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rzeminska\Desktop\"/>
    </mc:Choice>
  </mc:AlternateContent>
  <bookViews>
    <workbookView xWindow="0" yWindow="0" windowWidth="19200" windowHeight="11295"/>
  </bookViews>
  <sheets>
    <sheet name="mazowieckie" sheetId="1" r:id="rId1"/>
  </sheets>
  <calcPr calcId="152511"/>
</workbook>
</file>

<file path=xl/calcChain.xml><?xml version="1.0" encoding="utf-8"?>
<calcChain xmlns="http://schemas.openxmlformats.org/spreadsheetml/2006/main">
  <c r="I120" i="1" l="1"/>
  <c r="I119" i="1"/>
  <c r="I117" i="1"/>
  <c r="I114" i="1"/>
  <c r="I111" i="1"/>
  <c r="I95" i="1"/>
  <c r="I83" i="1"/>
  <c r="I77" i="1"/>
  <c r="I69" i="1"/>
  <c r="I65" i="1"/>
  <c r="I58" i="1"/>
  <c r="I55" i="1"/>
  <c r="I52" i="1"/>
  <c r="I51" i="1"/>
  <c r="I46" i="1"/>
  <c r="I32" i="1"/>
  <c r="I23" i="1"/>
  <c r="I16" i="1"/>
</calcChain>
</file>

<file path=xl/sharedStrings.xml><?xml version="1.0" encoding="utf-8"?>
<sst xmlns="http://schemas.openxmlformats.org/spreadsheetml/2006/main" count="636" uniqueCount="327">
  <si>
    <t>L.p.</t>
  </si>
  <si>
    <t>Działanie KSOW</t>
  </si>
  <si>
    <t>Cel KSOW</t>
  </si>
  <si>
    <t>Wnioskodawca</t>
  </si>
  <si>
    <t>Forma realizacji operacji</t>
  </si>
  <si>
    <t>Wskaźniki monitorowania realizacji operacji</t>
  </si>
  <si>
    <t>Siedziba wnioskodawcy</t>
  </si>
  <si>
    <t>Wskaźnik</t>
  </si>
  <si>
    <t>Jednostka</t>
  </si>
  <si>
    <t>1, 3, 4</t>
  </si>
  <si>
    <t>I, III</t>
  </si>
  <si>
    <t>Departament Rolnictwa i Rozwoju Obszarów Wiejskich</t>
  </si>
  <si>
    <t xml:space="preserve">Międzynarodowe Targi Turystyki Wiejskiej i Agroturystyki – Agrotravel 2016 </t>
  </si>
  <si>
    <t>dotarcie z informacją nt. dobrych praktyk na rzecz rozwoju obszarów wiejskich, promocja produktów tradycyjnych i regionalnych oraz walorów agroturystycznych mazowieckiej wsi</t>
  </si>
  <si>
    <t xml:space="preserve">stoisko wystawiennicze/ pakiet turystyki wiejskiej </t>
  </si>
  <si>
    <t>współwystawcy i odwiedzający targi Agrotravel</t>
  </si>
  <si>
    <t>-</t>
  </si>
  <si>
    <t>liczba targów, wystaw, jarmarków, festynów, dożynek</t>
  </si>
  <si>
    <t xml:space="preserve">Skoczylasa 4, 03-469 Warszawa </t>
  </si>
  <si>
    <t xml:space="preserve">Dożynki Województwa Mazowieckiego </t>
  </si>
  <si>
    <t>dotarcie z informacją nt. dobrych praktyk na rzecz rozwoju obszarów wiejskich, promocja produktów tradycyjnych i regionalnych oraz tradycji mazowieckiej wsi</t>
  </si>
  <si>
    <t>stoisko wystawiennicze</t>
  </si>
  <si>
    <t xml:space="preserve">uczestnicy dożynek województwa mazowieckiego </t>
  </si>
  <si>
    <t>Liczba targów, wystaw, jarmarków, festynów, dożynek</t>
  </si>
  <si>
    <t>1, 3</t>
  </si>
  <si>
    <t>I</t>
  </si>
  <si>
    <t xml:space="preserve">Kalendarze na 2017 rok </t>
  </si>
  <si>
    <t>dotarcie z informacją nt. dobrych praktyk na rzecz rozwoju obszarów wiejskich</t>
  </si>
  <si>
    <t>wykonanie i rozpowszechnienie kalendarzy na 2017 rok</t>
  </si>
  <si>
    <t>beneficjenci i potencjalni beneficjenci środków UE</t>
  </si>
  <si>
    <t xml:space="preserve">liczba wydanych broszur, artykułów, publikacji itp. </t>
  </si>
  <si>
    <t>X Mazowiecki Kongres Rozwoju Obszarów Wiejskich</t>
  </si>
  <si>
    <t>stworzenie możliwości współpracy 
i wymiany doświadczeń dla wszystkich instytucji działających na rzecz rozwoju obszarów wiejskich na poziomie lokalnym, regionalnym</t>
  </si>
  <si>
    <t xml:space="preserve">kongres tematyczny </t>
  </si>
  <si>
    <t>liczba konferencji, spotkań, seminariów</t>
  </si>
  <si>
    <t>liczba uczestników konferencji, spotkań, seminariów</t>
  </si>
  <si>
    <t>VI</t>
  </si>
  <si>
    <t xml:space="preserve">Konkurs na najaktywniejszą liderkę wiejską w województwie mazowieckim </t>
  </si>
  <si>
    <t xml:space="preserve">popularyzacja dobrych praktyk w zakresie działalności kobiet na obszarach wiejskich </t>
  </si>
  <si>
    <t xml:space="preserve">konkurs z nagrodami </t>
  </si>
  <si>
    <t>mieszkańcy obszarów wiejskich, liderki obszarów wiejskich Mazowsza</t>
  </si>
  <si>
    <t xml:space="preserve">liczba konkursów </t>
  </si>
  <si>
    <t xml:space="preserve">liczba uczestników konkursów </t>
  </si>
  <si>
    <t xml:space="preserve">Konkurs na najlepszą orkiestrę dętą Krajowej Sieci Obszarów Wiejskich w województwie mazowieckim </t>
  </si>
  <si>
    <t>popularyzacja dobrych praktyk w zakresie  zachowania dziedzictwa kulturalnego poprzez kultywowanie tradycji pokoleniowej i rozwój działalności orkiestr dętych</t>
  </si>
  <si>
    <t>mieszkańcy Mazowsza, orkiestry dęte z Mazowsza</t>
  </si>
  <si>
    <t xml:space="preserve">Konkurs na najlepszą pracę magisterską dotyczącą rolnictwa i rozwoju obszarów wiejskich w województwie mazowieckim </t>
  </si>
  <si>
    <t>popularyzacja najciekawszych rozwiązań, a jednocześnie zainteresowanie studentów oraz środowisk akademickich tematyką rozwoju mazowieckiej wsi</t>
  </si>
  <si>
    <t xml:space="preserve">ogół społeczeństwa, studenci/absolwenci kierunków rolniczych i pokrewnych </t>
  </si>
  <si>
    <t xml:space="preserve">Strony tematyczne w Kronice Mazowieckiej </t>
  </si>
  <si>
    <t xml:space="preserve">dotarcie z informacją nt. dobrych praktyk na rzecz rozwoju obszarów wiejskich </t>
  </si>
  <si>
    <t xml:space="preserve">strony tematyczne w Kronice Mazowieckiej </t>
  </si>
  <si>
    <t>partnerzy i potencjalni partnerzy KSOW, mieszkańcy Mazowsza</t>
  </si>
  <si>
    <t>liczba działań promocyjnych w mediach</t>
  </si>
  <si>
    <t xml:space="preserve">Wizyty studyjne promujące dobre praktyki </t>
  </si>
  <si>
    <t xml:space="preserve">wizyty studyjne dotyczące upowszechniania dobrych praktyk </t>
  </si>
  <si>
    <t xml:space="preserve">partnerzy KSOW w tym przedstawiciele LGD i samorządów lokalnych </t>
  </si>
  <si>
    <t>liczba wyjazdów/wizyt studyjnych/wymian eksperckich</t>
  </si>
  <si>
    <t>liczba uczestników wyjazdów/wizyt studyjnych/wymian eksperckich</t>
  </si>
  <si>
    <t>1, 3, 4, 5</t>
  </si>
  <si>
    <t>Targi FRUIT LOGISTICA 2017 w Berlinie</t>
  </si>
  <si>
    <t>stworzenie możliwości współpracy 
i wymiany doświadczeń dla grup docelowych/odbiorców projektu</t>
  </si>
  <si>
    <t xml:space="preserve">stoisko wystawiennicze </t>
  </si>
  <si>
    <t>wystawcy i odwiedzający targi</t>
  </si>
  <si>
    <t>Dzień Ziemi 2016</t>
  </si>
  <si>
    <t xml:space="preserve">stworzenie możliwości współpracy 
i wymiany doświadczeń </t>
  </si>
  <si>
    <t>alejka wystawiennicza</t>
  </si>
  <si>
    <t xml:space="preserve">goście krajowi i zagraniczni, mieszkańcy dużych aglomeracji odwiedzający alejkę wystawienniczą </t>
  </si>
  <si>
    <t>4, 5</t>
  </si>
  <si>
    <t>I, III, VI</t>
  </si>
  <si>
    <t>Konkurs Nasze Kulinarne Dziedzictwo</t>
  </si>
  <si>
    <t>identyfikacja i promocja produktów regionalnych</t>
  </si>
  <si>
    <t xml:space="preserve">producenci żywności, przedsiębiorcy, restauratorzy, właściciele gospodarstw agroturystycznych, osoby indywidualne </t>
  </si>
  <si>
    <t>1, 4, 5</t>
  </si>
  <si>
    <t>Mazowiecki Konkurs Serów Zagrodowych</t>
  </si>
  <si>
    <t xml:space="preserve">promocja produkcji i spożycia tradycyjnych serów podpuszczkowych </t>
  </si>
  <si>
    <t xml:space="preserve">mieszkańcy obszarów wiejskich Mazowsza </t>
  </si>
  <si>
    <t>Dożynki Prezydenckie SPAŁA 2016</t>
  </si>
  <si>
    <t>goście krajowi i zagraniczni odwiedzający dożynki, mieszkańcy dużych aglomeracji</t>
  </si>
  <si>
    <t>I, II, III, VI</t>
  </si>
  <si>
    <t>Produkt lokalny i tradycyjny – identyfikacja i wprowadzanie na Listę Produktu Tradycyjnego</t>
  </si>
  <si>
    <t>szersza identyfikacja produktów możliwych do dalszego procesowania i dalszego wpisania produktów na Listę Produktów Tradycyjnych</t>
  </si>
  <si>
    <t xml:space="preserve">szkolenia </t>
  </si>
  <si>
    <t>mieszkańcy terenów wiejskich Mazowsza</t>
  </si>
  <si>
    <t>liczba szkoleń, warsztatów</t>
  </si>
  <si>
    <t>liczba uczestników szkoleń, warsztatów</t>
  </si>
  <si>
    <t>III</t>
  </si>
  <si>
    <t>Konkurs wiedzy w zakresie rolnictwa ekologicznego i produktu ekologicznego pn. „Smak ekologicznej żywności” dla uczniów szkół podstawowych klas IV-VI oraz uczniów gimnazjów</t>
  </si>
  <si>
    <t xml:space="preserve">dotarcie z informacją nt. korzyści płynących ze spożywania żywności ekologicznej </t>
  </si>
  <si>
    <t>uczniowie szkół podstawowych i gimnazjum (teren Mazowsza)</t>
  </si>
  <si>
    <t>Targi Produktów Regionalnych i Ekologicznych REGIONALIA</t>
  </si>
  <si>
    <t>goście krajowi i zagraniczni odwiedzający targi, mieszkańcy dużych aglomeracji</t>
  </si>
  <si>
    <t xml:space="preserve">Doroczne Forum Europejskiej Sieci Dziedzictwa Kulinarnego </t>
  </si>
  <si>
    <t xml:space="preserve">wizyta studyjna </t>
  </si>
  <si>
    <t>członkowie Sieci Dziedzictwa Kulinarnego Mazowsze</t>
  </si>
  <si>
    <t xml:space="preserve">1, 3, 4 </t>
  </si>
  <si>
    <t>Targi SMAKI REGIONÓW w Poznaniu</t>
  </si>
  <si>
    <t>1, 4</t>
  </si>
  <si>
    <t xml:space="preserve">Udział w XVII Mazowieckich Dniach Rolnictwa </t>
  </si>
  <si>
    <t xml:space="preserve">promowanie polskich produktów żywnościowych, dziedzictwa kulturowego mazowieckiej wsi i nowych technologii </t>
  </si>
  <si>
    <t xml:space="preserve">impreza wystawiennicza połączona z konferencją i konkursem </t>
  </si>
  <si>
    <t>rolnicy i mieszkańcy obszarów wiejskich 
Mazowsza</t>
  </si>
  <si>
    <t>Stowarzyszenie Sympatyków Doliny Rzeki Wkry NASZA WKRA</t>
  </si>
  <si>
    <t>Promocja walorów turystycznych rzeki Wkry</t>
  </si>
  <si>
    <t>promocja walorów turystycznych rzeki Wkry i pokazanie możliwości rozwoju turystycznego; w ramach operacji powstanie spot, który będzie kładł nacisk na turystykę kajakową nad Wkrą oraz inne formy wypoczynku (jazda konna, plażowanie, saunowanie); spot będzie zachęcał do przyjechania nad Wkrę, będzie promował zdrowy i bezpieczny sposób odpoczywania w kajaku</t>
  </si>
  <si>
    <t>spot reklamowy</t>
  </si>
  <si>
    <t>kajakarze poszukujący nowych rzek na spływy kajakowe, mieszkańcy miast poszukujący miejsca na wypoczynek na wsi, turyści poszukujący miejsc na wypoczynek na Mazowszu, zagraniczni goście, którzy chcą poznać polską rzekę</t>
  </si>
  <si>
    <t>liczba wykorzystanych innych narzędzi komunikacji dla informacji lub promocji lub upowszechniania dobrych praktyk, np. mediów społecznościowych</t>
  </si>
  <si>
    <t>1, 2, 3, 4</t>
  </si>
  <si>
    <t>I, II, V, VI</t>
  </si>
  <si>
    <t>Agencja Rozwoju Mazowsza S.A.</t>
  </si>
  <si>
    <t>Kampania promocyjna pn. „WIEŚci z Mazowsza”</t>
  </si>
  <si>
    <t>promocja działań podejmowanych na obszarach wiejskich wraz z informowaniem o nich społeczeństwa; cele szczegółowe: wzrost świadomości społecznej, ułatwienie dostępu do informacji, promocja „dobrych praktyk”, wzrost integracji społecznej, promowanie rozwiązań proekologicznych</t>
  </si>
  <si>
    <t xml:space="preserve">audycje telewizyjne, kampania prasowa, profil w mediach społecznościowych </t>
  </si>
  <si>
    <t>mieszkańcy województwa mazowieckiego, w szczególności zainteresowani tematyką rolną oraz zagadnieniami z nimi związanymi, m.in. rolnicy, mieszkańcy obszarów wiejskich, władze samorządowe, organizacje rolnicze, koła gospodyń wiejskich, sołtysi, grupy producentów rolnych, właściciele gospodarstw agroturystycznych, producenci żywności regionalnej i tradycyjnej, pracownicy skansenów, muzeów oraz obiektów podtrzymujących tradycje ludowe na Mazowszu i inni</t>
  </si>
  <si>
    <t>I, VI</t>
  </si>
  <si>
    <t>Miejskie Centrum Kultury Sportu i Rekreacji im. Ryszarda Kaczorowskiego w Raciążu</t>
  </si>
  <si>
    <t>III Jarmark Raciąski - operacja o charakterze wystawienniczym</t>
  </si>
  <si>
    <t>podniesienie jakości życia i aktywizacja mieszkańców miasteczek i mazowieckich wsi  poprzez umożliwienie uczestnictwa w ogólnodostępnym wydarzeniu - jarmarku połączonego z występami folklorystycznymi,  promocja zdrowego trybu życia oraz walorów środowiskowych oraz potencjału turystycznego mazowieckich wsi i miasteczek poprzez prezentację  ciekawych form wypoczynku w regionie (gospodarstwa agroturystyczne, wydarzenia regionalne, ścieżki zdrowia, edukacyjne, rowerowe, spływy kajakowe, zabytki, tradycja i inne ciekawostki); nabycie lub poszerzenie wiedzy nt. tradycji, kultury regionu, możliwości pozyskania interesujących informacji (np. programy pomocowe, know how)</t>
  </si>
  <si>
    <t>jarmark, seminarium/konferencja; konkurs, działania promocyjno-artystyczne</t>
  </si>
  <si>
    <t>przedstawiciele instytucji (Gminy, LGD, MODR itp.), producentów (w tym twórców i artystów), konsumentów (firm oraz klientów). Spotkanie promocyjne/seminaria  są okazją na indywidualne kontakty, porady, wymianę wiedzy, pozyskanie informacji nt. możliwości współpracy, pozyskania funduszy, wdrażania innowacji, rozwoju dla mieszkańców. 3. Działania promocyjno-artystyczne skierowane dla wszystkich uczestników w postaci: konkursu „ginące zawody” – rzeźbiarstwo, występów folkowych, konkursu „zapominane zwyczaje” - teatr uliczny</t>
  </si>
  <si>
    <t>II, III</t>
  </si>
  <si>
    <t>LGD Razem dla Radomki</t>
  </si>
  <si>
    <t>Mazowiecka kuźnia smaków. Promocja dziedzictwa kulinarnego obszaru południowego Mazowsza, wpływająca na rozwój produktów tradycyjnych i regionalnych</t>
  </si>
  <si>
    <t>zainicjowanie współpracy oraz promocja przedsiębiorców, rolników, producentów z obszarów wiejskich zajmujących się wytwarzaniem produktów tradycyjnych i regionalnych - cechujących się najwyższą jakością, wytwarzanych zgodnie z tradycyjnymi i naturalnym metodami; celem jest też wykreowanie i urynkowienie wybranych produktów lokalnych i tradycyjnych</t>
  </si>
  <si>
    <t>promocja projektu, szkolenia stacjonarne i e-learningowe, konkurs kulinarny i przygotowanie publikacji Mazowiecka Kuźnia Smaków, oznakowanie Szlaku Dziedzictwa Kulinarnego Południowego Mazowsza</t>
  </si>
  <si>
    <t>mieszkańcy obszaru wiejskiego południowego Mazowsza oraz partnerów Lokalnych Grup Działania: Razem dla Radomki, Wspólny Trakt, Dziedzictwo i Rozwój, Puszczy Kozienickiej oraz Wszyscy Razem</t>
  </si>
  <si>
    <t>ludność z 6 powiatów</t>
  </si>
  <si>
    <t>liczba wydanych broszur, artykułów, publikacji itp. w formie elektronicznej</t>
  </si>
  <si>
    <t>Lokalna Grupa Działania „Ziemia Chełmońskiego”</t>
  </si>
  <si>
    <t>Postaw na zrównoważoną promocję regionu</t>
  </si>
  <si>
    <t>promocja zrównoważonego rozwoju obszarów wiejskich na terenach Lokalnej Grupy Działania „Ziemia Chełmońskiego” oraz  LGD „Zielone Sąsiedztwo”; szczegółowymi celami  operacji są: zwiększenie rozpoznawalności obydwu LGD; wzrost świadomości mieszkańców obszarów co do geograficznej przynależności do jednej z tych Grup Działania, zwiększenie zaangażowania mieszkańców w działalność obydwu Stowarzyszeń oraz promocja wspólnego kalendarza imprez, organizacja wspólnych warsztatów</t>
  </si>
  <si>
    <t>konferencja otwierająca projekt, warsztaty tematyczne, rajd rowerowy połączony z questem</t>
  </si>
  <si>
    <t>mieszkańcy terenów dwóch LGD: „Ziemia Chełmońskiego” - Gminy Baranów, Grodzisk Mazowiecki, Jaktorów, Mszczonów, Nowa Sucha, Radziejowice, Rybno, Sochaczew, Teresin i Żabia Wola i „Zielone Sąsiedztwo” - Gminy Podkowa Leśna, Brwinów oraz Milanówek</t>
  </si>
  <si>
    <t>liczba materiałów promocyjnych (tylko gadżety)</t>
  </si>
  <si>
    <t>V, VI</t>
  </si>
  <si>
    <t>Lokalna Grupa Działania – Przyjazne Mazowsze</t>
  </si>
  <si>
    <t>Oxytree - korzystna inwestycja - zdrowszy klimat</t>
  </si>
  <si>
    <t>popularyzacja innowacyjnych rozwiązań w zakresie efektywnego gospodarowania zasobami i gospodarki niskoemisyjnej a tym samym włączenie się w ogólnoświatową politykę przeciwdziałania zmianom klimatycznym, poprzez organizację konferencji adresowanej do lokalnych grup działania, rolników i zainteresowanych mieszkańców obszarów wiejskich</t>
  </si>
  <si>
    <t>konferencja - Oxytree - korzystna inwestycja - zdrowszy klimat, wydanie broszury informacyjnej</t>
  </si>
  <si>
    <t>przedstawiciele wybranych lokalnych grup działania z terenu Mazowsza, rolnicy, uczniowie szkół rolniczych, przedsiębiorcy, media lokalne oraz osoby zainteresowane tą tematyką z obszarów wiejskich</t>
  </si>
  <si>
    <t>1, 5</t>
  </si>
  <si>
    <t>Innowacyjna Szampania</t>
  </si>
  <si>
    <t>poznanie osiągnięć inicjatywy LEADER we Francji na przykładzie wybranych GAL i transfer najlepszych doświadczeń na obszar Mazowsza, poznanie innowacyjnych i nowatorskich projektów z Leadera, sprawdzonych przykładów rozwoju obszarów wiejskich, wymiana informacji i doświadczeń LGD-ów nt. wdrażania inicjatywy Leader, stworzenie możliwości analizowania i doskonalenia pracy przedstawicielom LGD, poprzez umożliwienie poznania struktur francuskich GAL (podnoszenie kompetencji), nawiązywanie bezpośrednich kontaktów z GAL we Francji</t>
  </si>
  <si>
    <t>wizyta studyjna</t>
  </si>
  <si>
    <t xml:space="preserve">przedstawiciele sektora społecznego, gospodarczego i publicznego w tym przedstawiciele Lokalnych Grup Działania </t>
  </si>
  <si>
    <t>1, 3, 5</t>
  </si>
  <si>
    <t>Lokalna Grupa Działania Zalew Zegrzyński</t>
  </si>
  <si>
    <t>VII Festiwal Aktywności Społecznej i Kulturalnej Sołectw</t>
  </si>
  <si>
    <t>aktywizacja mieszkańców, wspieranie i promocja obszaru LGD Zalew Zegrzyński, promocja lokalnego dziedzictwa kulturowego, historycznego, przyrodniczego, gospodarczego i kulinarnego</t>
  </si>
  <si>
    <t>przedstawiciele 7 sołectw z obszaru LGD (po 1 wytypowanym sołectwie przez każdą gminę członkowską LGD: Dąbrówka, Jabłonna, Nieporęt, Radzymin, Serock, Somianka, Wieliszew)</t>
  </si>
  <si>
    <t>Gmina Nasielsk</t>
  </si>
  <si>
    <t>Dożynki w Nunie</t>
  </si>
  <si>
    <t>aktywizacja mieszkańców wsi na rzecz podejmowania inicjatyw w zakresie rozwoju obszarów wiejskich, w tym kreowania miejsc pracy na terenach wiejskich; zwiększenie udziału zainteresowanych stron we wdrażaniu inicjatyw na rzecz rozwoju; dzięki realizacji operacji wzrośnie świadomość i wiedza mieszkańców Gminy Nasielsk o kulturze wiejskiej i wytwarzaniu zdrowej żywności</t>
  </si>
  <si>
    <t>dożynki połączone z występami artystycznymi, degustacją produktów regionalnych, promocją rękodzieła artystycznego, nauką pierwszej pomocy przedmedycznej, konkursem na najładniejszy wieniec dożynkowy</t>
  </si>
  <si>
    <t>mieszkańcy Parafii w Nunie</t>
  </si>
  <si>
    <t>Powiat Siedlecki</t>
  </si>
  <si>
    <t>Forum organizacji pozarządowych powiatu siedleckiego</t>
  </si>
  <si>
    <t>aktywizacja mieszkańców wsi, poprzez wykorzystanie dobrych praktyk z dotychczasowej działalności organizacji pozarządowych; kolejnym celem jest promowanie wykorzystania funduszy europejskich np. w celu tworzenia nowych miejsc pracy, aktywizacji ludności wiejskiej, a także pokazanie przykładów podnoszenia jakości życia na obszarach wiejskich, zwiększanie potencjału kapitału społecznego, dzielenie się pomysłami, promocja zrealizowanych projektów na podstawie dotychczasowej działalności sektora ngo</t>
  </si>
  <si>
    <t>cykl spotkań oraz wydanie jednej podsumowującej publikacji dotyczącej upowszechniania dobrych praktyk w ramach działania ngo</t>
  </si>
  <si>
    <t>mieszkańcy powiatu siedleckiego, organizacje pozarządowe, beneficjenci i potencjalni beneficjenci programów UE</t>
  </si>
  <si>
    <t xml:space="preserve">Nadbużańskie Stowarzyszenie "Przyjazne Mierzwice" </t>
  </si>
  <si>
    <t>Święto Morza</t>
  </si>
  <si>
    <t>zaspokojenie potrzeb społecznych i kulturalnych mieszkańców, budowanie pozytywnych związków między członkami społeczności, promowanie regionalnych smaków żywności Mazowsza Wschodniego, pielęgnowanie przedwojennej tradycji Święta Morza nad Bugiem w Mierzwicach, aktywizacja właścicieli gospodarstw, wymiana kontaktów i nawiązanie współpracy między organizacjami, promocja ryb jako 'modnej alternatywy' żywieniowej wzbogacającej dietę.</t>
  </si>
  <si>
    <t>impreza wystawiennicza  wraz z konkursem kulinarnym</t>
  </si>
  <si>
    <t xml:space="preserve">organizacje pozarządowe z terenu województwa mazowieckiego, gospodarstwa agroturystyczne, koła gospodyń wiejskich, gospodarstwa zajmujące się uprawą, produkcją i promocją lokalnej zdrowej żywności,
zaproszeni goście, mieszkańcy gminy Sarnaki i całego powiatu łosickiego, siedleckiego, sokołowskiego
</t>
  </si>
  <si>
    <t>Stowarzyszenie Edukacji Rolniczej  i Leśnej  EUROPEA POLSKA</t>
  </si>
  <si>
    <t>Szkoły rolnicze ośrodkami wiedzy i inicjatywności na rzecz zrównoważonego rozwoju obszarów wiejskich. Przykłady dobrej praktyki i międzynarodowa wymiana doświadczeń</t>
  </si>
  <si>
    <t xml:space="preserve">udostępnienie innowacyjnych i nowoczesnych rozwiązań w nauczaniu w zielonym sektorze, pokazywanie przykładów dobrych praktyk, które budzą postawy przedsiębiorczości i zachęcają przede wszystkim młodych ludzi do działania na obszarach wiejskich
</t>
  </si>
  <si>
    <t>Kongres Młodych Rolników wraz z imprezami towarzyszącymi oraz wizyty studyjne</t>
  </si>
  <si>
    <t xml:space="preserve">przyszli rolnicy, uczniowie, szkoleniowcy, instruktorzy i nauczyciele zawodu w szkołach rolniczych i leśnych, osoby zainteresowane działaniami na rzecz rozwoju obszarów wiejskich
</t>
  </si>
  <si>
    <t>1, 2, 3, 4, 5</t>
  </si>
  <si>
    <t>Związek Stowarzyszeń „Partnerstwo Zalewu Zegrzyńskiego”</t>
  </si>
  <si>
    <t>Szkolenie pn. „Inkubator kuchenny i lokalne formy sprzedaży produktów lokalnych szansą na rozwój przedsiębiorczości wiejskiej”</t>
  </si>
  <si>
    <t xml:space="preserve">przeszkolenie uczestników wyjazdu z obszaru działania LGD Zalew Zegrzyński oraz LGD Aktywni Razem, w zakresie organizacji inkubatorów kuchennych oraz lokalnych form sprzedaży produktów lokalnych jako szansa na rozwój przedsiębiorczości wiejskiej
</t>
  </si>
  <si>
    <t>szkolenie wyjazdowe</t>
  </si>
  <si>
    <t xml:space="preserve">rolnicy, osoby działające w sektorze publicznym bądź społecznym z obszaru działania Lokalnej Grupy Działania Zalew Zegrzyński oraz Lokalnej Grupy Działania Aktywni Razem, którzy zainteresowani będą utworzeniem bądź prowadzeniem inkubatorów kuchennych, a także zainteresowane będą lokalnymi formami sprzedaży produktów lokalnych
</t>
  </si>
  <si>
    <t>I, II, V</t>
  </si>
  <si>
    <t>Centralny Ośrodek Badania Odmian Roślin Uprawnych Stacja Doświadczalna Oceny Odmian w Seroczynie</t>
  </si>
  <si>
    <t>Transfer wiedzy o odmianie gwarancją postępu rolniczego</t>
  </si>
  <si>
    <t>transfer wiedzy o odmianach głównych gatunków roślin rolniczych, wykorzystanie wiedzy o najnowszych odmianach do optymalizacji produkcji rolniczej w naszym regionie, publikacja wyników najnowszych badań dotyczących przydatności odmian do uprawy w regionie mazowieckim</t>
  </si>
  <si>
    <t>dwie publikacje tematyczne</t>
  </si>
  <si>
    <t>rolnicy prowadzący gospodarstwa szczególnie nakierowane na produkcje roślinną</t>
  </si>
  <si>
    <t>"Ocalić od zapomnienia" - produkty regionalne i tradycyjne na mazowieckich stołach</t>
  </si>
  <si>
    <t xml:space="preserve"> przypomnienie dawnych obyczajów i zwyczajów Mazowsza poprzez organizację stoisk tematycznych na kiermaszach, wydarzeniach środowiskowych, a nawet odpustach, dożynkach i pokazach stołów świątecznych; celem operacji jest promocja produktów regionalnych i tradycyjnych, upowszechnienie wiedzy na ich temat oraz kultywowanie tradycji dziedzictwa kulturowego polskiej wsi, zwłaszcza mazowieckiej, operacja ma na celu aktywizację lokalnego środowiska wokół szkół funkcjonujących na obszarach wiejskich, przypomnienie w środowiskach lokalnych o ich kulturotwórczej roli w rozwoju społeczeństw i zachęcenie do podjęcia współpracy na rzecz zrównoważonego rozwoju</t>
  </si>
  <si>
    <t>stoiska tematyczne, warsztaty kulinarne</t>
  </si>
  <si>
    <t>społeczność lokalna, beneficjenci i potencjalni beneficjenci, instytucje zaangażowane pośrednio we wdrażanie Programu. Operacja skierowana jest również do młodych ludzi, uczniów szkół ponadgimnazjalnych, gimnazjów</t>
  </si>
  <si>
    <t>Stowarzyszenie Lokalna Grupa Działania "Zielone Sąsiedztwo"</t>
  </si>
  <si>
    <t>Wsparcie merytoryczne i promocyjne sieciowego produktu lokalnego na terenach wiejskich na bazie pracowni rzemieślniczych z obszaru Stowarzyszenia Lokalna Grupa Działania "Zielone Sąsiedztwo"</t>
  </si>
  <si>
    <t>wzmocnienie merytoryczne, wsparcie promocyjne oraz upowszechnienie (promocja wewnętrzna, na obszarze LGD) zidentyfikowanych dobrych praktyk w zakresie sieciowego produktu lokalnego z obszaru LGD, jakim są współpracujące ze sobą lokalne pracownie artystyczne i rękodzielnicze</t>
  </si>
  <si>
    <t>konferencja oraz warsztaty</t>
  </si>
  <si>
    <t>osoby mieszkające i/lub pracujące na obszarze trzech gmin (Brwinów, Milanówek i Podkowa Leśna) LGD "Zielone Sąsiedztwo" zajmujące się twórczością artystyczną i rękodzielniczą oraz osoby odpowiedzialne za animacje takiej twórczości i wspierające merytorycznie  i organizacyjnie lokalne inicjatywy oparte na dziedzictwie kulturowym</t>
  </si>
  <si>
    <t>III, VI</t>
  </si>
  <si>
    <t>Centralna Biblioteka Rolnicza im. Michała Oczapowskiego w Warszawie</t>
  </si>
  <si>
    <t>XIV Warszawskie Święto Chleba</t>
  </si>
  <si>
    <t>promocja i popularyzacja tradycji wsi polskiej, jej obrzędów związanych z chlebem oraz prezentacja rękodzieła twórców ludowych, tradycyjnych wyrobów kulinarnych, w tym przede wszystkim chleba, wędlin, serów i miodów w otoczeniu, szeroko rozumianej, kultury ludowej</t>
  </si>
  <si>
    <t>impreza wystawiennicza</t>
  </si>
  <si>
    <t>mieszkańcy Mazowsza</t>
  </si>
  <si>
    <t>Dożynki Powiatu Siedleckiego 2016</t>
  </si>
  <si>
    <t>budowanie partnerskich relacji samorządu ze społecznością lokalną, promocja dziedzictwa kulturowego, kulinarnego i tradycji na obszarach wiejskich; operacja umożliwi upowszechnienie wartości polskiej kultury, z jej regionalną różnorodnością i dziedzictwem lokalnych społeczności; działanie zostanie wykorzystane do promocji produktów tradycyjnych, lokalnych wschodniej kuchni Mazowsza, folkloru, tradycji i zwyczajów wiejskich; operacja  ma na celu zaktywizowanie mieszkańców wsi, w celu efektywnego i skutecznego wykorzystania inicjatyw służących rozwojowi lokalnych społeczności poprzez podejmowanie współpracy</t>
  </si>
  <si>
    <t>impreza wystawiennicza - dożynki</t>
  </si>
  <si>
    <t>mieszkańcy powiatu siedleckiego, mieszkańcy Mazowsza, beneficjenci i potencjalni beneficjenci programów UE</t>
  </si>
  <si>
    <t>Dobre praktyki w pozyskiwaniu środków Europejskich w Gminie Nasielsk</t>
  </si>
  <si>
    <t>informowanie społeczeństwa i potencjalnych beneficjentów o polityce rozwoju obszarów wiejskich i wsparciu finansowym; dzięki realizacji operacji wzrośnie świadomość i wiedza mieszkańców Gminy Nasielsk o wsparciu finansowym z funduszy europejskich jakie może otrzymać gmina na realizację zadań; mieszkańcy poznają nazwy funduszy, zakresy wsparcia, jak również jednostki przyznające dotacje; operacja będzie promować aktywne włączenie się mieszkańców w proces aplikowania o środki zewnętrzne</t>
  </si>
  <si>
    <t>konkurs fotograficzny, folder i film promocyjny oraz promocja w prasie</t>
  </si>
  <si>
    <t>mieszkańcy Gminy Nasielsk</t>
  </si>
  <si>
    <t>Liczba konkursów</t>
  </si>
  <si>
    <t>Gmina Klembów</t>
  </si>
  <si>
    <t>Produkty lokalne z Gminy Klembów – jakość i tradycja</t>
  </si>
  <si>
    <t xml:space="preserve">aktywizacja mieszkańców gminy Klembów do podejmowania nowych wyzwań, które przyczynią się do ich zmiany sytuacji społecznej i materialnej i rozwoju obszarów wiejskich Gminy
</t>
  </si>
  <si>
    <t>jarmark oraz wydanie informatora  o  produktach lokalnych</t>
  </si>
  <si>
    <t>mieszkańcy Gminy Klembów, organizacje pozarządowe działające na terenie gminy oraz odwiedzający jarmark i potencjalni turyści</t>
  </si>
  <si>
    <t>IV</t>
  </si>
  <si>
    <t>Centrum Doradztwa Rolniczego z siedzibą w Brwinowie</t>
  </si>
  <si>
    <t>Chrońmy pszczoły - to się opłaca</t>
  </si>
  <si>
    <t>propagowanie dobrych praktyk rolniczych i środowiskowych na obszarach wiejskich, co przyczyni się do zwiększenia populacji pszczół oraz poprawy ich zdrowotności; projekt zakłada upowszechnienie wiedzy na temat roli pszczół w życiu człowieka oraz zasad ich ochrony przez rolników</t>
  </si>
  <si>
    <t>akcja promocyjna, szkolenia</t>
  </si>
  <si>
    <t>rolnicy z województwa mazowieckiego, doradcy (z państwowych i prywatnych podmiotów doradczych), członkowie stowarzyszeń i związków pszczelarskich, studenci i uczniowie kierunków rolniczych/przyrodniczych, mieszkańcy obszarów wiejskich</t>
  </si>
  <si>
    <t>Miasto i Gmina Serock</t>
  </si>
  <si>
    <t>Udział w Targach turystycznych Wypoczynek 2016 Toruński Festiwal Smaków</t>
  </si>
  <si>
    <t>prezentacja osiągnięć i promocja polskiej wsi w kraju poprzez udział w  Targach turystycznych Wypoczynek 2016 Toruński Festiwal Smaków; operacja daje również  możliwość wymiany doświadczeń oraz niesie za sobą wartość edukacyjną jak i integracyjno – aktywizującą</t>
  </si>
  <si>
    <t>udział w targach - stoisko wystawiennicze</t>
  </si>
  <si>
    <t>Koła Gospodyń Wiejskich działające na terenie gminy Miasto i Gmina Serock, Gospodarstwa Agroturystyczne z terenu Gminy</t>
  </si>
  <si>
    <t>1, 2, 5</t>
  </si>
  <si>
    <t>Mazowiecka Agencja Energetyczna Sp. z o. o.</t>
  </si>
  <si>
    <t>Organizacja cyklu 12 szkoleń wraz z opracowaniem materiałów dydaktycznych promujących ograniczenie emisyjności gospodarki Województwa Mazowieckiego przez wykorzystanie LNG oraz LBG dla celów komunalnych, przemysłowych, energetycznych i transportowych</t>
  </si>
  <si>
    <t>rozpowszechnienie wiedzy  dot. LNG/LBG i możliwości jego różnorodnych zastosowań</t>
  </si>
  <si>
    <t>organizacja cyklu szkoleń</t>
  </si>
  <si>
    <t>Samorządy powiatowe i gminne z terenu Mazowsza, rolnicy i przedsiębiorcy prowadzący działalność gospodarczą, przedsiębiorstw komunalne (energetyczne, ciepłownicze), transport publiczny, poczta itp.</t>
  </si>
  <si>
    <t>Gminny Ośrodek Kultury w Wiśniewie</t>
  </si>
  <si>
    <t>X Mazowiecki Festiwal Kapel Ludowych „Pod Siedlcami w Wiśniewie”</t>
  </si>
  <si>
    <t>promocja miejscowości Wiśniew oraz Gminy Wiśniew; operacja będzie mieć  wpływ na jakości życia, zwiększenie aktywności mieszkańców, wzrost poziomu wiedzy i podtrzymanie tradycji ludowej, a także nawiązanie współpracy i wymiana doświadczeń między uczestniczącymi zespołami</t>
  </si>
  <si>
    <t>mieszkańcy miejscowości Wiśniew, Gminy Wiśniew, goście, zespoły uczestniczące w Festiwalu</t>
  </si>
  <si>
    <t xml:space="preserve">Mazowieckie Stowarzyszenie Turystyki Wiejskiej </t>
  </si>
  <si>
    <t>Promocja ważnym czynnikiem rozwoju agroturystyki i turystyki wiejskiej na Mazowszu</t>
  </si>
  <si>
    <t>kompleksowe wsparcie działań w zakresie rozwoju turystyki wiejskiej na Mazowszu, szczególnie w zakresie tworzenia innowacyjnych produktów turystycznych; realizacja projektu, poprzez szeroką, ujednoliconą promocję, przyczyni się do wzrostu zainteresowania wypoczynkiem na mazowieckiej wsi</t>
  </si>
  <si>
    <t>kompleksowe działania promocyjne:  strona internetowa, opracowanie projektu logo stowarzyszenia, wykonanie  dwustronnych strzałek, służących  oznakowaniu obiektów turystycznych, opracowanie i druk materiałów promocyjnych, wykonanie banerów reklamujących stowarzyszenie</t>
  </si>
  <si>
    <t>mieszkańcy obszarów wiejskich Mazowsza, właściciele gospodarstw agroturystycznych i obiektów turystyki wiejskiej, członkowie Mazowieckiego Stowarzyszenia Turystyki Wiejskiej</t>
  </si>
  <si>
    <t>Gmina Czosnów</t>
  </si>
  <si>
    <t>„Konie, łosie, kajaki i czosnowskie przysmaki”</t>
  </si>
  <si>
    <t xml:space="preserve">stworzenie nowoczesnej wsi w oparciu o dziedzictwo kulturowe, a zwłaszcza kulinarne: podtrzymywanie tradycji i historii niezapisanej i przekazywanej przez najstarsze pokolenia Czosnowa; wykorzystanie potencjału historycznego, społecznego, ekonomicznego, przyrodniczego i turystycznego do zrównoważonego rozwoju: wypromowanie produktu lokalnego w oparciu o dobre praktyki regionu małopolskiego; celem operacji jest również budowanie pozytywnej relacji między zróżnicowanym środowiskiem społecznym gminy
</t>
  </si>
  <si>
    <t>Festiwal Czosnowskich Przysmaków, wyjazd studyjny oraz wydanie folderu</t>
  </si>
  <si>
    <t xml:space="preserve">mieszkańcy obszarów wiejskich woj. mazowieckiego, a zwłaszcza powiatów nowodworskiego,  zachodnio -warszawskiego i gminy Czosnów; lokalni przedsiębiorcy działający w granicy turystycznej; członkowie organizacji pozarządowych i grup nieformalnych zajmujący się działaniami o charakterze kulturalnym, turystycznym, ludowym
</t>
  </si>
  <si>
    <t>Stowarzyszenie „Lokalna Grupa Działania – Tygiel Doliny Bugu”</t>
  </si>
  <si>
    <t>Realizacja Programów Aktywności Lokalnej w praktyce</t>
  </si>
  <si>
    <t xml:space="preserve">realizacja Programu Aktywności Lokalnej (PAL), który zakłada wspólne działania lokalnych podmiotów na rzecz uaktywnienia i pobudzenia potencjału grup oraz społeczności lokalnych, a także włączanie ich w życie społeczne; przedsięwzięcia w tym zakresie ukierunkowane będą na edukację społeczną, inicjonowanie grup samopomocowych, zachęcanie mieszkańców do udziału w lokalnych inicjatywach, promowanie działań wolontarystycznych, udostępnianie informacji o dostępnych usługach, budowanie pozytywnych związków między członkami społeczności. </t>
  </si>
  <si>
    <t>wyjazd szkoleniowy</t>
  </si>
  <si>
    <t xml:space="preserve">przedstawiciele organizacji pozarządowych z terenu powiatu łosickiego, siedleckiego, sokołowskiego współpracujących z osobami zagrożonymi ubóstwem i wykluczeniem społecznym,
przedstawiciele Ośrodków Pomocy Społecznej, przedstawiciele samorządów, przedstawiciele LGD
</t>
  </si>
  <si>
    <t>Gmina Krasnosielc</t>
  </si>
  <si>
    <t>Poznajemy zwyczaje Podhala – wyjazd studyjny dla Kół Gospodyń Wiejskich z Gminy Krasnosielc</t>
  </si>
  <si>
    <t>zwiększenie kompetencji na temat pozyskiwania środków z funduszy unijnych oraz wzrost aktywności społecznej i kulturalnej grupy 50 kobiet w różnym wieku zamieszkujących obszary wiejskie</t>
  </si>
  <si>
    <t>wyjazd studyjny</t>
  </si>
  <si>
    <t>KGW działające na terenie Gminy Krasnosielc</t>
  </si>
  <si>
    <t>Liczba wyjazdów/wizyt studyjnych/wymian eksperckich</t>
  </si>
  <si>
    <t>Liczba uczestników wyjazdów/wizyt studyjnych/wymian eksperckich</t>
  </si>
  <si>
    <t>Lokalna Grupa Działania Razem dla Rozwoju</t>
  </si>
  <si>
    <t>Razem dla  zrównoważonego rozwoju LGD Razem dla Rozwoju</t>
  </si>
  <si>
    <t>promocja zrównoważonego rozwoju obszarów wiejskich poprzez przeprowadzenie kompleksowej kampanii promocyjno – informacyjnej z zakresu identyfikowania i rozpowszechniania najlepszych praktyk w realizacji projektów dotyczących zachowania i ochrony dziedzictwa kulturowego polskiej wsi oraz zachowania i ochrony środowiska i krajobrazu przyrodniczego i bioróżnorodności</t>
  </si>
  <si>
    <t>wystawa; konferencja inaugurująca projekt, przeprowadzenie cyklu  szkoleń/seminariów, wydanie broszury i filmu promującego dobre praktyki i zrównoważony rozwój obszarów wiejskich</t>
  </si>
  <si>
    <t>mieszkańcy obszarów wiejskich</t>
  </si>
  <si>
    <t>Liczba szkoleń, warsztatów</t>
  </si>
  <si>
    <t>Liczba konferencji, spotkań, seminariów</t>
  </si>
  <si>
    <t>Liczba uczestników szkoleń, warsztatów</t>
  </si>
  <si>
    <t>Liczba uczestników konferencji, spotkań, seminariów</t>
  </si>
  <si>
    <t xml:space="preserve">Liczba wydanych broszur, artykułów, publikacji itp. </t>
  </si>
  <si>
    <t>Liczba wykorzystanych innych narzędzi komunikacji dla informacji lub promocji lub upowszechniania dobrych praktyk, np. mediów społecznościowych</t>
  </si>
  <si>
    <t>Priorytet PROW</t>
  </si>
  <si>
    <t>Nazwa tytuł / operacji</t>
  </si>
  <si>
    <t>Cel, przedmiot i temat operacji</t>
  </si>
  <si>
    <t>Grupa docelowe</t>
  </si>
  <si>
    <t xml:space="preserve">I-II </t>
  </si>
  <si>
    <t xml:space="preserve">III-IV </t>
  </si>
  <si>
    <t xml:space="preserve">I-IV </t>
  </si>
  <si>
    <t xml:space="preserve">II-III </t>
  </si>
  <si>
    <t xml:space="preserve">I-IV  </t>
  </si>
  <si>
    <t xml:space="preserve">I-III  </t>
  </si>
  <si>
    <t xml:space="preserve">III-IV  </t>
  </si>
  <si>
    <t>Harmonogram / termin realizacji 
(w ujęciu kwartalnym)</t>
  </si>
  <si>
    <t>Budżet brutto operacji (w zł)</t>
  </si>
  <si>
    <t>Koszty kwalifikowalne operacji (w zł)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</si>
  <si>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</si>
  <si>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</si>
  <si>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</si>
  <si>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</si>
  <si>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</si>
  <si>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</si>
  <si>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</si>
  <si>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</si>
  <si>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</si>
  <si>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</si>
  <si>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</si>
  <si>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</si>
  <si>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</si>
  <si>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</si>
  <si>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</si>
  <si>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</si>
  <si>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</si>
  <si>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</si>
  <si>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Dwuletni plan operacyjny KSOW na lata 2016-2017 dla województwa mazowieckiego (z wyłączeniem działania 8 Plan komunikacyjny)</t>
  </si>
  <si>
    <t>ul. Guzikarzy 8A, 09-110 Sochocin</t>
  </si>
  <si>
    <t>ul. Świętojerska 9, 00-236 Warszawa</t>
  </si>
  <si>
    <t xml:space="preserve">ul. Parkowa 14, 
09-140 Raciąż
</t>
  </si>
  <si>
    <t>ul. Wernera 9/11, 26-600 Radom</t>
  </si>
  <si>
    <t>ul. Warszawska 24, 96-321 Żabia Wola</t>
  </si>
  <si>
    <t>ul. Sienkiewicza 11, 09-100 Płońsk</t>
  </si>
  <si>
    <t>ul. Gen. Wł. Sikorskiego 11, 05-119 Legionowo</t>
  </si>
  <si>
    <t>ul. Elektronowa 3, 05-190 Nasielsk</t>
  </si>
  <si>
    <t>ul. Piłsudskiego 40, 08-110 Siedlce</t>
  </si>
  <si>
    <t>Stare Mierzwice 62A, 08-220 Sarnaki</t>
  </si>
  <si>
    <t>ul. Pszczelińska 99, 05-840 Brwinów</t>
  </si>
  <si>
    <t>ul. Koszarowa 4 , 08-116 Seroczyn</t>
  </si>
  <si>
    <t xml:space="preserve">ul. Lilpopa 18, 05-807 Podkowa Leśna </t>
  </si>
  <si>
    <t xml:space="preserve">ul. Krakowskie Przedmieście 66, 00-950 Warszawa </t>
  </si>
  <si>
    <t>ul. Gen. Fr. Żymirskiego 38, 05-205 Klembów</t>
  </si>
  <si>
    <t>ul. Rynek 21, 05-140 Serock</t>
  </si>
  <si>
    <t>Al. Jerozolimskie 151/25, 02-326 Warszawa</t>
  </si>
  <si>
    <t>ul. Batalionów Chłopskich 2, 08-112 Wiśniew</t>
  </si>
  <si>
    <t>ul. Czereśniowa 98, 02-456 Warszawa</t>
  </si>
  <si>
    <t>ul. Gminna 6, 05-152 Czosnów</t>
  </si>
  <si>
    <t>ul. Warszawska 51/7, 17-312 Drohiczyn</t>
  </si>
  <si>
    <t>ul. Rynek 40, 06-212 Krasnosielc</t>
  </si>
  <si>
    <t>ul. Rębowska 52 lok. 3,4,6, 09-450 Wyszogród</t>
  </si>
  <si>
    <t xml:space="preserve">IV  </t>
  </si>
  <si>
    <t xml:space="preserve">  I</t>
  </si>
  <si>
    <t>II-IV</t>
  </si>
  <si>
    <t>II</t>
  </si>
  <si>
    <t>III-IV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</si>
</sst>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color rgb="FFFF000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sz val="9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7" fontId="4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6"/>
  <sheetViews>
    <sheetView tabSelected="1" zoomScale="66" zoomScaleNormal="66" workbookViewId="0">
      <selection activeCell="H19" sqref="H19"/>
    </sheetView>
  </sheetViews>
  <sheetFormatPr defaultRowHeight="15" x14ac:dyDescent="0.25"/>
  <cols>
    <col min="1" max="1" width="4.7109375" bestFit="1" customWidth="1"/>
    <col min="2" max="2" width="9.85546875" customWidth="1"/>
    <col min="3" max="3" width="10" bestFit="1" customWidth="1"/>
    <col min="4" max="4" width="10.85546875" customWidth="1"/>
    <col min="5" max="5" width="59.7109375" bestFit="1" customWidth="1"/>
    <col min="6" max="6" width="64.140625" customWidth="1"/>
    <col min="7" max="7" width="35.28515625" bestFit="1" customWidth="1"/>
    <col min="8" max="8" width="22.85546875" customWidth="1"/>
    <col min="9" max="9" width="18.7109375" customWidth="1"/>
    <col min="10" max="10" width="45.140625" customWidth="1"/>
    <col min="11" max="11" width="18.85546875" customWidth="1"/>
    <col min="12" max="12" width="15.140625" customWidth="1"/>
    <col min="13" max="16" width="13.42578125" customWidth="1"/>
    <col min="17" max="17" width="24.28515625" customWidth="1"/>
    <col min="18" max="18" width="14.710937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8.7109375" customWidth="1"/>
    <col min="272" max="272" width="13.4257812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8.7109375" customWidth="1"/>
    <col min="528" max="528" width="13.4257812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8.7109375" customWidth="1"/>
    <col min="784" max="784" width="13.4257812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8.7109375" customWidth="1"/>
    <col min="1040" max="1040" width="13.4257812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8.7109375" customWidth="1"/>
    <col min="1296" max="1296" width="13.4257812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8.7109375" customWidth="1"/>
    <col min="1552" max="1552" width="13.4257812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8.7109375" customWidth="1"/>
    <col min="1808" max="1808" width="13.4257812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8.7109375" customWidth="1"/>
    <col min="2064" max="2064" width="13.4257812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8.7109375" customWidth="1"/>
    <col min="2320" max="2320" width="13.4257812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8.7109375" customWidth="1"/>
    <col min="2576" max="2576" width="13.4257812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8.7109375" customWidth="1"/>
    <col min="2832" max="2832" width="13.4257812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8.7109375" customWidth="1"/>
    <col min="3088" max="3088" width="13.4257812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8.7109375" customWidth="1"/>
    <col min="3344" max="3344" width="13.4257812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8.7109375" customWidth="1"/>
    <col min="3600" max="3600" width="13.4257812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8.7109375" customWidth="1"/>
    <col min="3856" max="3856" width="13.4257812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8.7109375" customWidth="1"/>
    <col min="4112" max="4112" width="13.4257812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8.7109375" customWidth="1"/>
    <col min="4368" max="4368" width="13.4257812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8.7109375" customWidth="1"/>
    <col min="4624" max="4624" width="13.4257812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8.7109375" customWidth="1"/>
    <col min="4880" max="4880" width="13.4257812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8.7109375" customWidth="1"/>
    <col min="5136" max="5136" width="13.4257812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8.7109375" customWidth="1"/>
    <col min="5392" max="5392" width="13.4257812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8.7109375" customWidth="1"/>
    <col min="5648" max="5648" width="13.4257812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8.7109375" customWidth="1"/>
    <col min="5904" max="5904" width="13.4257812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8.7109375" customWidth="1"/>
    <col min="6160" max="6160" width="13.4257812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8.7109375" customWidth="1"/>
    <col min="6416" max="6416" width="13.4257812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8.7109375" customWidth="1"/>
    <col min="6672" max="6672" width="13.4257812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8.7109375" customWidth="1"/>
    <col min="6928" max="6928" width="13.4257812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8.7109375" customWidth="1"/>
    <col min="7184" max="7184" width="13.4257812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8.7109375" customWidth="1"/>
    <col min="7440" max="7440" width="13.4257812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8.7109375" customWidth="1"/>
    <col min="7696" max="7696" width="13.4257812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8.7109375" customWidth="1"/>
    <col min="7952" max="7952" width="13.4257812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8.7109375" customWidth="1"/>
    <col min="8208" max="8208" width="13.4257812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8.7109375" customWidth="1"/>
    <col min="8464" max="8464" width="13.4257812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8.7109375" customWidth="1"/>
    <col min="8720" max="8720" width="13.4257812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8.7109375" customWidth="1"/>
    <col min="8976" max="8976" width="13.4257812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8.7109375" customWidth="1"/>
    <col min="9232" max="9232" width="13.4257812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8.7109375" customWidth="1"/>
    <col min="9488" max="9488" width="13.4257812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8.7109375" customWidth="1"/>
    <col min="9744" max="9744" width="13.4257812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8.7109375" customWidth="1"/>
    <col min="10000" max="10000" width="13.4257812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8.7109375" customWidth="1"/>
    <col min="10256" max="10256" width="13.4257812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8.7109375" customWidth="1"/>
    <col min="10512" max="10512" width="13.4257812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8.7109375" customWidth="1"/>
    <col min="10768" max="10768" width="13.4257812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8.7109375" customWidth="1"/>
    <col min="11024" max="11024" width="13.4257812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8.7109375" customWidth="1"/>
    <col min="11280" max="11280" width="13.4257812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8.7109375" customWidth="1"/>
    <col min="11536" max="11536" width="13.4257812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8.7109375" customWidth="1"/>
    <col min="11792" max="11792" width="13.4257812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8.7109375" customWidth="1"/>
    <col min="12048" max="12048" width="13.4257812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8.7109375" customWidth="1"/>
    <col min="12304" max="12304" width="13.4257812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8.7109375" customWidth="1"/>
    <col min="12560" max="12560" width="13.4257812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8.7109375" customWidth="1"/>
    <col min="12816" max="12816" width="13.4257812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8.7109375" customWidth="1"/>
    <col min="13072" max="13072" width="13.4257812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8.7109375" customWidth="1"/>
    <col min="13328" max="13328" width="13.4257812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8.7109375" customWidth="1"/>
    <col min="13584" max="13584" width="13.4257812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8.7109375" customWidth="1"/>
    <col min="13840" max="13840" width="13.4257812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8.7109375" customWidth="1"/>
    <col min="14096" max="14096" width="13.4257812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8.7109375" customWidth="1"/>
    <col min="14352" max="14352" width="13.4257812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8.7109375" customWidth="1"/>
    <col min="14608" max="14608" width="13.4257812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8.7109375" customWidth="1"/>
    <col min="14864" max="14864" width="13.4257812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8.7109375" customWidth="1"/>
    <col min="15120" max="15120" width="13.4257812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8.7109375" customWidth="1"/>
    <col min="15376" max="15376" width="13.4257812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8.7109375" customWidth="1"/>
    <col min="15632" max="15632" width="13.4257812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8.7109375" customWidth="1"/>
    <col min="15888" max="15888" width="13.4257812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8.7109375" customWidth="1"/>
    <col min="16144" max="16144" width="13.42578125" customWidth="1"/>
    <col min="16145" max="16145" width="14.7109375" customWidth="1"/>
    <col min="16146" max="16146" width="9" bestFit="1" customWidth="1"/>
  </cols>
  <sheetData>
    <row r="2" spans="1:18" ht="15.75" x14ac:dyDescent="0.25">
      <c r="A2" s="1" t="s">
        <v>298</v>
      </c>
      <c r="B2" s="23"/>
      <c r="C2" s="23"/>
      <c r="D2" s="2"/>
      <c r="E2" s="2"/>
      <c r="F2" s="2"/>
      <c r="G2" s="2"/>
      <c r="H2" s="23"/>
      <c r="I2" s="23"/>
      <c r="J2" s="2"/>
      <c r="K2" s="2"/>
      <c r="L2" s="2"/>
      <c r="M2" s="40"/>
      <c r="N2" s="40"/>
      <c r="O2" s="40"/>
      <c r="P2" s="40"/>
      <c r="Q2" s="40"/>
      <c r="R2" s="41"/>
    </row>
    <row r="3" spans="1:18" ht="15.75" x14ac:dyDescent="0.25">
      <c r="A3" s="1"/>
      <c r="B3" s="23"/>
      <c r="C3" s="23"/>
      <c r="D3" s="2"/>
      <c r="E3" s="2"/>
      <c r="F3" s="2"/>
      <c r="G3" s="2"/>
      <c r="H3" s="23"/>
      <c r="I3" s="23"/>
      <c r="J3" s="2"/>
      <c r="K3" s="2"/>
      <c r="L3" s="2"/>
      <c r="Q3" s="23"/>
    </row>
    <row r="4" spans="1:18" s="3" customFormat="1" ht="30" customHeight="1" x14ac:dyDescent="0.25">
      <c r="A4" s="42" t="s">
        <v>0</v>
      </c>
      <c r="B4" s="44" t="s">
        <v>266</v>
      </c>
      <c r="C4" s="44" t="s">
        <v>2</v>
      </c>
      <c r="D4" s="44" t="s">
        <v>1</v>
      </c>
      <c r="E4" s="42" t="s">
        <v>267</v>
      </c>
      <c r="F4" s="42" t="s">
        <v>268</v>
      </c>
      <c r="G4" s="42" t="s">
        <v>4</v>
      </c>
      <c r="H4" s="46" t="s">
        <v>5</v>
      </c>
      <c r="I4" s="46"/>
      <c r="J4" s="42" t="s">
        <v>269</v>
      </c>
      <c r="K4" s="49" t="s">
        <v>277</v>
      </c>
      <c r="L4" s="50"/>
      <c r="M4" s="47" t="s">
        <v>278</v>
      </c>
      <c r="N4" s="48"/>
      <c r="O4" s="47" t="s">
        <v>279</v>
      </c>
      <c r="P4" s="48"/>
      <c r="Q4" s="42" t="s">
        <v>3</v>
      </c>
      <c r="R4" s="44" t="s">
        <v>6</v>
      </c>
    </row>
    <row r="5" spans="1:18" s="3" customFormat="1" ht="35.25" customHeight="1" x14ac:dyDescent="0.2">
      <c r="A5" s="43"/>
      <c r="B5" s="45"/>
      <c r="C5" s="45"/>
      <c r="D5" s="45"/>
      <c r="E5" s="43"/>
      <c r="F5" s="43"/>
      <c r="G5" s="43"/>
      <c r="H5" s="5" t="s">
        <v>7</v>
      </c>
      <c r="I5" s="5" t="s">
        <v>8</v>
      </c>
      <c r="J5" s="43"/>
      <c r="K5" s="4">
        <v>2016</v>
      </c>
      <c r="L5" s="4">
        <v>2017</v>
      </c>
      <c r="M5" s="4">
        <v>2016</v>
      </c>
      <c r="N5" s="4">
        <v>2017</v>
      </c>
      <c r="O5" s="4">
        <v>2016</v>
      </c>
      <c r="P5" s="4">
        <v>2017</v>
      </c>
      <c r="Q5" s="43"/>
      <c r="R5" s="45"/>
    </row>
    <row r="6" spans="1:18" s="3" customFormat="1" ht="18" customHeight="1" x14ac:dyDescent="0.2">
      <c r="A6" s="25" t="s">
        <v>280</v>
      </c>
      <c r="B6" s="24" t="s">
        <v>281</v>
      </c>
      <c r="C6" s="24" t="s">
        <v>282</v>
      </c>
      <c r="D6" s="24" t="s">
        <v>283</v>
      </c>
      <c r="E6" s="25" t="s">
        <v>284</v>
      </c>
      <c r="F6" s="25" t="s">
        <v>285</v>
      </c>
      <c r="G6" s="25" t="s">
        <v>286</v>
      </c>
      <c r="H6" s="24" t="s">
        <v>287</v>
      </c>
      <c r="I6" s="24" t="s">
        <v>288</v>
      </c>
      <c r="J6" s="25" t="s">
        <v>289</v>
      </c>
      <c r="K6" s="26" t="s">
        <v>290</v>
      </c>
      <c r="L6" s="26" t="s">
        <v>291</v>
      </c>
      <c r="M6" s="26" t="s">
        <v>292</v>
      </c>
      <c r="N6" s="26" t="s">
        <v>293</v>
      </c>
      <c r="O6" s="26" t="s">
        <v>294</v>
      </c>
      <c r="P6" s="26" t="s">
        <v>295</v>
      </c>
      <c r="Q6" s="25" t="s">
        <v>296</v>
      </c>
      <c r="R6" s="24" t="s">
        <v>297</v>
      </c>
    </row>
    <row r="7" spans="1:18" s="11" customFormat="1" ht="50.25" customHeight="1" x14ac:dyDescent="0.25">
      <c r="A7" s="6">
        <v>1</v>
      </c>
      <c r="B7" s="12" t="s">
        <v>10</v>
      </c>
      <c r="C7" s="12" t="s">
        <v>9</v>
      </c>
      <c r="D7" s="6">
        <v>10</v>
      </c>
      <c r="E7" s="7" t="s">
        <v>12</v>
      </c>
      <c r="F7" s="8" t="s">
        <v>13</v>
      </c>
      <c r="G7" s="8" t="s">
        <v>14</v>
      </c>
      <c r="H7" s="14" t="s">
        <v>17</v>
      </c>
      <c r="I7" s="9">
        <v>1</v>
      </c>
      <c r="J7" s="8" t="s">
        <v>15</v>
      </c>
      <c r="K7" s="6" t="s">
        <v>270</v>
      </c>
      <c r="L7" s="6" t="s">
        <v>16</v>
      </c>
      <c r="M7" s="10">
        <v>89973.16</v>
      </c>
      <c r="N7" s="16"/>
      <c r="O7" s="16">
        <v>89973.16</v>
      </c>
      <c r="P7" s="16"/>
      <c r="Q7" s="13" t="s">
        <v>11</v>
      </c>
      <c r="R7" s="8" t="s">
        <v>18</v>
      </c>
    </row>
    <row r="8" spans="1:18" s="11" customFormat="1" ht="38.25" x14ac:dyDescent="0.25">
      <c r="A8" s="6">
        <v>2</v>
      </c>
      <c r="B8" s="17" t="s">
        <v>10</v>
      </c>
      <c r="C8" s="17" t="s">
        <v>9</v>
      </c>
      <c r="D8" s="6">
        <v>10</v>
      </c>
      <c r="E8" s="8" t="s">
        <v>19</v>
      </c>
      <c r="F8" s="8" t="s">
        <v>20</v>
      </c>
      <c r="G8" s="8" t="s">
        <v>21</v>
      </c>
      <c r="H8" s="14" t="s">
        <v>17</v>
      </c>
      <c r="I8" s="9">
        <v>1</v>
      </c>
      <c r="J8" s="8" t="s">
        <v>22</v>
      </c>
      <c r="K8" s="6" t="s">
        <v>271</v>
      </c>
      <c r="L8" s="6" t="s">
        <v>16</v>
      </c>
      <c r="M8" s="10">
        <v>18500</v>
      </c>
      <c r="N8" s="16"/>
      <c r="O8" s="16">
        <v>18500</v>
      </c>
      <c r="P8" s="16"/>
      <c r="Q8" s="13" t="s">
        <v>11</v>
      </c>
      <c r="R8" s="8" t="s">
        <v>18</v>
      </c>
    </row>
    <row r="9" spans="1:18" s="11" customFormat="1" ht="38.25" x14ac:dyDescent="0.25">
      <c r="A9" s="6">
        <v>3</v>
      </c>
      <c r="B9" s="12" t="s">
        <v>25</v>
      </c>
      <c r="C9" s="17" t="s">
        <v>24</v>
      </c>
      <c r="D9" s="6">
        <v>12</v>
      </c>
      <c r="E9" s="8" t="s">
        <v>26</v>
      </c>
      <c r="F9" s="8" t="s">
        <v>27</v>
      </c>
      <c r="G9" s="8" t="s">
        <v>28</v>
      </c>
      <c r="H9" s="14" t="s">
        <v>30</v>
      </c>
      <c r="I9" s="9">
        <v>3500</v>
      </c>
      <c r="J9" s="8" t="s">
        <v>29</v>
      </c>
      <c r="K9" s="6" t="s">
        <v>271</v>
      </c>
      <c r="L9" s="6" t="s">
        <v>16</v>
      </c>
      <c r="M9" s="10">
        <v>30000</v>
      </c>
      <c r="N9" s="16"/>
      <c r="O9" s="16">
        <v>30000</v>
      </c>
      <c r="P9" s="16"/>
      <c r="Q9" s="13" t="s">
        <v>11</v>
      </c>
      <c r="R9" s="8" t="s">
        <v>18</v>
      </c>
    </row>
    <row r="10" spans="1:18" s="11" customFormat="1" ht="25.5" customHeight="1" x14ac:dyDescent="0.25">
      <c r="A10" s="29">
        <v>4</v>
      </c>
      <c r="B10" s="29" t="s">
        <v>25</v>
      </c>
      <c r="C10" s="29" t="s">
        <v>24</v>
      </c>
      <c r="D10" s="29">
        <v>12</v>
      </c>
      <c r="E10" s="28" t="s">
        <v>31</v>
      </c>
      <c r="F10" s="28" t="s">
        <v>32</v>
      </c>
      <c r="G10" s="29" t="s">
        <v>33</v>
      </c>
      <c r="H10" s="15" t="s">
        <v>34</v>
      </c>
      <c r="I10" s="9">
        <v>1</v>
      </c>
      <c r="J10" s="28" t="s">
        <v>29</v>
      </c>
      <c r="K10" s="29" t="s">
        <v>271</v>
      </c>
      <c r="L10" s="29" t="s">
        <v>16</v>
      </c>
      <c r="M10" s="31">
        <v>60000</v>
      </c>
      <c r="N10" s="31"/>
      <c r="O10" s="31">
        <v>60000</v>
      </c>
      <c r="P10" s="31"/>
      <c r="Q10" s="37" t="s">
        <v>11</v>
      </c>
      <c r="R10" s="28" t="s">
        <v>18</v>
      </c>
    </row>
    <row r="11" spans="1:18" s="11" customFormat="1" ht="38.25" x14ac:dyDescent="0.25">
      <c r="A11" s="29"/>
      <c r="B11" s="29"/>
      <c r="C11" s="29"/>
      <c r="D11" s="29"/>
      <c r="E11" s="28"/>
      <c r="F11" s="28"/>
      <c r="G11" s="29"/>
      <c r="H11" s="15" t="s">
        <v>35</v>
      </c>
      <c r="I11" s="9">
        <v>250</v>
      </c>
      <c r="J11" s="28"/>
      <c r="K11" s="29"/>
      <c r="L11" s="29"/>
      <c r="M11" s="31"/>
      <c r="N11" s="31"/>
      <c r="O11" s="31"/>
      <c r="P11" s="31"/>
      <c r="Q11" s="37"/>
      <c r="R11" s="28"/>
    </row>
    <row r="12" spans="1:18" s="11" customFormat="1" ht="12.75" customHeight="1" x14ac:dyDescent="0.25">
      <c r="A12" s="29">
        <v>5</v>
      </c>
      <c r="B12" s="29" t="s">
        <v>36</v>
      </c>
      <c r="C12" s="29">
        <v>5</v>
      </c>
      <c r="D12" s="29">
        <v>11</v>
      </c>
      <c r="E12" s="28" t="s">
        <v>37</v>
      </c>
      <c r="F12" s="39" t="s">
        <v>38</v>
      </c>
      <c r="G12" s="29" t="s">
        <v>39</v>
      </c>
      <c r="H12" s="15" t="s">
        <v>41</v>
      </c>
      <c r="I12" s="9">
        <v>1</v>
      </c>
      <c r="J12" s="28" t="s">
        <v>40</v>
      </c>
      <c r="K12" s="29" t="s">
        <v>272</v>
      </c>
      <c r="L12" s="29" t="s">
        <v>16</v>
      </c>
      <c r="M12" s="31">
        <v>15000</v>
      </c>
      <c r="N12" s="31"/>
      <c r="O12" s="31">
        <v>15000</v>
      </c>
      <c r="P12" s="31"/>
      <c r="Q12" s="37" t="s">
        <v>11</v>
      </c>
      <c r="R12" s="28" t="s">
        <v>18</v>
      </c>
    </row>
    <row r="13" spans="1:18" s="11" customFormat="1" ht="25.5" x14ac:dyDescent="0.25">
      <c r="A13" s="29"/>
      <c r="B13" s="29"/>
      <c r="C13" s="29"/>
      <c r="D13" s="29"/>
      <c r="E13" s="28"/>
      <c r="F13" s="28"/>
      <c r="G13" s="29"/>
      <c r="H13" s="15" t="s">
        <v>42</v>
      </c>
      <c r="I13" s="9">
        <v>20</v>
      </c>
      <c r="J13" s="28"/>
      <c r="K13" s="29"/>
      <c r="L13" s="29"/>
      <c r="M13" s="31"/>
      <c r="N13" s="31"/>
      <c r="O13" s="31"/>
      <c r="P13" s="31"/>
      <c r="Q13" s="37"/>
      <c r="R13" s="28"/>
    </row>
    <row r="14" spans="1:18" s="11" customFormat="1" ht="25.5" x14ac:dyDescent="0.25">
      <c r="A14" s="29"/>
      <c r="B14" s="29"/>
      <c r="C14" s="29"/>
      <c r="D14" s="29"/>
      <c r="E14" s="28"/>
      <c r="F14" s="28"/>
      <c r="G14" s="29"/>
      <c r="H14" s="14" t="s">
        <v>30</v>
      </c>
      <c r="I14" s="9">
        <v>2000</v>
      </c>
      <c r="J14" s="28"/>
      <c r="K14" s="29"/>
      <c r="L14" s="29"/>
      <c r="M14" s="31"/>
      <c r="N14" s="31"/>
      <c r="O14" s="31"/>
      <c r="P14" s="31"/>
      <c r="Q14" s="37"/>
      <c r="R14" s="28"/>
    </row>
    <row r="15" spans="1:18" s="11" customFormat="1" ht="12.75" customHeight="1" x14ac:dyDescent="0.25">
      <c r="A15" s="29">
        <v>6</v>
      </c>
      <c r="B15" s="29" t="s">
        <v>36</v>
      </c>
      <c r="C15" s="29">
        <v>5</v>
      </c>
      <c r="D15" s="29">
        <v>11</v>
      </c>
      <c r="E15" s="28" t="s">
        <v>43</v>
      </c>
      <c r="F15" s="28" t="s">
        <v>44</v>
      </c>
      <c r="G15" s="38" t="s">
        <v>39</v>
      </c>
      <c r="H15" s="15" t="s">
        <v>41</v>
      </c>
      <c r="I15" s="9">
        <v>1</v>
      </c>
      <c r="J15" s="28" t="s">
        <v>45</v>
      </c>
      <c r="K15" s="29" t="s">
        <v>272</v>
      </c>
      <c r="L15" s="29" t="s">
        <v>16</v>
      </c>
      <c r="M15" s="31">
        <v>25000</v>
      </c>
      <c r="N15" s="31"/>
      <c r="O15" s="31">
        <v>25000</v>
      </c>
      <c r="P15" s="31"/>
      <c r="Q15" s="37" t="s">
        <v>11</v>
      </c>
      <c r="R15" s="28" t="s">
        <v>18</v>
      </c>
    </row>
    <row r="16" spans="1:18" s="11" customFormat="1" ht="25.5" x14ac:dyDescent="0.25">
      <c r="A16" s="29"/>
      <c r="B16" s="29"/>
      <c r="C16" s="29"/>
      <c r="D16" s="29"/>
      <c r="E16" s="28"/>
      <c r="F16" s="28"/>
      <c r="G16" s="29"/>
      <c r="H16" s="15" t="s">
        <v>42</v>
      </c>
      <c r="I16" s="9">
        <f>15*50</f>
        <v>750</v>
      </c>
      <c r="J16" s="28"/>
      <c r="K16" s="29"/>
      <c r="L16" s="29"/>
      <c r="M16" s="31"/>
      <c r="N16" s="31"/>
      <c r="O16" s="31"/>
      <c r="P16" s="31"/>
      <c r="Q16" s="37"/>
      <c r="R16" s="28"/>
    </row>
    <row r="17" spans="1:18" s="11" customFormat="1" ht="25.5" x14ac:dyDescent="0.25">
      <c r="A17" s="29"/>
      <c r="B17" s="29"/>
      <c r="C17" s="29"/>
      <c r="D17" s="29"/>
      <c r="E17" s="28"/>
      <c r="F17" s="28"/>
      <c r="G17" s="29"/>
      <c r="H17" s="14" t="s">
        <v>30</v>
      </c>
      <c r="I17" s="9">
        <v>2000</v>
      </c>
      <c r="J17" s="28"/>
      <c r="K17" s="29"/>
      <c r="L17" s="29"/>
      <c r="M17" s="31"/>
      <c r="N17" s="31"/>
      <c r="O17" s="31"/>
      <c r="P17" s="31"/>
      <c r="Q17" s="37"/>
      <c r="R17" s="28"/>
    </row>
    <row r="18" spans="1:18" s="11" customFormat="1" ht="12.75" customHeight="1" x14ac:dyDescent="0.25">
      <c r="A18" s="29">
        <v>7</v>
      </c>
      <c r="B18" s="29" t="s">
        <v>25</v>
      </c>
      <c r="C18" s="29">
        <v>3</v>
      </c>
      <c r="D18" s="29">
        <v>12</v>
      </c>
      <c r="E18" s="28" t="s">
        <v>46</v>
      </c>
      <c r="F18" s="28" t="s">
        <v>47</v>
      </c>
      <c r="G18" s="29" t="s">
        <v>39</v>
      </c>
      <c r="H18" s="15" t="s">
        <v>41</v>
      </c>
      <c r="I18" s="9">
        <v>1</v>
      </c>
      <c r="J18" s="28" t="s">
        <v>48</v>
      </c>
      <c r="K18" s="29" t="s">
        <v>272</v>
      </c>
      <c r="L18" s="29" t="s">
        <v>16</v>
      </c>
      <c r="M18" s="31">
        <v>21000</v>
      </c>
      <c r="N18" s="31"/>
      <c r="O18" s="31">
        <v>21000</v>
      </c>
      <c r="P18" s="31"/>
      <c r="Q18" s="37" t="s">
        <v>11</v>
      </c>
      <c r="R18" s="28" t="s">
        <v>18</v>
      </c>
    </row>
    <row r="19" spans="1:18" s="11" customFormat="1" ht="25.5" x14ac:dyDescent="0.25">
      <c r="A19" s="29"/>
      <c r="B19" s="29"/>
      <c r="C19" s="29"/>
      <c r="D19" s="29"/>
      <c r="E19" s="28"/>
      <c r="F19" s="28"/>
      <c r="G19" s="29"/>
      <c r="H19" s="15" t="s">
        <v>42</v>
      </c>
      <c r="I19" s="9">
        <v>15</v>
      </c>
      <c r="J19" s="28"/>
      <c r="K19" s="29"/>
      <c r="L19" s="29"/>
      <c r="M19" s="31"/>
      <c r="N19" s="31"/>
      <c r="O19" s="31"/>
      <c r="P19" s="31"/>
      <c r="Q19" s="37"/>
      <c r="R19" s="28"/>
    </row>
    <row r="20" spans="1:18" s="11" customFormat="1" ht="25.5" x14ac:dyDescent="0.25">
      <c r="A20" s="29"/>
      <c r="B20" s="29"/>
      <c r="C20" s="29"/>
      <c r="D20" s="29"/>
      <c r="E20" s="28"/>
      <c r="F20" s="28"/>
      <c r="G20" s="29"/>
      <c r="H20" s="14" t="s">
        <v>30</v>
      </c>
      <c r="I20" s="9">
        <v>2000</v>
      </c>
      <c r="J20" s="28"/>
      <c r="K20" s="29"/>
      <c r="L20" s="29"/>
      <c r="M20" s="31"/>
      <c r="N20" s="31"/>
      <c r="O20" s="31"/>
      <c r="P20" s="31"/>
      <c r="Q20" s="37"/>
      <c r="R20" s="28"/>
    </row>
    <row r="21" spans="1:18" s="11" customFormat="1" ht="38.25" x14ac:dyDescent="0.25">
      <c r="A21" s="6">
        <v>8</v>
      </c>
      <c r="B21" s="12" t="s">
        <v>25</v>
      </c>
      <c r="C21" s="17" t="s">
        <v>24</v>
      </c>
      <c r="D21" s="6">
        <v>12</v>
      </c>
      <c r="E21" s="8" t="s">
        <v>49</v>
      </c>
      <c r="F21" s="8" t="s">
        <v>50</v>
      </c>
      <c r="G21" s="8" t="s">
        <v>51</v>
      </c>
      <c r="H21" s="15" t="s">
        <v>53</v>
      </c>
      <c r="I21" s="9">
        <v>30</v>
      </c>
      <c r="J21" s="8" t="s">
        <v>52</v>
      </c>
      <c r="K21" s="6" t="s">
        <v>272</v>
      </c>
      <c r="L21" s="6" t="s">
        <v>16</v>
      </c>
      <c r="M21" s="10">
        <v>33000</v>
      </c>
      <c r="N21" s="16"/>
      <c r="O21" s="16">
        <v>33000</v>
      </c>
      <c r="P21" s="16"/>
      <c r="Q21" s="13" t="s">
        <v>11</v>
      </c>
      <c r="R21" s="8" t="s">
        <v>18</v>
      </c>
    </row>
    <row r="22" spans="1:18" s="11" customFormat="1" ht="38.25" customHeight="1" x14ac:dyDescent="0.25">
      <c r="A22" s="29">
        <v>9</v>
      </c>
      <c r="B22" s="29" t="s">
        <v>25</v>
      </c>
      <c r="C22" s="38" t="s">
        <v>24</v>
      </c>
      <c r="D22" s="29">
        <v>12</v>
      </c>
      <c r="E22" s="28" t="s">
        <v>54</v>
      </c>
      <c r="F22" s="28" t="s">
        <v>32</v>
      </c>
      <c r="G22" s="28" t="s">
        <v>55</v>
      </c>
      <c r="H22" s="14" t="s">
        <v>57</v>
      </c>
      <c r="I22" s="9">
        <v>2</v>
      </c>
      <c r="J22" s="28" t="s">
        <v>56</v>
      </c>
      <c r="K22" s="29" t="s">
        <v>272</v>
      </c>
      <c r="L22" s="29" t="s">
        <v>16</v>
      </c>
      <c r="M22" s="31">
        <v>126000</v>
      </c>
      <c r="N22" s="31"/>
      <c r="O22" s="31">
        <v>126000</v>
      </c>
      <c r="P22" s="31"/>
      <c r="Q22" s="37" t="s">
        <v>11</v>
      </c>
      <c r="R22" s="28" t="s">
        <v>18</v>
      </c>
    </row>
    <row r="23" spans="1:18" s="11" customFormat="1" ht="51" x14ac:dyDescent="0.25">
      <c r="A23" s="29"/>
      <c r="B23" s="29"/>
      <c r="C23" s="38"/>
      <c r="D23" s="29"/>
      <c r="E23" s="28"/>
      <c r="F23" s="28"/>
      <c r="G23" s="28"/>
      <c r="H23" s="14" t="s">
        <v>58</v>
      </c>
      <c r="I23" s="9">
        <f>2*20</f>
        <v>40</v>
      </c>
      <c r="J23" s="28"/>
      <c r="K23" s="29"/>
      <c r="L23" s="29"/>
      <c r="M23" s="31"/>
      <c r="N23" s="31"/>
      <c r="O23" s="31"/>
      <c r="P23" s="31"/>
      <c r="Q23" s="37"/>
      <c r="R23" s="28"/>
    </row>
    <row r="24" spans="1:18" s="11" customFormat="1" ht="38.25" x14ac:dyDescent="0.25">
      <c r="A24" s="6">
        <v>10</v>
      </c>
      <c r="B24" s="17" t="s">
        <v>10</v>
      </c>
      <c r="C24" s="17" t="s">
        <v>59</v>
      </c>
      <c r="D24" s="6">
        <v>10</v>
      </c>
      <c r="E24" s="8" t="s">
        <v>60</v>
      </c>
      <c r="F24" s="8" t="s">
        <v>61</v>
      </c>
      <c r="G24" s="8" t="s">
        <v>62</v>
      </c>
      <c r="H24" s="14" t="s">
        <v>23</v>
      </c>
      <c r="I24" s="9">
        <v>1</v>
      </c>
      <c r="J24" s="8" t="s">
        <v>63</v>
      </c>
      <c r="K24" s="8" t="s">
        <v>322</v>
      </c>
      <c r="L24" s="27" t="s">
        <v>323</v>
      </c>
      <c r="M24" s="10">
        <v>65000</v>
      </c>
      <c r="N24" s="16"/>
      <c r="O24" s="16">
        <v>65000</v>
      </c>
      <c r="P24" s="16"/>
      <c r="Q24" s="13" t="s">
        <v>11</v>
      </c>
      <c r="R24" s="8" t="s">
        <v>18</v>
      </c>
    </row>
    <row r="25" spans="1:18" s="11" customFormat="1" ht="38.25" x14ac:dyDescent="0.25">
      <c r="A25" s="6">
        <v>11</v>
      </c>
      <c r="B25" s="17" t="s">
        <v>10</v>
      </c>
      <c r="C25" s="17" t="s">
        <v>9</v>
      </c>
      <c r="D25" s="6">
        <v>10</v>
      </c>
      <c r="E25" s="8" t="s">
        <v>64</v>
      </c>
      <c r="F25" s="8" t="s">
        <v>65</v>
      </c>
      <c r="G25" s="6" t="s">
        <v>66</v>
      </c>
      <c r="H25" s="14" t="s">
        <v>23</v>
      </c>
      <c r="I25" s="9">
        <v>1</v>
      </c>
      <c r="J25" s="8" t="s">
        <v>67</v>
      </c>
      <c r="K25" s="6" t="s">
        <v>270</v>
      </c>
      <c r="L25" s="6" t="s">
        <v>16</v>
      </c>
      <c r="M25" s="10">
        <v>20000</v>
      </c>
      <c r="N25" s="16"/>
      <c r="O25" s="16">
        <v>20000</v>
      </c>
      <c r="P25" s="16"/>
      <c r="Q25" s="13" t="s">
        <v>11</v>
      </c>
      <c r="R25" s="8" t="s">
        <v>18</v>
      </c>
    </row>
    <row r="26" spans="1:18" s="11" customFormat="1" ht="12.75" customHeight="1" x14ac:dyDescent="0.25">
      <c r="A26" s="29">
        <v>12</v>
      </c>
      <c r="B26" s="29" t="s">
        <v>69</v>
      </c>
      <c r="C26" s="29" t="s">
        <v>68</v>
      </c>
      <c r="D26" s="29">
        <v>13</v>
      </c>
      <c r="E26" s="28" t="s">
        <v>70</v>
      </c>
      <c r="F26" s="28" t="s">
        <v>71</v>
      </c>
      <c r="G26" s="29" t="s">
        <v>39</v>
      </c>
      <c r="H26" s="15" t="s">
        <v>41</v>
      </c>
      <c r="I26" s="9">
        <v>1</v>
      </c>
      <c r="J26" s="28" t="s">
        <v>72</v>
      </c>
      <c r="K26" s="29" t="s">
        <v>273</v>
      </c>
      <c r="L26" s="29" t="s">
        <v>16</v>
      </c>
      <c r="M26" s="31">
        <v>5535</v>
      </c>
      <c r="N26" s="31"/>
      <c r="O26" s="31">
        <v>5535</v>
      </c>
      <c r="P26" s="31"/>
      <c r="Q26" s="37" t="s">
        <v>11</v>
      </c>
      <c r="R26" s="28" t="s">
        <v>18</v>
      </c>
    </row>
    <row r="27" spans="1:18" s="11" customFormat="1" ht="25.5" x14ac:dyDescent="0.25">
      <c r="A27" s="29"/>
      <c r="B27" s="29"/>
      <c r="C27" s="29"/>
      <c r="D27" s="29"/>
      <c r="E27" s="28"/>
      <c r="F27" s="28"/>
      <c r="G27" s="29"/>
      <c r="H27" s="15" t="s">
        <v>42</v>
      </c>
      <c r="I27" s="9">
        <v>50</v>
      </c>
      <c r="J27" s="28"/>
      <c r="K27" s="29"/>
      <c r="L27" s="29"/>
      <c r="M27" s="31"/>
      <c r="N27" s="31"/>
      <c r="O27" s="31"/>
      <c r="P27" s="31"/>
      <c r="Q27" s="37"/>
      <c r="R27" s="28"/>
    </row>
    <row r="28" spans="1:18" s="11" customFormat="1" ht="12.75" customHeight="1" x14ac:dyDescent="0.25">
      <c r="A28" s="29">
        <v>13</v>
      </c>
      <c r="B28" s="38" t="s">
        <v>69</v>
      </c>
      <c r="C28" s="38" t="s">
        <v>73</v>
      </c>
      <c r="D28" s="29">
        <v>13</v>
      </c>
      <c r="E28" s="28" t="s">
        <v>74</v>
      </c>
      <c r="F28" s="28" t="s">
        <v>75</v>
      </c>
      <c r="G28" s="29" t="s">
        <v>39</v>
      </c>
      <c r="H28" s="15" t="s">
        <v>41</v>
      </c>
      <c r="I28" s="9">
        <v>1</v>
      </c>
      <c r="J28" s="28" t="s">
        <v>76</v>
      </c>
      <c r="K28" s="29" t="s">
        <v>271</v>
      </c>
      <c r="L28" s="29" t="s">
        <v>16</v>
      </c>
      <c r="M28" s="31">
        <v>10000</v>
      </c>
      <c r="N28" s="31"/>
      <c r="O28" s="31">
        <v>10000</v>
      </c>
      <c r="P28" s="31"/>
      <c r="Q28" s="37" t="s">
        <v>11</v>
      </c>
      <c r="R28" s="28" t="s">
        <v>18</v>
      </c>
    </row>
    <row r="29" spans="1:18" s="11" customFormat="1" ht="25.5" x14ac:dyDescent="0.25">
      <c r="A29" s="29"/>
      <c r="B29" s="38"/>
      <c r="C29" s="38"/>
      <c r="D29" s="29"/>
      <c r="E29" s="28"/>
      <c r="F29" s="28"/>
      <c r="G29" s="29"/>
      <c r="H29" s="15" t="s">
        <v>42</v>
      </c>
      <c r="I29" s="9">
        <v>100</v>
      </c>
      <c r="J29" s="28"/>
      <c r="K29" s="29"/>
      <c r="L29" s="29"/>
      <c r="M29" s="31"/>
      <c r="N29" s="31"/>
      <c r="O29" s="31"/>
      <c r="P29" s="31"/>
      <c r="Q29" s="37"/>
      <c r="R29" s="28"/>
    </row>
    <row r="30" spans="1:18" s="11" customFormat="1" ht="44.25" customHeight="1" x14ac:dyDescent="0.25">
      <c r="A30" s="6">
        <v>14</v>
      </c>
      <c r="B30" s="17" t="s">
        <v>10</v>
      </c>
      <c r="C30" s="17" t="s">
        <v>59</v>
      </c>
      <c r="D30" s="6">
        <v>10</v>
      </c>
      <c r="E30" s="8" t="s">
        <v>77</v>
      </c>
      <c r="F30" s="8" t="s">
        <v>20</v>
      </c>
      <c r="G30" s="6" t="s">
        <v>21</v>
      </c>
      <c r="H30" s="14" t="s">
        <v>23</v>
      </c>
      <c r="I30" s="9">
        <v>1</v>
      </c>
      <c r="J30" s="8" t="s">
        <v>78</v>
      </c>
      <c r="K30" s="6" t="s">
        <v>271</v>
      </c>
      <c r="L30" s="6" t="s">
        <v>16</v>
      </c>
      <c r="M30" s="10">
        <v>21000</v>
      </c>
      <c r="N30" s="16"/>
      <c r="O30" s="16">
        <v>21000</v>
      </c>
      <c r="P30" s="16"/>
      <c r="Q30" s="13" t="s">
        <v>11</v>
      </c>
      <c r="R30" s="8" t="s">
        <v>18</v>
      </c>
    </row>
    <row r="31" spans="1:18" s="18" customFormat="1" ht="34.5" customHeight="1" x14ac:dyDescent="0.25">
      <c r="A31" s="29">
        <v>15</v>
      </c>
      <c r="B31" s="29" t="s">
        <v>79</v>
      </c>
      <c r="C31" s="29" t="s">
        <v>59</v>
      </c>
      <c r="D31" s="29">
        <v>13</v>
      </c>
      <c r="E31" s="28" t="s">
        <v>80</v>
      </c>
      <c r="F31" s="28" t="s">
        <v>81</v>
      </c>
      <c r="G31" s="29" t="s">
        <v>82</v>
      </c>
      <c r="H31" s="14" t="s">
        <v>84</v>
      </c>
      <c r="I31" s="9">
        <v>6</v>
      </c>
      <c r="J31" s="28" t="s">
        <v>83</v>
      </c>
      <c r="K31" s="29" t="s">
        <v>274</v>
      </c>
      <c r="L31" s="29" t="s">
        <v>16</v>
      </c>
      <c r="M31" s="31">
        <v>21000</v>
      </c>
      <c r="N31" s="31"/>
      <c r="O31" s="31">
        <v>21000</v>
      </c>
      <c r="P31" s="31"/>
      <c r="Q31" s="37" t="s">
        <v>11</v>
      </c>
      <c r="R31" s="28" t="s">
        <v>18</v>
      </c>
    </row>
    <row r="32" spans="1:18" s="18" customFormat="1" ht="36" customHeight="1" x14ac:dyDescent="0.25">
      <c r="A32" s="29"/>
      <c r="B32" s="29"/>
      <c r="C32" s="29"/>
      <c r="D32" s="29"/>
      <c r="E32" s="28"/>
      <c r="F32" s="28"/>
      <c r="G32" s="29"/>
      <c r="H32" s="14" t="s">
        <v>85</v>
      </c>
      <c r="I32" s="9">
        <f>6*60</f>
        <v>360</v>
      </c>
      <c r="J32" s="28"/>
      <c r="K32" s="29"/>
      <c r="L32" s="29"/>
      <c r="M32" s="31"/>
      <c r="N32" s="31"/>
      <c r="O32" s="31"/>
      <c r="P32" s="31"/>
      <c r="Q32" s="37"/>
      <c r="R32" s="28"/>
    </row>
    <row r="33" spans="1:18" s="18" customFormat="1" ht="12.75" customHeight="1" x14ac:dyDescent="0.25">
      <c r="A33" s="29">
        <v>16</v>
      </c>
      <c r="B33" s="29" t="s">
        <v>86</v>
      </c>
      <c r="C33" s="29">
        <v>4</v>
      </c>
      <c r="D33" s="29">
        <v>13</v>
      </c>
      <c r="E33" s="28" t="s">
        <v>87</v>
      </c>
      <c r="F33" s="28" t="s">
        <v>88</v>
      </c>
      <c r="G33" s="29" t="s">
        <v>39</v>
      </c>
      <c r="H33" s="15" t="s">
        <v>41</v>
      </c>
      <c r="I33" s="9">
        <v>1</v>
      </c>
      <c r="J33" s="28" t="s">
        <v>89</v>
      </c>
      <c r="K33" s="29" t="s">
        <v>275</v>
      </c>
      <c r="L33" s="29" t="s">
        <v>16</v>
      </c>
      <c r="M33" s="31">
        <v>4976</v>
      </c>
      <c r="N33" s="31"/>
      <c r="O33" s="31">
        <v>4976</v>
      </c>
      <c r="P33" s="31"/>
      <c r="Q33" s="37" t="s">
        <v>11</v>
      </c>
      <c r="R33" s="28" t="s">
        <v>18</v>
      </c>
    </row>
    <row r="34" spans="1:18" s="18" customFormat="1" ht="25.5" x14ac:dyDescent="0.25">
      <c r="A34" s="29"/>
      <c r="B34" s="29"/>
      <c r="C34" s="29"/>
      <c r="D34" s="29"/>
      <c r="E34" s="28"/>
      <c r="F34" s="28"/>
      <c r="G34" s="29"/>
      <c r="H34" s="15" t="s">
        <v>42</v>
      </c>
      <c r="I34" s="9">
        <v>100</v>
      </c>
      <c r="J34" s="28"/>
      <c r="K34" s="29"/>
      <c r="L34" s="29"/>
      <c r="M34" s="31"/>
      <c r="N34" s="31"/>
      <c r="O34" s="31"/>
      <c r="P34" s="31"/>
      <c r="Q34" s="37"/>
      <c r="R34" s="28"/>
    </row>
    <row r="35" spans="1:18" s="11" customFormat="1" ht="38.25" x14ac:dyDescent="0.25">
      <c r="A35" s="6">
        <v>17</v>
      </c>
      <c r="B35" s="17" t="s">
        <v>10</v>
      </c>
      <c r="C35" s="17" t="s">
        <v>59</v>
      </c>
      <c r="D35" s="6">
        <v>10</v>
      </c>
      <c r="E35" s="8" t="s">
        <v>90</v>
      </c>
      <c r="F35" s="8" t="s">
        <v>20</v>
      </c>
      <c r="G35" s="6" t="s">
        <v>21</v>
      </c>
      <c r="H35" s="14" t="s">
        <v>23</v>
      </c>
      <c r="I35" s="9">
        <v>1</v>
      </c>
      <c r="J35" s="8" t="s">
        <v>91</v>
      </c>
      <c r="K35" s="6" t="s">
        <v>270</v>
      </c>
      <c r="L35" s="6" t="s">
        <v>16</v>
      </c>
      <c r="M35" s="10">
        <v>32000</v>
      </c>
      <c r="N35" s="16"/>
      <c r="O35" s="16">
        <v>32000</v>
      </c>
      <c r="P35" s="16"/>
      <c r="Q35" s="13" t="s">
        <v>11</v>
      </c>
      <c r="R35" s="8" t="s">
        <v>18</v>
      </c>
    </row>
    <row r="36" spans="1:18" s="11" customFormat="1" ht="45.75" customHeight="1" x14ac:dyDescent="0.25">
      <c r="A36" s="29">
        <v>18</v>
      </c>
      <c r="B36" s="38" t="s">
        <v>69</v>
      </c>
      <c r="C36" s="38" t="s">
        <v>59</v>
      </c>
      <c r="D36" s="29">
        <v>13</v>
      </c>
      <c r="E36" s="28" t="s">
        <v>92</v>
      </c>
      <c r="F36" s="28" t="s">
        <v>61</v>
      </c>
      <c r="G36" s="29" t="s">
        <v>93</v>
      </c>
      <c r="H36" s="14" t="s">
        <v>57</v>
      </c>
      <c r="I36" s="9">
        <v>1</v>
      </c>
      <c r="J36" s="28" t="s">
        <v>94</v>
      </c>
      <c r="K36" s="28" t="s">
        <v>276</v>
      </c>
      <c r="L36" s="29" t="s">
        <v>16</v>
      </c>
      <c r="M36" s="31">
        <v>20000</v>
      </c>
      <c r="N36" s="31"/>
      <c r="O36" s="31">
        <v>20000</v>
      </c>
      <c r="P36" s="31"/>
      <c r="Q36" s="37" t="s">
        <v>11</v>
      </c>
      <c r="R36" s="28" t="s">
        <v>18</v>
      </c>
    </row>
    <row r="37" spans="1:18" s="11" customFormat="1" ht="51" x14ac:dyDescent="0.25">
      <c r="A37" s="29"/>
      <c r="B37" s="38"/>
      <c r="C37" s="38"/>
      <c r="D37" s="29"/>
      <c r="E37" s="28"/>
      <c r="F37" s="28"/>
      <c r="G37" s="29"/>
      <c r="H37" s="14" t="s">
        <v>58</v>
      </c>
      <c r="I37" s="9">
        <v>6</v>
      </c>
      <c r="J37" s="28"/>
      <c r="K37" s="28"/>
      <c r="L37" s="29"/>
      <c r="M37" s="31"/>
      <c r="N37" s="31"/>
      <c r="O37" s="31"/>
      <c r="P37" s="31"/>
      <c r="Q37" s="37"/>
      <c r="R37" s="28"/>
    </row>
    <row r="38" spans="1:18" s="11" customFormat="1" ht="50.25" customHeight="1" x14ac:dyDescent="0.25">
      <c r="A38" s="6">
        <v>19</v>
      </c>
      <c r="B38" s="17" t="s">
        <v>10</v>
      </c>
      <c r="C38" s="17" t="s">
        <v>95</v>
      </c>
      <c r="D38" s="6">
        <v>10</v>
      </c>
      <c r="E38" s="8" t="s">
        <v>96</v>
      </c>
      <c r="F38" s="8" t="s">
        <v>20</v>
      </c>
      <c r="G38" s="6" t="s">
        <v>21</v>
      </c>
      <c r="H38" s="14" t="s">
        <v>23</v>
      </c>
      <c r="I38" s="9">
        <v>1</v>
      </c>
      <c r="J38" s="8" t="s">
        <v>91</v>
      </c>
      <c r="K38" s="6" t="s">
        <v>276</v>
      </c>
      <c r="L38" s="6" t="s">
        <v>16</v>
      </c>
      <c r="M38" s="10">
        <v>20000</v>
      </c>
      <c r="N38" s="16"/>
      <c r="O38" s="16">
        <v>20000</v>
      </c>
      <c r="P38" s="16"/>
      <c r="Q38" s="13" t="s">
        <v>11</v>
      </c>
      <c r="R38" s="8" t="s">
        <v>18</v>
      </c>
    </row>
    <row r="39" spans="1:18" s="18" customFormat="1" ht="25.5" customHeight="1" x14ac:dyDescent="0.25">
      <c r="A39" s="29">
        <v>20</v>
      </c>
      <c r="B39" s="29" t="s">
        <v>10</v>
      </c>
      <c r="C39" s="29" t="s">
        <v>97</v>
      </c>
      <c r="D39" s="29">
        <v>10</v>
      </c>
      <c r="E39" s="28" t="s">
        <v>98</v>
      </c>
      <c r="F39" s="28" t="s">
        <v>99</v>
      </c>
      <c r="G39" s="28" t="s">
        <v>100</v>
      </c>
      <c r="H39" s="15" t="s">
        <v>34</v>
      </c>
      <c r="I39" s="9">
        <v>1</v>
      </c>
      <c r="J39" s="28" t="s">
        <v>101</v>
      </c>
      <c r="K39" s="29" t="s">
        <v>275</v>
      </c>
      <c r="L39" s="29" t="s">
        <v>16</v>
      </c>
      <c r="M39" s="31">
        <v>20527.91</v>
      </c>
      <c r="N39" s="31"/>
      <c r="O39" s="31">
        <v>20527.91</v>
      </c>
      <c r="P39" s="31"/>
      <c r="Q39" s="37" t="s">
        <v>11</v>
      </c>
      <c r="R39" s="28" t="s">
        <v>18</v>
      </c>
    </row>
    <row r="40" spans="1:18" s="18" customFormat="1" ht="38.25" x14ac:dyDescent="0.25">
      <c r="A40" s="29"/>
      <c r="B40" s="29"/>
      <c r="C40" s="29"/>
      <c r="D40" s="29"/>
      <c r="E40" s="28"/>
      <c r="F40" s="28"/>
      <c r="G40" s="28"/>
      <c r="H40" s="14" t="s">
        <v>23</v>
      </c>
      <c r="I40" s="9">
        <v>1</v>
      </c>
      <c r="J40" s="28"/>
      <c r="K40" s="29"/>
      <c r="L40" s="29"/>
      <c r="M40" s="31"/>
      <c r="N40" s="31"/>
      <c r="O40" s="31"/>
      <c r="P40" s="31"/>
      <c r="Q40" s="37"/>
      <c r="R40" s="28"/>
    </row>
    <row r="41" spans="1:18" s="18" customFormat="1" ht="12.75" x14ac:dyDescent="0.25">
      <c r="A41" s="29"/>
      <c r="B41" s="29"/>
      <c r="C41" s="29"/>
      <c r="D41" s="29"/>
      <c r="E41" s="28"/>
      <c r="F41" s="28"/>
      <c r="G41" s="28"/>
      <c r="H41" s="15" t="s">
        <v>41</v>
      </c>
      <c r="I41" s="9">
        <v>1</v>
      </c>
      <c r="J41" s="28"/>
      <c r="K41" s="29"/>
      <c r="L41" s="29"/>
      <c r="M41" s="31"/>
      <c r="N41" s="31"/>
      <c r="O41" s="31"/>
      <c r="P41" s="31"/>
      <c r="Q41" s="37"/>
      <c r="R41" s="28"/>
    </row>
    <row r="42" spans="1:18" s="18" customFormat="1" ht="38.25" x14ac:dyDescent="0.25">
      <c r="A42" s="29"/>
      <c r="B42" s="29"/>
      <c r="C42" s="29"/>
      <c r="D42" s="29"/>
      <c r="E42" s="28"/>
      <c r="F42" s="28"/>
      <c r="G42" s="28"/>
      <c r="H42" s="15" t="s">
        <v>35</v>
      </c>
      <c r="I42" s="9">
        <v>100</v>
      </c>
      <c r="J42" s="28"/>
      <c r="K42" s="29"/>
      <c r="L42" s="29"/>
      <c r="M42" s="31"/>
      <c r="N42" s="31"/>
      <c r="O42" s="31"/>
      <c r="P42" s="31"/>
      <c r="Q42" s="37"/>
      <c r="R42" s="28"/>
    </row>
    <row r="43" spans="1:18" s="18" customFormat="1" ht="25.5" x14ac:dyDescent="0.25">
      <c r="A43" s="29"/>
      <c r="B43" s="29"/>
      <c r="C43" s="29"/>
      <c r="D43" s="29"/>
      <c r="E43" s="28"/>
      <c r="F43" s="28"/>
      <c r="G43" s="28"/>
      <c r="H43" s="15" t="s">
        <v>42</v>
      </c>
      <c r="I43" s="9">
        <v>40</v>
      </c>
      <c r="J43" s="28"/>
      <c r="K43" s="29"/>
      <c r="L43" s="29"/>
      <c r="M43" s="31"/>
      <c r="N43" s="31"/>
      <c r="O43" s="31"/>
      <c r="P43" s="31"/>
      <c r="Q43" s="37"/>
      <c r="R43" s="28"/>
    </row>
    <row r="44" spans="1:18" s="18" customFormat="1" ht="42" customHeight="1" x14ac:dyDescent="0.25">
      <c r="A44" s="29"/>
      <c r="B44" s="29"/>
      <c r="C44" s="29"/>
      <c r="D44" s="29"/>
      <c r="E44" s="28"/>
      <c r="F44" s="28"/>
      <c r="G44" s="28"/>
      <c r="H44" s="14" t="s">
        <v>30</v>
      </c>
      <c r="I44" s="9">
        <v>1500</v>
      </c>
      <c r="J44" s="28"/>
      <c r="K44" s="29"/>
      <c r="L44" s="29"/>
      <c r="M44" s="31"/>
      <c r="N44" s="31"/>
      <c r="O44" s="31"/>
      <c r="P44" s="31"/>
      <c r="Q44" s="37"/>
      <c r="R44" s="28"/>
    </row>
    <row r="45" spans="1:18" s="20" customFormat="1" ht="125.25" customHeight="1" x14ac:dyDescent="0.25">
      <c r="A45" s="8">
        <v>21</v>
      </c>
      <c r="B45" s="14" t="s">
        <v>36</v>
      </c>
      <c r="C45" s="14">
        <v>5</v>
      </c>
      <c r="D45" s="8">
        <v>13</v>
      </c>
      <c r="E45" s="10" t="s">
        <v>103</v>
      </c>
      <c r="F45" s="10" t="s">
        <v>104</v>
      </c>
      <c r="G45" s="10" t="s">
        <v>105</v>
      </c>
      <c r="H45" s="14" t="s">
        <v>107</v>
      </c>
      <c r="I45" s="9">
        <v>1</v>
      </c>
      <c r="J45" s="10" t="s">
        <v>106</v>
      </c>
      <c r="K45" s="10" t="s">
        <v>273</v>
      </c>
      <c r="L45" s="6" t="s">
        <v>16</v>
      </c>
      <c r="M45" s="10">
        <v>10000</v>
      </c>
      <c r="N45" s="16"/>
      <c r="O45" s="16">
        <v>10000</v>
      </c>
      <c r="P45" s="16"/>
      <c r="Q45" s="16" t="s">
        <v>102</v>
      </c>
      <c r="R45" s="10" t="s">
        <v>299</v>
      </c>
    </row>
    <row r="46" spans="1:18" s="20" customFormat="1" ht="54.75" customHeight="1" x14ac:dyDescent="0.25">
      <c r="A46" s="29">
        <v>22</v>
      </c>
      <c r="B46" s="28" t="s">
        <v>109</v>
      </c>
      <c r="C46" s="33" t="s">
        <v>108</v>
      </c>
      <c r="D46" s="33">
        <v>13</v>
      </c>
      <c r="E46" s="28" t="s">
        <v>111</v>
      </c>
      <c r="F46" s="28" t="s">
        <v>112</v>
      </c>
      <c r="G46" s="28" t="s">
        <v>113</v>
      </c>
      <c r="H46" s="15" t="s">
        <v>53</v>
      </c>
      <c r="I46" s="9">
        <f>7+4</f>
        <v>11</v>
      </c>
      <c r="J46" s="36" t="s">
        <v>114</v>
      </c>
      <c r="K46" s="28" t="s">
        <v>324</v>
      </c>
      <c r="L46" s="29" t="s">
        <v>16</v>
      </c>
      <c r="M46" s="31">
        <v>280194</v>
      </c>
      <c r="N46" s="31"/>
      <c r="O46" s="31">
        <v>280194</v>
      </c>
      <c r="P46" s="31"/>
      <c r="Q46" s="28" t="s">
        <v>110</v>
      </c>
      <c r="R46" s="28" t="s">
        <v>300</v>
      </c>
    </row>
    <row r="47" spans="1:18" s="20" customFormat="1" ht="93.75" customHeight="1" x14ac:dyDescent="0.25">
      <c r="A47" s="29"/>
      <c r="B47" s="28"/>
      <c r="C47" s="33"/>
      <c r="D47" s="33"/>
      <c r="E47" s="28"/>
      <c r="F47" s="28"/>
      <c r="G47" s="28"/>
      <c r="H47" s="14" t="s">
        <v>107</v>
      </c>
      <c r="I47" s="9">
        <v>1</v>
      </c>
      <c r="J47" s="36"/>
      <c r="K47" s="28"/>
      <c r="L47" s="29"/>
      <c r="M47" s="31"/>
      <c r="N47" s="31"/>
      <c r="O47" s="31"/>
      <c r="P47" s="31"/>
      <c r="Q47" s="28"/>
      <c r="R47" s="28"/>
    </row>
    <row r="48" spans="1:18" s="20" customFormat="1" ht="51" customHeight="1" x14ac:dyDescent="0.25">
      <c r="A48" s="29">
        <v>23</v>
      </c>
      <c r="B48" s="28" t="s">
        <v>115</v>
      </c>
      <c r="C48" s="33" t="s">
        <v>59</v>
      </c>
      <c r="D48" s="33">
        <v>13</v>
      </c>
      <c r="E48" s="28" t="s">
        <v>117</v>
      </c>
      <c r="F48" s="28" t="s">
        <v>118</v>
      </c>
      <c r="G48" s="28" t="s">
        <v>119</v>
      </c>
      <c r="H48" s="15" t="s">
        <v>34</v>
      </c>
      <c r="I48" s="9">
        <v>1</v>
      </c>
      <c r="J48" s="36" t="s">
        <v>120</v>
      </c>
      <c r="K48" s="28" t="s">
        <v>273</v>
      </c>
      <c r="L48" s="29" t="s">
        <v>16</v>
      </c>
      <c r="M48" s="31">
        <v>38596</v>
      </c>
      <c r="N48" s="31"/>
      <c r="O48" s="31">
        <v>38596</v>
      </c>
      <c r="P48" s="31"/>
      <c r="Q48" s="28" t="s">
        <v>116</v>
      </c>
      <c r="R48" s="28" t="s">
        <v>301</v>
      </c>
    </row>
    <row r="49" spans="1:18" s="20" customFormat="1" ht="47.25" customHeight="1" x14ac:dyDescent="0.25">
      <c r="A49" s="29"/>
      <c r="B49" s="28"/>
      <c r="C49" s="33"/>
      <c r="D49" s="33"/>
      <c r="E49" s="28"/>
      <c r="F49" s="28"/>
      <c r="G49" s="28"/>
      <c r="H49" s="14" t="s">
        <v>23</v>
      </c>
      <c r="I49" s="9">
        <v>1</v>
      </c>
      <c r="J49" s="36"/>
      <c r="K49" s="28"/>
      <c r="L49" s="29"/>
      <c r="M49" s="31"/>
      <c r="N49" s="31"/>
      <c r="O49" s="31"/>
      <c r="P49" s="31"/>
      <c r="Q49" s="28"/>
      <c r="R49" s="28"/>
    </row>
    <row r="50" spans="1:18" s="20" customFormat="1" ht="56.25" customHeight="1" x14ac:dyDescent="0.25">
      <c r="A50" s="29"/>
      <c r="B50" s="28"/>
      <c r="C50" s="33"/>
      <c r="D50" s="33"/>
      <c r="E50" s="28"/>
      <c r="F50" s="28"/>
      <c r="G50" s="28"/>
      <c r="H50" s="15" t="s">
        <v>35</v>
      </c>
      <c r="I50" s="9">
        <v>80</v>
      </c>
      <c r="J50" s="36"/>
      <c r="K50" s="28"/>
      <c r="L50" s="29"/>
      <c r="M50" s="31"/>
      <c r="N50" s="31"/>
      <c r="O50" s="31"/>
      <c r="P50" s="31"/>
      <c r="Q50" s="28"/>
      <c r="R50" s="28"/>
    </row>
    <row r="51" spans="1:18" s="20" customFormat="1" ht="55.5" customHeight="1" x14ac:dyDescent="0.25">
      <c r="A51" s="29"/>
      <c r="B51" s="28"/>
      <c r="C51" s="33"/>
      <c r="D51" s="33"/>
      <c r="E51" s="28"/>
      <c r="F51" s="28"/>
      <c r="G51" s="28"/>
      <c r="H51" s="14" t="s">
        <v>30</v>
      </c>
      <c r="I51" s="9">
        <f>10000+300</f>
        <v>10300</v>
      </c>
      <c r="J51" s="36"/>
      <c r="K51" s="28"/>
      <c r="L51" s="29"/>
      <c r="M51" s="31"/>
      <c r="N51" s="31"/>
      <c r="O51" s="31"/>
      <c r="P51" s="31"/>
      <c r="Q51" s="28"/>
      <c r="R51" s="28"/>
    </row>
    <row r="52" spans="1:18" s="20" customFormat="1" ht="25.5" x14ac:dyDescent="0.25">
      <c r="A52" s="28">
        <v>24</v>
      </c>
      <c r="B52" s="28" t="s">
        <v>121</v>
      </c>
      <c r="C52" s="33" t="s">
        <v>73</v>
      </c>
      <c r="D52" s="33">
        <v>13</v>
      </c>
      <c r="E52" s="28" t="s">
        <v>123</v>
      </c>
      <c r="F52" s="28" t="s">
        <v>124</v>
      </c>
      <c r="G52" s="28" t="s">
        <v>125</v>
      </c>
      <c r="H52" s="14" t="s">
        <v>84</v>
      </c>
      <c r="I52" s="9">
        <f>8+5</f>
        <v>13</v>
      </c>
      <c r="J52" s="28" t="s">
        <v>126</v>
      </c>
      <c r="K52" s="28" t="s">
        <v>324</v>
      </c>
      <c r="L52" s="29" t="s">
        <v>16</v>
      </c>
      <c r="M52" s="31">
        <v>62920</v>
      </c>
      <c r="N52" s="31"/>
      <c r="O52" s="31">
        <v>62920</v>
      </c>
      <c r="P52" s="31"/>
      <c r="Q52" s="28" t="s">
        <v>122</v>
      </c>
      <c r="R52" s="28" t="s">
        <v>302</v>
      </c>
    </row>
    <row r="53" spans="1:18" s="20" customFormat="1" ht="25.5" x14ac:dyDescent="0.25">
      <c r="A53" s="28"/>
      <c r="B53" s="28"/>
      <c r="C53" s="33"/>
      <c r="D53" s="33"/>
      <c r="E53" s="28"/>
      <c r="F53" s="28"/>
      <c r="G53" s="28"/>
      <c r="H53" s="15" t="s">
        <v>34</v>
      </c>
      <c r="I53" s="9">
        <v>1</v>
      </c>
      <c r="J53" s="28"/>
      <c r="K53" s="28"/>
      <c r="L53" s="29"/>
      <c r="M53" s="31"/>
      <c r="N53" s="31"/>
      <c r="O53" s="31"/>
      <c r="P53" s="31"/>
      <c r="Q53" s="28"/>
      <c r="R53" s="28"/>
    </row>
    <row r="54" spans="1:18" s="20" customFormat="1" ht="12.75" x14ac:dyDescent="0.25">
      <c r="A54" s="28"/>
      <c r="B54" s="28"/>
      <c r="C54" s="33"/>
      <c r="D54" s="33"/>
      <c r="E54" s="28"/>
      <c r="F54" s="28"/>
      <c r="G54" s="28"/>
      <c r="H54" s="15" t="s">
        <v>41</v>
      </c>
      <c r="I54" s="9">
        <v>2</v>
      </c>
      <c r="J54" s="28"/>
      <c r="K54" s="28"/>
      <c r="L54" s="29"/>
      <c r="M54" s="31"/>
      <c r="N54" s="31"/>
      <c r="O54" s="31"/>
      <c r="P54" s="31"/>
      <c r="Q54" s="28"/>
      <c r="R54" s="28"/>
    </row>
    <row r="55" spans="1:18" s="20" customFormat="1" ht="25.5" x14ac:dyDescent="0.25">
      <c r="A55" s="28"/>
      <c r="B55" s="28"/>
      <c r="C55" s="33"/>
      <c r="D55" s="33"/>
      <c r="E55" s="28"/>
      <c r="F55" s="28"/>
      <c r="G55" s="28"/>
      <c r="H55" s="14" t="s">
        <v>85</v>
      </c>
      <c r="I55" s="9">
        <f>120+70</f>
        <v>190</v>
      </c>
      <c r="J55" s="28"/>
      <c r="K55" s="28"/>
      <c r="L55" s="29"/>
      <c r="M55" s="31"/>
      <c r="N55" s="31"/>
      <c r="O55" s="31"/>
      <c r="P55" s="31"/>
      <c r="Q55" s="28"/>
      <c r="R55" s="28"/>
    </row>
    <row r="56" spans="1:18" s="20" customFormat="1" ht="38.25" x14ac:dyDescent="0.25">
      <c r="A56" s="28"/>
      <c r="B56" s="28"/>
      <c r="C56" s="33"/>
      <c r="D56" s="33"/>
      <c r="E56" s="28"/>
      <c r="F56" s="28"/>
      <c r="G56" s="28"/>
      <c r="H56" s="15" t="s">
        <v>35</v>
      </c>
      <c r="I56" s="9">
        <v>50</v>
      </c>
      <c r="J56" s="28"/>
      <c r="K56" s="28"/>
      <c r="L56" s="29"/>
      <c r="M56" s="31"/>
      <c r="N56" s="31"/>
      <c r="O56" s="31"/>
      <c r="P56" s="31"/>
      <c r="Q56" s="28"/>
      <c r="R56" s="28"/>
    </row>
    <row r="57" spans="1:18" s="20" customFormat="1" ht="25.5" x14ac:dyDescent="0.25">
      <c r="A57" s="28"/>
      <c r="B57" s="28"/>
      <c r="C57" s="33"/>
      <c r="D57" s="33"/>
      <c r="E57" s="28"/>
      <c r="F57" s="28"/>
      <c r="G57" s="28"/>
      <c r="H57" s="15" t="s">
        <v>42</v>
      </c>
      <c r="I57" s="21" t="s">
        <v>127</v>
      </c>
      <c r="J57" s="28"/>
      <c r="K57" s="28"/>
      <c r="L57" s="29"/>
      <c r="M57" s="31"/>
      <c r="N57" s="31"/>
      <c r="O57" s="31"/>
      <c r="P57" s="31"/>
      <c r="Q57" s="28"/>
      <c r="R57" s="28"/>
    </row>
    <row r="58" spans="1:18" s="20" customFormat="1" ht="25.5" x14ac:dyDescent="0.25">
      <c r="A58" s="28"/>
      <c r="B58" s="28"/>
      <c r="C58" s="33"/>
      <c r="D58" s="33"/>
      <c r="E58" s="28"/>
      <c r="F58" s="28"/>
      <c r="G58" s="28"/>
      <c r="H58" s="14" t="s">
        <v>30</v>
      </c>
      <c r="I58" s="9">
        <f>300+1250</f>
        <v>1550</v>
      </c>
      <c r="J58" s="28"/>
      <c r="K58" s="28"/>
      <c r="L58" s="29"/>
      <c r="M58" s="31"/>
      <c r="N58" s="31"/>
      <c r="O58" s="31"/>
      <c r="P58" s="31"/>
      <c r="Q58" s="28"/>
      <c r="R58" s="28"/>
    </row>
    <row r="59" spans="1:18" s="20" customFormat="1" ht="38.25" x14ac:dyDescent="0.25">
      <c r="A59" s="28"/>
      <c r="B59" s="28"/>
      <c r="C59" s="33"/>
      <c r="D59" s="33"/>
      <c r="E59" s="28"/>
      <c r="F59" s="28"/>
      <c r="G59" s="28"/>
      <c r="H59" s="14" t="s">
        <v>128</v>
      </c>
      <c r="I59" s="9">
        <v>1</v>
      </c>
      <c r="J59" s="28"/>
      <c r="K59" s="28"/>
      <c r="L59" s="29"/>
      <c r="M59" s="31"/>
      <c r="N59" s="31"/>
      <c r="O59" s="31"/>
      <c r="P59" s="31"/>
      <c r="Q59" s="28"/>
      <c r="R59" s="28"/>
    </row>
    <row r="60" spans="1:18" s="20" customFormat="1" ht="89.25" x14ac:dyDescent="0.25">
      <c r="A60" s="28"/>
      <c r="B60" s="28"/>
      <c r="C60" s="33"/>
      <c r="D60" s="33"/>
      <c r="E60" s="28"/>
      <c r="F60" s="28"/>
      <c r="G60" s="28"/>
      <c r="H60" s="14" t="s">
        <v>107</v>
      </c>
      <c r="I60" s="9">
        <v>1</v>
      </c>
      <c r="J60" s="28"/>
      <c r="K60" s="28"/>
      <c r="L60" s="29"/>
      <c r="M60" s="31"/>
      <c r="N60" s="31"/>
      <c r="O60" s="31"/>
      <c r="P60" s="31"/>
      <c r="Q60" s="28"/>
      <c r="R60" s="28"/>
    </row>
    <row r="61" spans="1:18" s="20" customFormat="1" ht="25.5" customHeight="1" x14ac:dyDescent="0.25">
      <c r="A61" s="29">
        <v>25</v>
      </c>
      <c r="B61" s="28" t="s">
        <v>36</v>
      </c>
      <c r="C61" s="33">
        <v>5</v>
      </c>
      <c r="D61" s="33">
        <v>13</v>
      </c>
      <c r="E61" s="28" t="s">
        <v>130</v>
      </c>
      <c r="F61" s="28" t="s">
        <v>131</v>
      </c>
      <c r="G61" s="28" t="s">
        <v>132</v>
      </c>
      <c r="H61" s="14" t="s">
        <v>84</v>
      </c>
      <c r="I61" s="9">
        <v>6</v>
      </c>
      <c r="J61" s="28" t="s">
        <v>133</v>
      </c>
      <c r="K61" s="28" t="s">
        <v>324</v>
      </c>
      <c r="L61" s="29" t="s">
        <v>16</v>
      </c>
      <c r="M61" s="31">
        <v>18511.5</v>
      </c>
      <c r="N61" s="31"/>
      <c r="O61" s="31">
        <v>18511.5</v>
      </c>
      <c r="P61" s="31"/>
      <c r="Q61" s="28" t="s">
        <v>129</v>
      </c>
      <c r="R61" s="28" t="s">
        <v>303</v>
      </c>
    </row>
    <row r="62" spans="1:18" s="20" customFormat="1" ht="25.5" x14ac:dyDescent="0.25">
      <c r="A62" s="29"/>
      <c r="B62" s="28"/>
      <c r="C62" s="33"/>
      <c r="D62" s="33"/>
      <c r="E62" s="28"/>
      <c r="F62" s="28"/>
      <c r="G62" s="28"/>
      <c r="H62" s="15" t="s">
        <v>34</v>
      </c>
      <c r="I62" s="9">
        <v>2</v>
      </c>
      <c r="J62" s="28"/>
      <c r="K62" s="28"/>
      <c r="L62" s="29"/>
      <c r="M62" s="31"/>
      <c r="N62" s="31"/>
      <c r="O62" s="31"/>
      <c r="P62" s="31"/>
      <c r="Q62" s="28"/>
      <c r="R62" s="28"/>
    </row>
    <row r="63" spans="1:18" s="20" customFormat="1" ht="25.5" x14ac:dyDescent="0.25">
      <c r="A63" s="29"/>
      <c r="B63" s="28"/>
      <c r="C63" s="33"/>
      <c r="D63" s="33"/>
      <c r="E63" s="28"/>
      <c r="F63" s="28"/>
      <c r="G63" s="28"/>
      <c r="H63" s="14" t="s">
        <v>85</v>
      </c>
      <c r="I63" s="9">
        <v>100</v>
      </c>
      <c r="J63" s="28"/>
      <c r="K63" s="28"/>
      <c r="L63" s="29"/>
      <c r="M63" s="31"/>
      <c r="N63" s="31"/>
      <c r="O63" s="31"/>
      <c r="P63" s="31"/>
      <c r="Q63" s="28"/>
      <c r="R63" s="28"/>
    </row>
    <row r="64" spans="1:18" s="20" customFormat="1" ht="38.25" x14ac:dyDescent="0.25">
      <c r="A64" s="29"/>
      <c r="B64" s="28"/>
      <c r="C64" s="33"/>
      <c r="D64" s="33"/>
      <c r="E64" s="28"/>
      <c r="F64" s="28"/>
      <c r="G64" s="28"/>
      <c r="H64" s="15" t="s">
        <v>35</v>
      </c>
      <c r="I64" s="9">
        <v>200</v>
      </c>
      <c r="J64" s="28"/>
      <c r="K64" s="28"/>
      <c r="L64" s="29"/>
      <c r="M64" s="31"/>
      <c r="N64" s="31"/>
      <c r="O64" s="31"/>
      <c r="P64" s="31"/>
      <c r="Q64" s="28"/>
      <c r="R64" s="28"/>
    </row>
    <row r="65" spans="1:18" s="20" customFormat="1" ht="48" customHeight="1" x14ac:dyDescent="0.25">
      <c r="A65" s="29"/>
      <c r="B65" s="28"/>
      <c r="C65" s="33"/>
      <c r="D65" s="33"/>
      <c r="E65" s="28"/>
      <c r="F65" s="28"/>
      <c r="G65" s="28"/>
      <c r="H65" s="14" t="s">
        <v>30</v>
      </c>
      <c r="I65" s="9">
        <f>100+50+2000+6000+5000</f>
        <v>13150</v>
      </c>
      <c r="J65" s="28"/>
      <c r="K65" s="28"/>
      <c r="L65" s="29"/>
      <c r="M65" s="31"/>
      <c r="N65" s="31"/>
      <c r="O65" s="31"/>
      <c r="P65" s="31"/>
      <c r="Q65" s="28"/>
      <c r="R65" s="28"/>
    </row>
    <row r="66" spans="1:18" s="20" customFormat="1" ht="41.25" customHeight="1" x14ac:dyDescent="0.25">
      <c r="A66" s="29"/>
      <c r="B66" s="28"/>
      <c r="C66" s="33"/>
      <c r="D66" s="33"/>
      <c r="E66" s="28"/>
      <c r="F66" s="28"/>
      <c r="G66" s="28"/>
      <c r="H66" s="14" t="s">
        <v>134</v>
      </c>
      <c r="I66" s="9">
        <v>1000</v>
      </c>
      <c r="J66" s="28"/>
      <c r="K66" s="28"/>
      <c r="L66" s="29"/>
      <c r="M66" s="31"/>
      <c r="N66" s="31"/>
      <c r="O66" s="31"/>
      <c r="P66" s="31"/>
      <c r="Q66" s="28"/>
      <c r="R66" s="28"/>
    </row>
    <row r="67" spans="1:18" s="20" customFormat="1" ht="30" customHeight="1" x14ac:dyDescent="0.25">
      <c r="A67" s="29">
        <v>26</v>
      </c>
      <c r="B67" s="28" t="s">
        <v>135</v>
      </c>
      <c r="C67" s="33" t="s">
        <v>68</v>
      </c>
      <c r="D67" s="33">
        <v>13</v>
      </c>
      <c r="E67" s="28" t="s">
        <v>137</v>
      </c>
      <c r="F67" s="28" t="s">
        <v>138</v>
      </c>
      <c r="G67" s="28" t="s">
        <v>139</v>
      </c>
      <c r="H67" s="15" t="s">
        <v>34</v>
      </c>
      <c r="I67" s="9">
        <v>1</v>
      </c>
      <c r="J67" s="28" t="s">
        <v>140</v>
      </c>
      <c r="K67" s="28" t="s">
        <v>325</v>
      </c>
      <c r="L67" s="29" t="s">
        <v>16</v>
      </c>
      <c r="M67" s="31">
        <v>5400</v>
      </c>
      <c r="N67" s="31"/>
      <c r="O67" s="31">
        <v>5400</v>
      </c>
      <c r="P67" s="31"/>
      <c r="Q67" s="28" t="s">
        <v>136</v>
      </c>
      <c r="R67" s="28" t="s">
        <v>304</v>
      </c>
    </row>
    <row r="68" spans="1:18" s="20" customFormat="1" ht="41.25" customHeight="1" x14ac:dyDescent="0.25">
      <c r="A68" s="29"/>
      <c r="B68" s="28"/>
      <c r="C68" s="33"/>
      <c r="D68" s="33"/>
      <c r="E68" s="28"/>
      <c r="F68" s="28"/>
      <c r="G68" s="28"/>
      <c r="H68" s="15" t="s">
        <v>35</v>
      </c>
      <c r="I68" s="9">
        <v>100</v>
      </c>
      <c r="J68" s="28"/>
      <c r="K68" s="28"/>
      <c r="L68" s="29"/>
      <c r="M68" s="31"/>
      <c r="N68" s="31"/>
      <c r="O68" s="31"/>
      <c r="P68" s="31"/>
      <c r="Q68" s="28"/>
      <c r="R68" s="28"/>
    </row>
    <row r="69" spans="1:18" s="20" customFormat="1" ht="45" customHeight="1" x14ac:dyDescent="0.25">
      <c r="A69" s="29"/>
      <c r="B69" s="28"/>
      <c r="C69" s="33"/>
      <c r="D69" s="33"/>
      <c r="E69" s="28"/>
      <c r="F69" s="28"/>
      <c r="G69" s="28"/>
      <c r="H69" s="14" t="s">
        <v>30</v>
      </c>
      <c r="I69" s="9">
        <f>150+100</f>
        <v>250</v>
      </c>
      <c r="J69" s="28"/>
      <c r="K69" s="28"/>
      <c r="L69" s="29"/>
      <c r="M69" s="31"/>
      <c r="N69" s="31"/>
      <c r="O69" s="31"/>
      <c r="P69" s="31"/>
      <c r="Q69" s="28"/>
      <c r="R69" s="28"/>
    </row>
    <row r="70" spans="1:18" s="20" customFormat="1" ht="54" customHeight="1" x14ac:dyDescent="0.25">
      <c r="A70" s="28">
        <v>27</v>
      </c>
      <c r="B70" s="28" t="s">
        <v>36</v>
      </c>
      <c r="C70" s="33" t="s">
        <v>141</v>
      </c>
      <c r="D70" s="33">
        <v>4</v>
      </c>
      <c r="E70" s="28" t="s">
        <v>142</v>
      </c>
      <c r="F70" s="28" t="s">
        <v>143</v>
      </c>
      <c r="G70" s="28" t="s">
        <v>144</v>
      </c>
      <c r="H70" s="14" t="s">
        <v>57</v>
      </c>
      <c r="I70" s="9">
        <v>1</v>
      </c>
      <c r="J70" s="28" t="s">
        <v>145</v>
      </c>
      <c r="K70" s="28" t="s">
        <v>326</v>
      </c>
      <c r="L70" s="29" t="s">
        <v>16</v>
      </c>
      <c r="M70" s="31">
        <v>52380</v>
      </c>
      <c r="N70" s="31"/>
      <c r="O70" s="31">
        <v>52380</v>
      </c>
      <c r="P70" s="31"/>
      <c r="Q70" s="28" t="s">
        <v>136</v>
      </c>
      <c r="R70" s="28" t="s">
        <v>304</v>
      </c>
    </row>
    <row r="71" spans="1:18" s="20" customFormat="1" ht="71.25" customHeight="1" x14ac:dyDescent="0.25">
      <c r="A71" s="28"/>
      <c r="B71" s="28"/>
      <c r="C71" s="33"/>
      <c r="D71" s="33"/>
      <c r="E71" s="28"/>
      <c r="F71" s="28"/>
      <c r="G71" s="28"/>
      <c r="H71" s="14" t="s">
        <v>58</v>
      </c>
      <c r="I71" s="9">
        <v>20</v>
      </c>
      <c r="J71" s="28"/>
      <c r="K71" s="28"/>
      <c r="L71" s="29"/>
      <c r="M71" s="31"/>
      <c r="N71" s="31"/>
      <c r="O71" s="31"/>
      <c r="P71" s="31"/>
      <c r="Q71" s="28"/>
      <c r="R71" s="28"/>
    </row>
    <row r="72" spans="1:18" s="20" customFormat="1" ht="20.25" customHeight="1" x14ac:dyDescent="0.25">
      <c r="A72" s="29">
        <v>28</v>
      </c>
      <c r="B72" s="28" t="s">
        <v>36</v>
      </c>
      <c r="C72" s="28" t="s">
        <v>146</v>
      </c>
      <c r="D72" s="33">
        <v>11</v>
      </c>
      <c r="E72" s="28" t="s">
        <v>148</v>
      </c>
      <c r="F72" s="28" t="s">
        <v>149</v>
      </c>
      <c r="G72" s="28" t="s">
        <v>148</v>
      </c>
      <c r="H72" s="15" t="s">
        <v>41</v>
      </c>
      <c r="I72" s="9">
        <v>1</v>
      </c>
      <c r="J72" s="28" t="s">
        <v>150</v>
      </c>
      <c r="K72" s="28" t="s">
        <v>86</v>
      </c>
      <c r="L72" s="29" t="s">
        <v>16</v>
      </c>
      <c r="M72" s="31">
        <v>38987.11</v>
      </c>
      <c r="N72" s="31"/>
      <c r="O72" s="31">
        <v>38987.11</v>
      </c>
      <c r="P72" s="31"/>
      <c r="Q72" s="28" t="s">
        <v>147</v>
      </c>
      <c r="R72" s="28" t="s">
        <v>305</v>
      </c>
    </row>
    <row r="73" spans="1:18" s="20" customFormat="1" ht="28.5" customHeight="1" x14ac:dyDescent="0.25">
      <c r="A73" s="29"/>
      <c r="B73" s="28"/>
      <c r="C73" s="28"/>
      <c r="D73" s="33"/>
      <c r="E73" s="28"/>
      <c r="F73" s="28"/>
      <c r="G73" s="28"/>
      <c r="H73" s="15" t="s">
        <v>42</v>
      </c>
      <c r="I73" s="9">
        <v>300</v>
      </c>
      <c r="J73" s="28"/>
      <c r="K73" s="28"/>
      <c r="L73" s="29"/>
      <c r="M73" s="31"/>
      <c r="N73" s="31"/>
      <c r="O73" s="31"/>
      <c r="P73" s="31"/>
      <c r="Q73" s="28"/>
      <c r="R73" s="28"/>
    </row>
    <row r="74" spans="1:18" s="20" customFormat="1" ht="49.5" customHeight="1" x14ac:dyDescent="0.25">
      <c r="A74" s="29"/>
      <c r="B74" s="28"/>
      <c r="C74" s="28"/>
      <c r="D74" s="33"/>
      <c r="E74" s="28"/>
      <c r="F74" s="28"/>
      <c r="G74" s="28"/>
      <c r="H74" s="15" t="s">
        <v>53</v>
      </c>
      <c r="I74" s="9">
        <v>2</v>
      </c>
      <c r="J74" s="28"/>
      <c r="K74" s="28"/>
      <c r="L74" s="29"/>
      <c r="M74" s="31"/>
      <c r="N74" s="31"/>
      <c r="O74" s="31"/>
      <c r="P74" s="31"/>
      <c r="Q74" s="28"/>
      <c r="R74" s="28"/>
    </row>
    <row r="75" spans="1:18" s="20" customFormat="1" ht="45" customHeight="1" x14ac:dyDescent="0.25">
      <c r="A75" s="29"/>
      <c r="B75" s="28"/>
      <c r="C75" s="28"/>
      <c r="D75" s="33"/>
      <c r="E75" s="28"/>
      <c r="F75" s="28"/>
      <c r="G75" s="28"/>
      <c r="H75" s="14" t="s">
        <v>30</v>
      </c>
      <c r="I75" s="9">
        <v>1000</v>
      </c>
      <c r="J75" s="28"/>
      <c r="K75" s="28"/>
      <c r="L75" s="29"/>
      <c r="M75" s="31"/>
      <c r="N75" s="31"/>
      <c r="O75" s="31"/>
      <c r="P75" s="31"/>
      <c r="Q75" s="28"/>
      <c r="R75" s="28"/>
    </row>
    <row r="76" spans="1:18" s="20" customFormat="1" ht="39.75" customHeight="1" x14ac:dyDescent="0.25">
      <c r="A76" s="29"/>
      <c r="B76" s="28"/>
      <c r="C76" s="28"/>
      <c r="D76" s="33"/>
      <c r="E76" s="28"/>
      <c r="F76" s="28"/>
      <c r="G76" s="28"/>
      <c r="H76" s="14" t="s">
        <v>134</v>
      </c>
      <c r="I76" s="9">
        <v>1500</v>
      </c>
      <c r="J76" s="28"/>
      <c r="K76" s="28"/>
      <c r="L76" s="29"/>
      <c r="M76" s="31"/>
      <c r="N76" s="31"/>
      <c r="O76" s="31"/>
      <c r="P76" s="31"/>
      <c r="Q76" s="28"/>
      <c r="R76" s="28"/>
    </row>
    <row r="77" spans="1:18" s="20" customFormat="1" ht="89.25" x14ac:dyDescent="0.25">
      <c r="A77" s="29"/>
      <c r="B77" s="28"/>
      <c r="C77" s="28"/>
      <c r="D77" s="33"/>
      <c r="E77" s="28"/>
      <c r="F77" s="28"/>
      <c r="G77" s="28"/>
      <c r="H77" s="14" t="s">
        <v>107</v>
      </c>
      <c r="I77" s="9">
        <f>12+5760</f>
        <v>5772</v>
      </c>
      <c r="J77" s="28"/>
      <c r="K77" s="28"/>
      <c r="L77" s="29"/>
      <c r="M77" s="31"/>
      <c r="N77" s="31"/>
      <c r="O77" s="31"/>
      <c r="P77" s="31"/>
      <c r="Q77" s="28"/>
      <c r="R77" s="28"/>
    </row>
    <row r="78" spans="1:18" s="20" customFormat="1" ht="42.75" customHeight="1" x14ac:dyDescent="0.25">
      <c r="A78" s="29">
        <v>29</v>
      </c>
      <c r="B78" s="28" t="s">
        <v>36</v>
      </c>
      <c r="C78" s="28">
        <v>5</v>
      </c>
      <c r="D78" s="33">
        <v>11</v>
      </c>
      <c r="E78" s="28" t="s">
        <v>152</v>
      </c>
      <c r="F78" s="28" t="s">
        <v>153</v>
      </c>
      <c r="G78" s="28" t="s">
        <v>154</v>
      </c>
      <c r="H78" s="14" t="s">
        <v>23</v>
      </c>
      <c r="I78" s="9">
        <v>1</v>
      </c>
      <c r="J78" s="28" t="s">
        <v>155</v>
      </c>
      <c r="K78" s="28" t="s">
        <v>273</v>
      </c>
      <c r="L78" s="29" t="s">
        <v>16</v>
      </c>
      <c r="M78" s="31">
        <v>23089.5</v>
      </c>
      <c r="N78" s="31"/>
      <c r="O78" s="31">
        <v>23089.5</v>
      </c>
      <c r="P78" s="31"/>
      <c r="Q78" s="28" t="s">
        <v>151</v>
      </c>
      <c r="R78" s="28" t="s">
        <v>306</v>
      </c>
    </row>
    <row r="79" spans="1:18" s="20" customFormat="1" ht="43.5" customHeight="1" x14ac:dyDescent="0.25">
      <c r="A79" s="29"/>
      <c r="B79" s="28"/>
      <c r="C79" s="28"/>
      <c r="D79" s="33"/>
      <c r="E79" s="28"/>
      <c r="F79" s="28"/>
      <c r="G79" s="28"/>
      <c r="H79" s="14" t="s">
        <v>30</v>
      </c>
      <c r="I79" s="9">
        <v>100</v>
      </c>
      <c r="J79" s="28"/>
      <c r="K79" s="28"/>
      <c r="L79" s="29"/>
      <c r="M79" s="31"/>
      <c r="N79" s="31"/>
      <c r="O79" s="31"/>
      <c r="P79" s="31"/>
      <c r="Q79" s="28"/>
      <c r="R79" s="28"/>
    </row>
    <row r="80" spans="1:18" s="20" customFormat="1" ht="46.5" customHeight="1" x14ac:dyDescent="0.25">
      <c r="A80" s="29"/>
      <c r="B80" s="28"/>
      <c r="C80" s="28"/>
      <c r="D80" s="33"/>
      <c r="E80" s="28"/>
      <c r="F80" s="28"/>
      <c r="G80" s="28"/>
      <c r="H80" s="15" t="s">
        <v>53</v>
      </c>
      <c r="I80" s="9">
        <v>1</v>
      </c>
      <c r="J80" s="28"/>
      <c r="K80" s="28"/>
      <c r="L80" s="29"/>
      <c r="M80" s="31"/>
      <c r="N80" s="31"/>
      <c r="O80" s="31"/>
      <c r="P80" s="31"/>
      <c r="Q80" s="28"/>
      <c r="R80" s="28"/>
    </row>
    <row r="81" spans="1:18" s="20" customFormat="1" ht="41.25" customHeight="1" x14ac:dyDescent="0.25">
      <c r="A81" s="28">
        <v>30</v>
      </c>
      <c r="B81" s="28" t="s">
        <v>36</v>
      </c>
      <c r="C81" s="28">
        <v>5</v>
      </c>
      <c r="D81" s="33">
        <v>11</v>
      </c>
      <c r="E81" s="28" t="s">
        <v>157</v>
      </c>
      <c r="F81" s="28" t="s">
        <v>158</v>
      </c>
      <c r="G81" s="28" t="s">
        <v>159</v>
      </c>
      <c r="H81" s="15" t="s">
        <v>34</v>
      </c>
      <c r="I81" s="9">
        <v>2</v>
      </c>
      <c r="J81" s="28" t="s">
        <v>160</v>
      </c>
      <c r="K81" s="28" t="s">
        <v>324</v>
      </c>
      <c r="L81" s="29" t="s">
        <v>16</v>
      </c>
      <c r="M81" s="31">
        <v>26666</v>
      </c>
      <c r="N81" s="31"/>
      <c r="O81" s="31">
        <v>26666</v>
      </c>
      <c r="P81" s="31"/>
      <c r="Q81" s="28" t="s">
        <v>156</v>
      </c>
      <c r="R81" s="28" t="s">
        <v>307</v>
      </c>
    </row>
    <row r="82" spans="1:18" s="20" customFormat="1" ht="47.25" customHeight="1" x14ac:dyDescent="0.25">
      <c r="A82" s="28"/>
      <c r="B82" s="28"/>
      <c r="C82" s="28"/>
      <c r="D82" s="33"/>
      <c r="E82" s="28"/>
      <c r="F82" s="28"/>
      <c r="G82" s="28"/>
      <c r="H82" s="15" t="s">
        <v>35</v>
      </c>
      <c r="I82" s="9">
        <v>200</v>
      </c>
      <c r="J82" s="28"/>
      <c r="K82" s="28"/>
      <c r="L82" s="29"/>
      <c r="M82" s="31"/>
      <c r="N82" s="31"/>
      <c r="O82" s="31"/>
      <c r="P82" s="31"/>
      <c r="Q82" s="28"/>
      <c r="R82" s="28"/>
    </row>
    <row r="83" spans="1:18" s="20" customFormat="1" ht="46.5" customHeight="1" x14ac:dyDescent="0.25">
      <c r="A83" s="28"/>
      <c r="B83" s="28"/>
      <c r="C83" s="28"/>
      <c r="D83" s="33"/>
      <c r="E83" s="28"/>
      <c r="F83" s="28"/>
      <c r="G83" s="28"/>
      <c r="H83" s="14" t="s">
        <v>30</v>
      </c>
      <c r="I83" s="9">
        <f>2000</f>
        <v>2000</v>
      </c>
      <c r="J83" s="28"/>
      <c r="K83" s="28"/>
      <c r="L83" s="29"/>
      <c r="M83" s="31"/>
      <c r="N83" s="31"/>
      <c r="O83" s="31"/>
      <c r="P83" s="31"/>
      <c r="Q83" s="28"/>
      <c r="R83" s="28"/>
    </row>
    <row r="84" spans="1:18" s="20" customFormat="1" ht="44.25" customHeight="1" x14ac:dyDescent="0.25">
      <c r="A84" s="29">
        <v>31</v>
      </c>
      <c r="B84" s="28" t="s">
        <v>36</v>
      </c>
      <c r="C84" s="28">
        <v>5</v>
      </c>
      <c r="D84" s="28">
        <v>10</v>
      </c>
      <c r="E84" s="28" t="s">
        <v>162</v>
      </c>
      <c r="F84" s="35" t="s">
        <v>163</v>
      </c>
      <c r="G84" s="28" t="s">
        <v>164</v>
      </c>
      <c r="H84" s="14" t="s">
        <v>23</v>
      </c>
      <c r="I84" s="9">
        <v>1</v>
      </c>
      <c r="J84" s="28" t="s">
        <v>165</v>
      </c>
      <c r="K84" s="28" t="s">
        <v>325</v>
      </c>
      <c r="L84" s="29" t="s">
        <v>16</v>
      </c>
      <c r="M84" s="31">
        <v>12900</v>
      </c>
      <c r="N84" s="31"/>
      <c r="O84" s="31">
        <v>12900</v>
      </c>
      <c r="P84" s="31"/>
      <c r="Q84" s="28" t="s">
        <v>161</v>
      </c>
      <c r="R84" s="28" t="s">
        <v>308</v>
      </c>
    </row>
    <row r="85" spans="1:18" s="20" customFormat="1" ht="17.25" customHeight="1" x14ac:dyDescent="0.25">
      <c r="A85" s="29"/>
      <c r="B85" s="28"/>
      <c r="C85" s="28"/>
      <c r="D85" s="28"/>
      <c r="E85" s="28"/>
      <c r="F85" s="35"/>
      <c r="G85" s="28"/>
      <c r="H85" s="15" t="s">
        <v>41</v>
      </c>
      <c r="I85" s="9">
        <v>1</v>
      </c>
      <c r="J85" s="28"/>
      <c r="K85" s="28"/>
      <c r="L85" s="29"/>
      <c r="M85" s="31"/>
      <c r="N85" s="31"/>
      <c r="O85" s="31"/>
      <c r="P85" s="31"/>
      <c r="Q85" s="28"/>
      <c r="R85" s="28"/>
    </row>
    <row r="86" spans="1:18" s="20" customFormat="1" ht="34.5" customHeight="1" x14ac:dyDescent="0.25">
      <c r="A86" s="29"/>
      <c r="B86" s="28"/>
      <c r="C86" s="28"/>
      <c r="D86" s="28"/>
      <c r="E86" s="28"/>
      <c r="F86" s="35"/>
      <c r="G86" s="28"/>
      <c r="H86" s="15" t="s">
        <v>42</v>
      </c>
      <c r="I86" s="9">
        <v>100</v>
      </c>
      <c r="J86" s="28"/>
      <c r="K86" s="28"/>
      <c r="L86" s="29"/>
      <c r="M86" s="31"/>
      <c r="N86" s="31"/>
      <c r="O86" s="31"/>
      <c r="P86" s="31"/>
      <c r="Q86" s="28"/>
      <c r="R86" s="28"/>
    </row>
    <row r="87" spans="1:18" s="20" customFormat="1" ht="42" customHeight="1" x14ac:dyDescent="0.25">
      <c r="A87" s="29"/>
      <c r="B87" s="28"/>
      <c r="C87" s="28"/>
      <c r="D87" s="28"/>
      <c r="E87" s="28"/>
      <c r="F87" s="35"/>
      <c r="G87" s="28"/>
      <c r="H87" s="14" t="s">
        <v>30</v>
      </c>
      <c r="I87" s="9">
        <v>100</v>
      </c>
      <c r="J87" s="28"/>
      <c r="K87" s="28"/>
      <c r="L87" s="29"/>
      <c r="M87" s="31"/>
      <c r="N87" s="31"/>
      <c r="O87" s="31"/>
      <c r="P87" s="31"/>
      <c r="Q87" s="28"/>
      <c r="R87" s="28"/>
    </row>
    <row r="88" spans="1:18" s="20" customFormat="1" ht="89.25" x14ac:dyDescent="0.25">
      <c r="A88" s="29"/>
      <c r="B88" s="28"/>
      <c r="C88" s="28"/>
      <c r="D88" s="28"/>
      <c r="E88" s="28"/>
      <c r="F88" s="35"/>
      <c r="G88" s="28"/>
      <c r="H88" s="14" t="s">
        <v>107</v>
      </c>
      <c r="I88" s="9">
        <v>1</v>
      </c>
      <c r="J88" s="28"/>
      <c r="K88" s="28"/>
      <c r="L88" s="29"/>
      <c r="M88" s="31"/>
      <c r="N88" s="31"/>
      <c r="O88" s="31"/>
      <c r="P88" s="31"/>
      <c r="Q88" s="28"/>
      <c r="R88" s="28"/>
    </row>
    <row r="89" spans="1:18" s="20" customFormat="1" ht="25.5" customHeight="1" x14ac:dyDescent="0.25">
      <c r="A89" s="29">
        <v>32</v>
      </c>
      <c r="B89" s="28" t="s">
        <v>115</v>
      </c>
      <c r="C89" s="28" t="s">
        <v>59</v>
      </c>
      <c r="D89" s="28">
        <v>12</v>
      </c>
      <c r="E89" s="28" t="s">
        <v>167</v>
      </c>
      <c r="F89" s="28" t="s">
        <v>168</v>
      </c>
      <c r="G89" s="28" t="s">
        <v>169</v>
      </c>
      <c r="H89" s="15" t="s">
        <v>34</v>
      </c>
      <c r="I89" s="9">
        <v>1</v>
      </c>
      <c r="J89" s="28" t="s">
        <v>170</v>
      </c>
      <c r="K89" s="28" t="s">
        <v>325</v>
      </c>
      <c r="L89" s="29" t="s">
        <v>16</v>
      </c>
      <c r="M89" s="31">
        <v>20600.8</v>
      </c>
      <c r="N89" s="31"/>
      <c r="O89" s="31">
        <v>20600.8</v>
      </c>
      <c r="P89" s="31"/>
      <c r="Q89" s="28" t="s">
        <v>166</v>
      </c>
      <c r="R89" s="28" t="s">
        <v>309</v>
      </c>
    </row>
    <row r="90" spans="1:18" s="20" customFormat="1" ht="38.25" x14ac:dyDescent="0.25">
      <c r="A90" s="29"/>
      <c r="B90" s="28"/>
      <c r="C90" s="28"/>
      <c r="D90" s="28"/>
      <c r="E90" s="28"/>
      <c r="F90" s="28"/>
      <c r="G90" s="28"/>
      <c r="H90" s="14" t="s">
        <v>57</v>
      </c>
      <c r="I90" s="9">
        <v>3</v>
      </c>
      <c r="J90" s="28"/>
      <c r="K90" s="28"/>
      <c r="L90" s="29"/>
      <c r="M90" s="31"/>
      <c r="N90" s="31"/>
      <c r="O90" s="31"/>
      <c r="P90" s="31"/>
      <c r="Q90" s="28"/>
      <c r="R90" s="28"/>
    </row>
    <row r="91" spans="1:18" s="20" customFormat="1" ht="38.25" x14ac:dyDescent="0.25">
      <c r="A91" s="29"/>
      <c r="B91" s="28"/>
      <c r="C91" s="28"/>
      <c r="D91" s="28"/>
      <c r="E91" s="28"/>
      <c r="F91" s="28"/>
      <c r="G91" s="28"/>
      <c r="H91" s="15" t="s">
        <v>35</v>
      </c>
      <c r="I91" s="9">
        <v>200</v>
      </c>
      <c r="J91" s="28"/>
      <c r="K91" s="28"/>
      <c r="L91" s="29"/>
      <c r="M91" s="31"/>
      <c r="N91" s="31"/>
      <c r="O91" s="31"/>
      <c r="P91" s="31"/>
      <c r="Q91" s="28"/>
      <c r="R91" s="28"/>
    </row>
    <row r="92" spans="1:18" s="20" customFormat="1" ht="51" x14ac:dyDescent="0.25">
      <c r="A92" s="29"/>
      <c r="B92" s="28"/>
      <c r="C92" s="28"/>
      <c r="D92" s="28"/>
      <c r="E92" s="28"/>
      <c r="F92" s="28"/>
      <c r="G92" s="28"/>
      <c r="H92" s="14" t="s">
        <v>58</v>
      </c>
      <c r="I92" s="9">
        <v>120</v>
      </c>
      <c r="J92" s="28"/>
      <c r="K92" s="28"/>
      <c r="L92" s="29"/>
      <c r="M92" s="31"/>
      <c r="N92" s="31"/>
      <c r="O92" s="31"/>
      <c r="P92" s="31"/>
      <c r="Q92" s="28"/>
      <c r="R92" s="28"/>
    </row>
    <row r="93" spans="1:18" s="20" customFormat="1" ht="94.5" customHeight="1" x14ac:dyDescent="0.25">
      <c r="A93" s="28">
        <v>33</v>
      </c>
      <c r="B93" s="28" t="s">
        <v>86</v>
      </c>
      <c r="C93" s="28" t="s">
        <v>171</v>
      </c>
      <c r="D93" s="28">
        <v>6</v>
      </c>
      <c r="E93" s="28" t="s">
        <v>173</v>
      </c>
      <c r="F93" s="28" t="s">
        <v>174</v>
      </c>
      <c r="G93" s="28" t="s">
        <v>175</v>
      </c>
      <c r="H93" s="14" t="s">
        <v>84</v>
      </c>
      <c r="I93" s="9">
        <v>1</v>
      </c>
      <c r="J93" s="34" t="s">
        <v>176</v>
      </c>
      <c r="K93" s="28" t="s">
        <v>325</v>
      </c>
      <c r="L93" s="29" t="s">
        <v>16</v>
      </c>
      <c r="M93" s="31">
        <v>15910.72</v>
      </c>
      <c r="N93" s="31"/>
      <c r="O93" s="31">
        <v>15910.72</v>
      </c>
      <c r="P93" s="31"/>
      <c r="Q93" s="28" t="s">
        <v>172</v>
      </c>
      <c r="R93" s="28" t="s">
        <v>305</v>
      </c>
    </row>
    <row r="94" spans="1:18" s="20" customFormat="1" ht="55.5" customHeight="1" x14ac:dyDescent="0.25">
      <c r="A94" s="28"/>
      <c r="B94" s="28"/>
      <c r="C94" s="28"/>
      <c r="D94" s="28"/>
      <c r="E94" s="28"/>
      <c r="F94" s="28"/>
      <c r="G94" s="28"/>
      <c r="H94" s="14" t="s">
        <v>85</v>
      </c>
      <c r="I94" s="9">
        <v>32</v>
      </c>
      <c r="J94" s="34"/>
      <c r="K94" s="28"/>
      <c r="L94" s="29"/>
      <c r="M94" s="31"/>
      <c r="N94" s="31"/>
      <c r="O94" s="31"/>
      <c r="P94" s="31"/>
      <c r="Q94" s="28"/>
      <c r="R94" s="28"/>
    </row>
    <row r="95" spans="1:18" s="20" customFormat="1" ht="63.75" x14ac:dyDescent="0.25">
      <c r="A95" s="6">
        <v>34</v>
      </c>
      <c r="B95" s="14" t="s">
        <v>177</v>
      </c>
      <c r="C95" s="14">
        <v>4</v>
      </c>
      <c r="D95" s="8">
        <v>6</v>
      </c>
      <c r="E95" s="8" t="s">
        <v>179</v>
      </c>
      <c r="F95" s="8" t="s">
        <v>180</v>
      </c>
      <c r="G95" s="8" t="s">
        <v>181</v>
      </c>
      <c r="H95" s="14" t="s">
        <v>30</v>
      </c>
      <c r="I95" s="9">
        <f>1000+2000</f>
        <v>3000</v>
      </c>
      <c r="J95" s="8" t="s">
        <v>182</v>
      </c>
      <c r="K95" s="8" t="s">
        <v>324</v>
      </c>
      <c r="L95" s="6" t="s">
        <v>16</v>
      </c>
      <c r="M95" s="10">
        <v>14391</v>
      </c>
      <c r="N95" s="16"/>
      <c r="O95" s="16">
        <v>14391</v>
      </c>
      <c r="P95" s="16"/>
      <c r="Q95" s="14" t="s">
        <v>178</v>
      </c>
      <c r="R95" s="8" t="s">
        <v>310</v>
      </c>
    </row>
    <row r="96" spans="1:18" s="20" customFormat="1" ht="150" customHeight="1" x14ac:dyDescent="0.25">
      <c r="A96" s="6">
        <v>35</v>
      </c>
      <c r="B96" s="14" t="s">
        <v>69</v>
      </c>
      <c r="C96" s="14" t="s">
        <v>73</v>
      </c>
      <c r="D96" s="8">
        <v>13</v>
      </c>
      <c r="E96" s="8" t="s">
        <v>183</v>
      </c>
      <c r="F96" s="8" t="s">
        <v>184</v>
      </c>
      <c r="G96" s="8" t="s">
        <v>185</v>
      </c>
      <c r="H96" s="14" t="s">
        <v>23</v>
      </c>
      <c r="I96" s="9">
        <v>6</v>
      </c>
      <c r="J96" s="8" t="s">
        <v>186</v>
      </c>
      <c r="K96" s="8" t="s">
        <v>324</v>
      </c>
      <c r="L96" s="6" t="s">
        <v>16</v>
      </c>
      <c r="M96" s="10">
        <v>12000</v>
      </c>
      <c r="N96" s="16"/>
      <c r="O96" s="16">
        <v>12000</v>
      </c>
      <c r="P96" s="16"/>
      <c r="Q96" s="14" t="s">
        <v>166</v>
      </c>
      <c r="R96" s="8" t="s">
        <v>309</v>
      </c>
    </row>
    <row r="97" spans="1:18" s="20" customFormat="1" ht="30.75" customHeight="1" x14ac:dyDescent="0.25">
      <c r="A97" s="28">
        <v>36</v>
      </c>
      <c r="B97" s="28" t="s">
        <v>36</v>
      </c>
      <c r="C97" s="28">
        <v>5</v>
      </c>
      <c r="D97" s="28">
        <v>12</v>
      </c>
      <c r="E97" s="28" t="s">
        <v>188</v>
      </c>
      <c r="F97" s="28" t="s">
        <v>189</v>
      </c>
      <c r="G97" s="28" t="s">
        <v>190</v>
      </c>
      <c r="H97" s="14" t="s">
        <v>84</v>
      </c>
      <c r="I97" s="9">
        <v>5</v>
      </c>
      <c r="J97" s="28" t="s">
        <v>191</v>
      </c>
      <c r="K97" s="28" t="s">
        <v>325</v>
      </c>
      <c r="L97" s="29" t="s">
        <v>16</v>
      </c>
      <c r="M97" s="31">
        <v>6450</v>
      </c>
      <c r="N97" s="31"/>
      <c r="O97" s="31">
        <v>6450</v>
      </c>
      <c r="P97" s="31"/>
      <c r="Q97" s="28" t="s">
        <v>187</v>
      </c>
      <c r="R97" s="28" t="s">
        <v>311</v>
      </c>
    </row>
    <row r="98" spans="1:18" s="20" customFormat="1" ht="39" customHeight="1" x14ac:dyDescent="0.25">
      <c r="A98" s="28"/>
      <c r="B98" s="28"/>
      <c r="C98" s="28"/>
      <c r="D98" s="28"/>
      <c r="E98" s="28"/>
      <c r="F98" s="28"/>
      <c r="G98" s="28"/>
      <c r="H98" s="15" t="s">
        <v>34</v>
      </c>
      <c r="I98" s="9">
        <v>1</v>
      </c>
      <c r="J98" s="28"/>
      <c r="K98" s="28"/>
      <c r="L98" s="29"/>
      <c r="M98" s="31"/>
      <c r="N98" s="31"/>
      <c r="O98" s="31"/>
      <c r="P98" s="31"/>
      <c r="Q98" s="28"/>
      <c r="R98" s="28"/>
    </row>
    <row r="99" spans="1:18" s="20" customFormat="1" ht="42" customHeight="1" x14ac:dyDescent="0.25">
      <c r="A99" s="28"/>
      <c r="B99" s="28"/>
      <c r="C99" s="28"/>
      <c r="D99" s="28"/>
      <c r="E99" s="28"/>
      <c r="F99" s="28"/>
      <c r="G99" s="28"/>
      <c r="H99" s="14" t="s">
        <v>85</v>
      </c>
      <c r="I99" s="9">
        <v>25</v>
      </c>
      <c r="J99" s="28"/>
      <c r="K99" s="28"/>
      <c r="L99" s="29"/>
      <c r="M99" s="31"/>
      <c r="N99" s="31"/>
      <c r="O99" s="31"/>
      <c r="P99" s="31"/>
      <c r="Q99" s="28"/>
      <c r="R99" s="28"/>
    </row>
    <row r="100" spans="1:18" s="20" customFormat="1" ht="53.25" customHeight="1" x14ac:dyDescent="0.25">
      <c r="A100" s="28"/>
      <c r="B100" s="28"/>
      <c r="C100" s="28"/>
      <c r="D100" s="28"/>
      <c r="E100" s="28"/>
      <c r="F100" s="28"/>
      <c r="G100" s="28"/>
      <c r="H100" s="15" t="s">
        <v>35</v>
      </c>
      <c r="I100" s="9">
        <v>25</v>
      </c>
      <c r="J100" s="28"/>
      <c r="K100" s="28"/>
      <c r="L100" s="29"/>
      <c r="M100" s="31"/>
      <c r="N100" s="31"/>
      <c r="O100" s="31"/>
      <c r="P100" s="31"/>
      <c r="Q100" s="28"/>
      <c r="R100" s="28"/>
    </row>
    <row r="101" spans="1:18" s="20" customFormat="1" ht="38.25" customHeight="1" x14ac:dyDescent="0.25">
      <c r="A101" s="29">
        <v>37</v>
      </c>
      <c r="B101" s="28" t="s">
        <v>192</v>
      </c>
      <c r="C101" s="28" t="s">
        <v>24</v>
      </c>
      <c r="D101" s="28">
        <v>13</v>
      </c>
      <c r="E101" s="28" t="s">
        <v>194</v>
      </c>
      <c r="F101" s="28" t="s">
        <v>195</v>
      </c>
      <c r="G101" s="28" t="s">
        <v>196</v>
      </c>
      <c r="H101" s="14" t="s">
        <v>23</v>
      </c>
      <c r="I101" s="9">
        <v>1</v>
      </c>
      <c r="J101" s="28" t="s">
        <v>197</v>
      </c>
      <c r="K101" s="28" t="s">
        <v>324</v>
      </c>
      <c r="L101" s="29" t="s">
        <v>16</v>
      </c>
      <c r="M101" s="31">
        <v>24165.599999999999</v>
      </c>
      <c r="N101" s="31"/>
      <c r="O101" s="31">
        <v>24165.599999999999</v>
      </c>
      <c r="P101" s="31"/>
      <c r="Q101" s="28" t="s">
        <v>193</v>
      </c>
      <c r="R101" s="28" t="s">
        <v>312</v>
      </c>
    </row>
    <row r="102" spans="1:18" s="20" customFormat="1" ht="25.5" x14ac:dyDescent="0.25">
      <c r="A102" s="29"/>
      <c r="B102" s="28"/>
      <c r="C102" s="28"/>
      <c r="D102" s="28"/>
      <c r="E102" s="28"/>
      <c r="F102" s="28"/>
      <c r="G102" s="28"/>
      <c r="H102" s="14" t="s">
        <v>30</v>
      </c>
      <c r="I102" s="9">
        <v>1000</v>
      </c>
      <c r="J102" s="28"/>
      <c r="K102" s="28"/>
      <c r="L102" s="29"/>
      <c r="M102" s="31"/>
      <c r="N102" s="31"/>
      <c r="O102" s="31"/>
      <c r="P102" s="31"/>
      <c r="Q102" s="28"/>
      <c r="R102" s="28"/>
    </row>
    <row r="103" spans="1:18" s="20" customFormat="1" ht="72.75" customHeight="1" x14ac:dyDescent="0.25">
      <c r="A103" s="29">
        <v>38</v>
      </c>
      <c r="B103" s="28" t="s">
        <v>36</v>
      </c>
      <c r="C103" s="28">
        <v>2</v>
      </c>
      <c r="D103" s="28">
        <v>13</v>
      </c>
      <c r="E103" s="28" t="s">
        <v>198</v>
      </c>
      <c r="F103" s="28" t="s">
        <v>199</v>
      </c>
      <c r="G103" s="28" t="s">
        <v>200</v>
      </c>
      <c r="H103" s="14" t="s">
        <v>23</v>
      </c>
      <c r="I103" s="9">
        <v>1</v>
      </c>
      <c r="J103" s="28" t="s">
        <v>201</v>
      </c>
      <c r="K103" s="28" t="s">
        <v>273</v>
      </c>
      <c r="L103" s="29" t="s">
        <v>16</v>
      </c>
      <c r="M103" s="31">
        <v>29520</v>
      </c>
      <c r="N103" s="31"/>
      <c r="O103" s="31">
        <v>29520</v>
      </c>
      <c r="P103" s="31"/>
      <c r="Q103" s="28" t="s">
        <v>156</v>
      </c>
      <c r="R103" s="28" t="s">
        <v>307</v>
      </c>
    </row>
    <row r="104" spans="1:18" s="20" customFormat="1" ht="70.5" customHeight="1" x14ac:dyDescent="0.25">
      <c r="A104" s="29"/>
      <c r="B104" s="28"/>
      <c r="C104" s="28"/>
      <c r="D104" s="28"/>
      <c r="E104" s="28"/>
      <c r="F104" s="28"/>
      <c r="G104" s="28"/>
      <c r="H104" s="14" t="s">
        <v>30</v>
      </c>
      <c r="I104" s="9">
        <v>200</v>
      </c>
      <c r="J104" s="28"/>
      <c r="K104" s="28"/>
      <c r="L104" s="29"/>
      <c r="M104" s="31"/>
      <c r="N104" s="31"/>
      <c r="O104" s="31"/>
      <c r="P104" s="31"/>
      <c r="Q104" s="28"/>
      <c r="R104" s="28"/>
    </row>
    <row r="105" spans="1:18" s="20" customFormat="1" ht="12.75" customHeight="1" x14ac:dyDescent="0.25">
      <c r="A105" s="28">
        <v>39</v>
      </c>
      <c r="B105" s="28" t="s">
        <v>25</v>
      </c>
      <c r="C105" s="28">
        <v>3</v>
      </c>
      <c r="D105" s="28">
        <v>12</v>
      </c>
      <c r="E105" s="28" t="s">
        <v>202</v>
      </c>
      <c r="F105" s="28" t="s">
        <v>203</v>
      </c>
      <c r="G105" s="28" t="s">
        <v>204</v>
      </c>
      <c r="H105" s="14" t="s">
        <v>206</v>
      </c>
      <c r="I105" s="9">
        <v>1</v>
      </c>
      <c r="J105" s="28" t="s">
        <v>205</v>
      </c>
      <c r="K105" s="28" t="s">
        <v>273</v>
      </c>
      <c r="L105" s="29" t="s">
        <v>16</v>
      </c>
      <c r="M105" s="31">
        <v>19210</v>
      </c>
      <c r="N105" s="31"/>
      <c r="O105" s="31">
        <v>19210</v>
      </c>
      <c r="P105" s="31"/>
      <c r="Q105" s="28" t="s">
        <v>151</v>
      </c>
      <c r="R105" s="28" t="s">
        <v>306</v>
      </c>
    </row>
    <row r="106" spans="1:18" s="20" customFormat="1" ht="25.5" x14ac:dyDescent="0.25">
      <c r="A106" s="28"/>
      <c r="B106" s="28"/>
      <c r="C106" s="28"/>
      <c r="D106" s="28"/>
      <c r="E106" s="28"/>
      <c r="F106" s="28"/>
      <c r="G106" s="28"/>
      <c r="H106" s="15" t="s">
        <v>42</v>
      </c>
      <c r="I106" s="9">
        <v>12000</v>
      </c>
      <c r="J106" s="28"/>
      <c r="K106" s="28"/>
      <c r="L106" s="29"/>
      <c r="M106" s="31"/>
      <c r="N106" s="31"/>
      <c r="O106" s="31"/>
      <c r="P106" s="31"/>
      <c r="Q106" s="28"/>
      <c r="R106" s="28"/>
    </row>
    <row r="107" spans="1:18" s="20" customFormat="1" ht="45" customHeight="1" x14ac:dyDescent="0.25">
      <c r="A107" s="28"/>
      <c r="B107" s="28"/>
      <c r="C107" s="28"/>
      <c r="D107" s="28"/>
      <c r="E107" s="28"/>
      <c r="F107" s="28"/>
      <c r="G107" s="28"/>
      <c r="H107" s="14" t="s">
        <v>30</v>
      </c>
      <c r="I107" s="9">
        <v>2000</v>
      </c>
      <c r="J107" s="28"/>
      <c r="K107" s="28"/>
      <c r="L107" s="29"/>
      <c r="M107" s="31"/>
      <c r="N107" s="31"/>
      <c r="O107" s="31"/>
      <c r="P107" s="31"/>
      <c r="Q107" s="28"/>
      <c r="R107" s="28"/>
    </row>
    <row r="108" spans="1:18" s="20" customFormat="1" ht="46.5" customHeight="1" x14ac:dyDescent="0.25">
      <c r="A108" s="28"/>
      <c r="B108" s="28"/>
      <c r="C108" s="28"/>
      <c r="D108" s="28"/>
      <c r="E108" s="28"/>
      <c r="F108" s="28"/>
      <c r="G108" s="28"/>
      <c r="H108" s="15" t="s">
        <v>53</v>
      </c>
      <c r="I108" s="9">
        <v>2</v>
      </c>
      <c r="J108" s="28"/>
      <c r="K108" s="28"/>
      <c r="L108" s="29"/>
      <c r="M108" s="31"/>
      <c r="N108" s="31"/>
      <c r="O108" s="31"/>
      <c r="P108" s="31"/>
      <c r="Q108" s="28"/>
      <c r="R108" s="28"/>
    </row>
    <row r="109" spans="1:18" s="20" customFormat="1" ht="89.25" x14ac:dyDescent="0.25">
      <c r="A109" s="28"/>
      <c r="B109" s="28"/>
      <c r="C109" s="28"/>
      <c r="D109" s="28"/>
      <c r="E109" s="28"/>
      <c r="F109" s="28"/>
      <c r="G109" s="28"/>
      <c r="H109" s="14" t="s">
        <v>107</v>
      </c>
      <c r="I109" s="9">
        <v>1</v>
      </c>
      <c r="J109" s="28"/>
      <c r="K109" s="28"/>
      <c r="L109" s="29"/>
      <c r="M109" s="31"/>
      <c r="N109" s="31"/>
      <c r="O109" s="31"/>
      <c r="P109" s="31"/>
      <c r="Q109" s="28"/>
      <c r="R109" s="28"/>
    </row>
    <row r="110" spans="1:18" s="20" customFormat="1" ht="38.25" x14ac:dyDescent="0.25">
      <c r="A110" s="29">
        <v>40</v>
      </c>
      <c r="B110" s="28" t="s">
        <v>36</v>
      </c>
      <c r="C110" s="28">
        <v>5</v>
      </c>
      <c r="D110" s="28">
        <v>13</v>
      </c>
      <c r="E110" s="28" t="s">
        <v>208</v>
      </c>
      <c r="F110" s="28" t="s">
        <v>209</v>
      </c>
      <c r="G110" s="28" t="s">
        <v>210</v>
      </c>
      <c r="H110" s="14" t="s">
        <v>23</v>
      </c>
      <c r="I110" s="9">
        <v>1</v>
      </c>
      <c r="J110" s="28" t="s">
        <v>211</v>
      </c>
      <c r="K110" s="28" t="s">
        <v>324</v>
      </c>
      <c r="L110" s="29" t="s">
        <v>16</v>
      </c>
      <c r="M110" s="31">
        <v>16813.5</v>
      </c>
      <c r="N110" s="31"/>
      <c r="O110" s="31">
        <v>16813.5</v>
      </c>
      <c r="P110" s="31"/>
      <c r="Q110" s="28" t="s">
        <v>207</v>
      </c>
      <c r="R110" s="28" t="s">
        <v>313</v>
      </c>
    </row>
    <row r="111" spans="1:18" s="20" customFormat="1" ht="46.5" customHeight="1" x14ac:dyDescent="0.25">
      <c r="A111" s="29"/>
      <c r="B111" s="28"/>
      <c r="C111" s="28"/>
      <c r="D111" s="28"/>
      <c r="E111" s="28"/>
      <c r="F111" s="28"/>
      <c r="G111" s="28"/>
      <c r="H111" s="14" t="s">
        <v>30</v>
      </c>
      <c r="I111" s="9">
        <f>100+500</f>
        <v>600</v>
      </c>
      <c r="J111" s="28"/>
      <c r="K111" s="28"/>
      <c r="L111" s="29"/>
      <c r="M111" s="31"/>
      <c r="N111" s="31"/>
      <c r="O111" s="31"/>
      <c r="P111" s="31"/>
      <c r="Q111" s="28"/>
      <c r="R111" s="28"/>
    </row>
    <row r="112" spans="1:18" s="20" customFormat="1" ht="34.5" customHeight="1" x14ac:dyDescent="0.25">
      <c r="A112" s="29">
        <v>41</v>
      </c>
      <c r="B112" s="28" t="s">
        <v>212</v>
      </c>
      <c r="C112" s="28">
        <v>2</v>
      </c>
      <c r="D112" s="33">
        <v>13</v>
      </c>
      <c r="E112" s="28" t="s">
        <v>214</v>
      </c>
      <c r="F112" s="28" t="s">
        <v>215</v>
      </c>
      <c r="G112" s="28" t="s">
        <v>216</v>
      </c>
      <c r="H112" s="14" t="s">
        <v>84</v>
      </c>
      <c r="I112" s="9">
        <v>2</v>
      </c>
      <c r="J112" s="28" t="s">
        <v>217</v>
      </c>
      <c r="K112" s="28" t="s">
        <v>324</v>
      </c>
      <c r="L112" s="29" t="s">
        <v>16</v>
      </c>
      <c r="M112" s="31">
        <v>41737.5</v>
      </c>
      <c r="N112" s="31"/>
      <c r="O112" s="31">
        <v>41737.5</v>
      </c>
      <c r="P112" s="31"/>
      <c r="Q112" s="28" t="s">
        <v>213</v>
      </c>
      <c r="R112" s="28" t="s">
        <v>309</v>
      </c>
    </row>
    <row r="113" spans="1:18" s="20" customFormat="1" ht="39" customHeight="1" x14ac:dyDescent="0.25">
      <c r="A113" s="29"/>
      <c r="B113" s="28"/>
      <c r="C113" s="28"/>
      <c r="D113" s="33"/>
      <c r="E113" s="28"/>
      <c r="F113" s="28"/>
      <c r="G113" s="28"/>
      <c r="H113" s="14" t="s">
        <v>85</v>
      </c>
      <c r="I113" s="9">
        <v>60</v>
      </c>
      <c r="J113" s="28"/>
      <c r="K113" s="28"/>
      <c r="L113" s="29"/>
      <c r="M113" s="31"/>
      <c r="N113" s="31"/>
      <c r="O113" s="31"/>
      <c r="P113" s="31"/>
      <c r="Q113" s="28"/>
      <c r="R113" s="28"/>
    </row>
    <row r="114" spans="1:18" s="20" customFormat="1" ht="53.25" customHeight="1" x14ac:dyDescent="0.25">
      <c r="A114" s="29"/>
      <c r="B114" s="28"/>
      <c r="C114" s="28"/>
      <c r="D114" s="33"/>
      <c r="E114" s="28"/>
      <c r="F114" s="28"/>
      <c r="G114" s="28"/>
      <c r="H114" s="14" t="s">
        <v>30</v>
      </c>
      <c r="I114" s="9">
        <f>2500+2500</f>
        <v>5000</v>
      </c>
      <c r="J114" s="28"/>
      <c r="K114" s="28"/>
      <c r="L114" s="29"/>
      <c r="M114" s="31"/>
      <c r="N114" s="31"/>
      <c r="O114" s="31"/>
      <c r="P114" s="31"/>
      <c r="Q114" s="28"/>
      <c r="R114" s="28"/>
    </row>
    <row r="115" spans="1:18" s="20" customFormat="1" ht="81" customHeight="1" x14ac:dyDescent="0.25">
      <c r="A115" s="8">
        <v>42</v>
      </c>
      <c r="B115" s="14" t="s">
        <v>25</v>
      </c>
      <c r="C115" s="14" t="s">
        <v>73</v>
      </c>
      <c r="D115" s="19">
        <v>10</v>
      </c>
      <c r="E115" s="8" t="s">
        <v>219</v>
      </c>
      <c r="F115" s="8" t="s">
        <v>220</v>
      </c>
      <c r="G115" s="8" t="s">
        <v>221</v>
      </c>
      <c r="H115" s="14" t="s">
        <v>23</v>
      </c>
      <c r="I115" s="9">
        <v>1</v>
      </c>
      <c r="J115" s="8" t="s">
        <v>222</v>
      </c>
      <c r="K115" s="8" t="s">
        <v>325</v>
      </c>
      <c r="L115" s="6" t="s">
        <v>16</v>
      </c>
      <c r="M115" s="10">
        <v>5411.55</v>
      </c>
      <c r="N115" s="16"/>
      <c r="O115" s="16">
        <v>5411.55</v>
      </c>
      <c r="P115" s="16"/>
      <c r="Q115" s="14" t="s">
        <v>218</v>
      </c>
      <c r="R115" s="8" t="s">
        <v>314</v>
      </c>
    </row>
    <row r="116" spans="1:18" s="20" customFormat="1" ht="33.75" customHeight="1" x14ac:dyDescent="0.25">
      <c r="A116" s="29">
        <v>43</v>
      </c>
      <c r="B116" s="28" t="s">
        <v>109</v>
      </c>
      <c r="C116" s="28" t="s">
        <v>223</v>
      </c>
      <c r="D116" s="33">
        <v>6</v>
      </c>
      <c r="E116" s="28" t="s">
        <v>225</v>
      </c>
      <c r="F116" s="28" t="s">
        <v>226</v>
      </c>
      <c r="G116" s="28" t="s">
        <v>227</v>
      </c>
      <c r="H116" s="14" t="s">
        <v>84</v>
      </c>
      <c r="I116" s="9">
        <v>12</v>
      </c>
      <c r="J116" s="28" t="s">
        <v>228</v>
      </c>
      <c r="K116" s="28" t="s">
        <v>324</v>
      </c>
      <c r="L116" s="29" t="s">
        <v>16</v>
      </c>
      <c r="M116" s="31">
        <v>42080.160000000003</v>
      </c>
      <c r="N116" s="31"/>
      <c r="O116" s="31">
        <v>42080.160000000003</v>
      </c>
      <c r="P116" s="31"/>
      <c r="Q116" s="28" t="s">
        <v>224</v>
      </c>
      <c r="R116" s="28" t="s">
        <v>315</v>
      </c>
    </row>
    <row r="117" spans="1:18" s="20" customFormat="1" ht="64.5" customHeight="1" x14ac:dyDescent="0.25">
      <c r="A117" s="29"/>
      <c r="B117" s="28"/>
      <c r="C117" s="28"/>
      <c r="D117" s="33"/>
      <c r="E117" s="28"/>
      <c r="F117" s="28"/>
      <c r="G117" s="28"/>
      <c r="H117" s="14" t="s">
        <v>85</v>
      </c>
      <c r="I117" s="9">
        <f>12*25</f>
        <v>300</v>
      </c>
      <c r="J117" s="28"/>
      <c r="K117" s="28"/>
      <c r="L117" s="29"/>
      <c r="M117" s="31"/>
      <c r="N117" s="31"/>
      <c r="O117" s="31"/>
      <c r="P117" s="31"/>
      <c r="Q117" s="28"/>
      <c r="R117" s="28"/>
    </row>
    <row r="118" spans="1:18" s="20" customFormat="1" ht="38.25" customHeight="1" x14ac:dyDescent="0.25">
      <c r="A118" s="29">
        <v>44</v>
      </c>
      <c r="B118" s="28" t="s">
        <v>36</v>
      </c>
      <c r="C118" s="28">
        <v>5</v>
      </c>
      <c r="D118" s="33">
        <v>11</v>
      </c>
      <c r="E118" s="28" t="s">
        <v>230</v>
      </c>
      <c r="F118" s="28" t="s">
        <v>231</v>
      </c>
      <c r="G118" s="28" t="s">
        <v>230</v>
      </c>
      <c r="H118" s="14" t="s">
        <v>23</v>
      </c>
      <c r="I118" s="9">
        <v>1</v>
      </c>
      <c r="J118" s="28" t="s">
        <v>232</v>
      </c>
      <c r="K118" s="28" t="s">
        <v>273</v>
      </c>
      <c r="L118" s="29" t="s">
        <v>16</v>
      </c>
      <c r="M118" s="31">
        <v>6749.75</v>
      </c>
      <c r="N118" s="31"/>
      <c r="O118" s="31">
        <v>6749.75</v>
      </c>
      <c r="P118" s="31"/>
      <c r="Q118" s="28" t="s">
        <v>229</v>
      </c>
      <c r="R118" s="28" t="s">
        <v>316</v>
      </c>
    </row>
    <row r="119" spans="1:18" s="20" customFormat="1" ht="31.5" customHeight="1" x14ac:dyDescent="0.25">
      <c r="A119" s="29"/>
      <c r="B119" s="28"/>
      <c r="C119" s="28"/>
      <c r="D119" s="33"/>
      <c r="E119" s="28"/>
      <c r="F119" s="28"/>
      <c r="G119" s="28"/>
      <c r="H119" s="14" t="s">
        <v>30</v>
      </c>
      <c r="I119" s="9">
        <f>50</f>
        <v>50</v>
      </c>
      <c r="J119" s="28"/>
      <c r="K119" s="28"/>
      <c r="L119" s="29"/>
      <c r="M119" s="31"/>
      <c r="N119" s="31"/>
      <c r="O119" s="31"/>
      <c r="P119" s="31"/>
      <c r="Q119" s="28"/>
      <c r="R119" s="28"/>
    </row>
    <row r="120" spans="1:18" s="20" customFormat="1" ht="53.25" customHeight="1" x14ac:dyDescent="0.25">
      <c r="A120" s="28">
        <v>45</v>
      </c>
      <c r="B120" s="28" t="s">
        <v>36</v>
      </c>
      <c r="C120" s="28">
        <v>5</v>
      </c>
      <c r="D120" s="33">
        <v>13</v>
      </c>
      <c r="E120" s="28" t="s">
        <v>234</v>
      </c>
      <c r="F120" s="28" t="s">
        <v>235</v>
      </c>
      <c r="G120" s="28" t="s">
        <v>236</v>
      </c>
      <c r="H120" s="14" t="s">
        <v>30</v>
      </c>
      <c r="I120" s="9">
        <f>9000+3600</f>
        <v>12600</v>
      </c>
      <c r="J120" s="28" t="s">
        <v>237</v>
      </c>
      <c r="K120" s="28" t="s">
        <v>326</v>
      </c>
      <c r="L120" s="29" t="s">
        <v>16</v>
      </c>
      <c r="M120" s="31">
        <v>13320.9</v>
      </c>
      <c r="N120" s="31"/>
      <c r="O120" s="31">
        <v>13320.9</v>
      </c>
      <c r="P120" s="31"/>
      <c r="Q120" s="28" t="s">
        <v>233</v>
      </c>
      <c r="R120" s="28" t="s">
        <v>317</v>
      </c>
    </row>
    <row r="121" spans="1:18" s="20" customFormat="1" ht="121.5" customHeight="1" x14ac:dyDescent="0.25">
      <c r="A121" s="28"/>
      <c r="B121" s="28"/>
      <c r="C121" s="28"/>
      <c r="D121" s="33"/>
      <c r="E121" s="28"/>
      <c r="F121" s="28"/>
      <c r="G121" s="28"/>
      <c r="H121" s="14" t="s">
        <v>107</v>
      </c>
      <c r="I121" s="9">
        <v>1</v>
      </c>
      <c r="J121" s="28"/>
      <c r="K121" s="28"/>
      <c r="L121" s="29"/>
      <c r="M121" s="31"/>
      <c r="N121" s="31"/>
      <c r="O121" s="31"/>
      <c r="P121" s="31"/>
      <c r="Q121" s="28"/>
      <c r="R121" s="28"/>
    </row>
    <row r="122" spans="1:18" s="20" customFormat="1" ht="38.25" x14ac:dyDescent="0.25">
      <c r="A122" s="29">
        <v>46</v>
      </c>
      <c r="B122" s="28" t="s">
        <v>36</v>
      </c>
      <c r="C122" s="28">
        <v>5</v>
      </c>
      <c r="D122" s="28">
        <v>13</v>
      </c>
      <c r="E122" s="28" t="s">
        <v>239</v>
      </c>
      <c r="F122" s="28" t="s">
        <v>240</v>
      </c>
      <c r="G122" s="28" t="s">
        <v>241</v>
      </c>
      <c r="H122" s="14" t="s">
        <v>23</v>
      </c>
      <c r="I122" s="9">
        <v>1</v>
      </c>
      <c r="J122" s="28" t="s">
        <v>242</v>
      </c>
      <c r="K122" s="28" t="s">
        <v>326</v>
      </c>
      <c r="L122" s="29" t="s">
        <v>16</v>
      </c>
      <c r="M122" s="31">
        <v>97251.9</v>
      </c>
      <c r="N122" s="31"/>
      <c r="O122" s="31">
        <v>97251.9</v>
      </c>
      <c r="P122" s="31"/>
      <c r="Q122" s="28" t="s">
        <v>238</v>
      </c>
      <c r="R122" s="28" t="s">
        <v>318</v>
      </c>
    </row>
    <row r="123" spans="1:18" s="20" customFormat="1" ht="38.25" x14ac:dyDescent="0.25">
      <c r="A123" s="29"/>
      <c r="B123" s="28"/>
      <c r="C123" s="28"/>
      <c r="D123" s="28"/>
      <c r="E123" s="28"/>
      <c r="F123" s="28"/>
      <c r="G123" s="28"/>
      <c r="H123" s="14" t="s">
        <v>57</v>
      </c>
      <c r="I123" s="9">
        <v>1</v>
      </c>
      <c r="J123" s="28"/>
      <c r="K123" s="28"/>
      <c r="L123" s="29"/>
      <c r="M123" s="31"/>
      <c r="N123" s="31"/>
      <c r="O123" s="31"/>
      <c r="P123" s="31"/>
      <c r="Q123" s="28"/>
      <c r="R123" s="28"/>
    </row>
    <row r="124" spans="1:18" s="20" customFormat="1" ht="51" x14ac:dyDescent="0.25">
      <c r="A124" s="29"/>
      <c r="B124" s="28"/>
      <c r="C124" s="28"/>
      <c r="D124" s="28"/>
      <c r="E124" s="28"/>
      <c r="F124" s="28"/>
      <c r="G124" s="28"/>
      <c r="H124" s="14" t="s">
        <v>58</v>
      </c>
      <c r="I124" s="9">
        <v>50</v>
      </c>
      <c r="J124" s="28"/>
      <c r="K124" s="28"/>
      <c r="L124" s="29"/>
      <c r="M124" s="31"/>
      <c r="N124" s="31"/>
      <c r="O124" s="31"/>
      <c r="P124" s="31"/>
      <c r="Q124" s="28"/>
      <c r="R124" s="28"/>
    </row>
    <row r="125" spans="1:18" s="20" customFormat="1" ht="25.5" x14ac:dyDescent="0.25">
      <c r="A125" s="29"/>
      <c r="B125" s="28"/>
      <c r="C125" s="28"/>
      <c r="D125" s="28"/>
      <c r="E125" s="28"/>
      <c r="F125" s="28"/>
      <c r="G125" s="28"/>
      <c r="H125" s="14" t="s">
        <v>30</v>
      </c>
      <c r="I125" s="9">
        <v>700</v>
      </c>
      <c r="J125" s="28"/>
      <c r="K125" s="28"/>
      <c r="L125" s="29"/>
      <c r="M125" s="31"/>
      <c r="N125" s="31"/>
      <c r="O125" s="31"/>
      <c r="P125" s="31"/>
      <c r="Q125" s="28"/>
      <c r="R125" s="28"/>
    </row>
    <row r="126" spans="1:18" s="20" customFormat="1" ht="25.5" x14ac:dyDescent="0.25">
      <c r="A126" s="29"/>
      <c r="B126" s="28"/>
      <c r="C126" s="28"/>
      <c r="D126" s="28"/>
      <c r="E126" s="28"/>
      <c r="F126" s="28"/>
      <c r="G126" s="28"/>
      <c r="H126" s="14" t="s">
        <v>30</v>
      </c>
      <c r="I126" s="9">
        <v>300</v>
      </c>
      <c r="J126" s="28"/>
      <c r="K126" s="28"/>
      <c r="L126" s="29"/>
      <c r="M126" s="31"/>
      <c r="N126" s="31"/>
      <c r="O126" s="31"/>
      <c r="P126" s="31"/>
      <c r="Q126" s="28"/>
      <c r="R126" s="28"/>
    </row>
    <row r="127" spans="1:18" s="20" customFormat="1" ht="81" customHeight="1" x14ac:dyDescent="0.25">
      <c r="A127" s="29">
        <v>47</v>
      </c>
      <c r="B127" s="28" t="s">
        <v>36</v>
      </c>
      <c r="C127" s="28">
        <v>5</v>
      </c>
      <c r="D127" s="28">
        <v>11</v>
      </c>
      <c r="E127" s="28" t="s">
        <v>244</v>
      </c>
      <c r="F127" s="28" t="s">
        <v>245</v>
      </c>
      <c r="G127" s="28" t="s">
        <v>246</v>
      </c>
      <c r="H127" s="14" t="s">
        <v>84</v>
      </c>
      <c r="I127" s="9">
        <v>1</v>
      </c>
      <c r="J127" s="32" t="s">
        <v>247</v>
      </c>
      <c r="K127" s="28" t="s">
        <v>273</v>
      </c>
      <c r="L127" s="29" t="s">
        <v>16</v>
      </c>
      <c r="M127" s="31">
        <v>12656.36</v>
      </c>
      <c r="N127" s="31"/>
      <c r="O127" s="31">
        <v>12656.36</v>
      </c>
      <c r="P127" s="31"/>
      <c r="Q127" s="28" t="s">
        <v>243</v>
      </c>
      <c r="R127" s="28" t="s">
        <v>319</v>
      </c>
    </row>
    <row r="128" spans="1:18" s="20" customFormat="1" ht="54" customHeight="1" x14ac:dyDescent="0.25">
      <c r="A128" s="29"/>
      <c r="B128" s="28"/>
      <c r="C128" s="28"/>
      <c r="D128" s="28"/>
      <c r="E128" s="28"/>
      <c r="F128" s="28"/>
      <c r="G128" s="28"/>
      <c r="H128" s="14" t="s">
        <v>85</v>
      </c>
      <c r="I128" s="9">
        <v>16</v>
      </c>
      <c r="J128" s="32"/>
      <c r="K128" s="28"/>
      <c r="L128" s="29"/>
      <c r="M128" s="31"/>
      <c r="N128" s="31"/>
      <c r="O128" s="31"/>
      <c r="P128" s="31"/>
      <c r="Q128" s="28"/>
      <c r="R128" s="28"/>
    </row>
    <row r="129" spans="1:18" s="20" customFormat="1" ht="55.5" customHeight="1" x14ac:dyDescent="0.25">
      <c r="A129" s="28">
        <v>48</v>
      </c>
      <c r="B129" s="29" t="s">
        <v>36</v>
      </c>
      <c r="C129" s="29" t="s">
        <v>146</v>
      </c>
      <c r="D129" s="29">
        <v>12</v>
      </c>
      <c r="E129" s="28" t="s">
        <v>249</v>
      </c>
      <c r="F129" s="28" t="s">
        <v>250</v>
      </c>
      <c r="G129" s="28" t="s">
        <v>251</v>
      </c>
      <c r="H129" s="22" t="s">
        <v>253</v>
      </c>
      <c r="I129" s="9">
        <v>1</v>
      </c>
      <c r="J129" s="28" t="s">
        <v>252</v>
      </c>
      <c r="K129" s="29" t="s">
        <v>326</v>
      </c>
      <c r="L129" s="29" t="s">
        <v>16</v>
      </c>
      <c r="M129" s="30">
        <v>25000</v>
      </c>
      <c r="N129" s="30"/>
      <c r="O129" s="30">
        <v>25000</v>
      </c>
      <c r="P129" s="30"/>
      <c r="Q129" s="29" t="s">
        <v>248</v>
      </c>
      <c r="R129" s="28" t="s">
        <v>320</v>
      </c>
    </row>
    <row r="130" spans="1:18" s="20" customFormat="1" ht="55.5" customHeight="1" x14ac:dyDescent="0.25">
      <c r="A130" s="28"/>
      <c r="B130" s="29"/>
      <c r="C130" s="29"/>
      <c r="D130" s="29"/>
      <c r="E130" s="28"/>
      <c r="F130" s="28"/>
      <c r="G130" s="28"/>
      <c r="H130" s="14" t="s">
        <v>254</v>
      </c>
      <c r="I130" s="9">
        <v>50</v>
      </c>
      <c r="J130" s="28"/>
      <c r="K130" s="29"/>
      <c r="L130" s="29"/>
      <c r="M130" s="30"/>
      <c r="N130" s="30"/>
      <c r="O130" s="30"/>
      <c r="P130" s="30"/>
      <c r="Q130" s="29"/>
      <c r="R130" s="28"/>
    </row>
    <row r="131" spans="1:18" s="20" customFormat="1" ht="25.5" customHeight="1" x14ac:dyDescent="0.25">
      <c r="A131" s="28">
        <v>49</v>
      </c>
      <c r="B131" s="29" t="s">
        <v>36</v>
      </c>
      <c r="C131" s="29">
        <v>3</v>
      </c>
      <c r="D131" s="29">
        <v>13</v>
      </c>
      <c r="E131" s="28" t="s">
        <v>256</v>
      </c>
      <c r="F131" s="28" t="s">
        <v>257</v>
      </c>
      <c r="G131" s="28" t="s">
        <v>258</v>
      </c>
      <c r="H131" s="22" t="s">
        <v>260</v>
      </c>
      <c r="I131" s="9">
        <v>7</v>
      </c>
      <c r="J131" s="28" t="s">
        <v>259</v>
      </c>
      <c r="K131" s="28" t="s">
        <v>326</v>
      </c>
      <c r="L131" s="29" t="s">
        <v>16</v>
      </c>
      <c r="M131" s="30">
        <v>90400</v>
      </c>
      <c r="N131" s="30"/>
      <c r="O131" s="30">
        <v>90400</v>
      </c>
      <c r="P131" s="30"/>
      <c r="Q131" s="28" t="s">
        <v>255</v>
      </c>
      <c r="R131" s="28" t="s">
        <v>321</v>
      </c>
    </row>
    <row r="132" spans="1:18" s="20" customFormat="1" ht="37.5" customHeight="1" x14ac:dyDescent="0.25">
      <c r="A132" s="28"/>
      <c r="B132" s="29"/>
      <c r="C132" s="29"/>
      <c r="D132" s="29"/>
      <c r="E132" s="28"/>
      <c r="F132" s="28"/>
      <c r="G132" s="28"/>
      <c r="H132" s="22" t="s">
        <v>261</v>
      </c>
      <c r="I132" s="9">
        <v>1</v>
      </c>
      <c r="J132" s="28"/>
      <c r="K132" s="28"/>
      <c r="L132" s="29"/>
      <c r="M132" s="30"/>
      <c r="N132" s="30"/>
      <c r="O132" s="30"/>
      <c r="P132" s="30"/>
      <c r="Q132" s="28"/>
      <c r="R132" s="28"/>
    </row>
    <row r="133" spans="1:18" s="20" customFormat="1" ht="45" customHeight="1" x14ac:dyDescent="0.25">
      <c r="A133" s="28"/>
      <c r="B133" s="29"/>
      <c r="C133" s="29"/>
      <c r="D133" s="29"/>
      <c r="E133" s="28"/>
      <c r="F133" s="28"/>
      <c r="G133" s="28"/>
      <c r="H133" s="22" t="s">
        <v>262</v>
      </c>
      <c r="I133" s="9">
        <v>70</v>
      </c>
      <c r="J133" s="28"/>
      <c r="K133" s="28"/>
      <c r="L133" s="29"/>
      <c r="M133" s="30"/>
      <c r="N133" s="30"/>
      <c r="O133" s="30"/>
      <c r="P133" s="30"/>
      <c r="Q133" s="28"/>
      <c r="R133" s="28"/>
    </row>
    <row r="134" spans="1:18" s="20" customFormat="1" ht="38.25" x14ac:dyDescent="0.25">
      <c r="A134" s="28"/>
      <c r="B134" s="29"/>
      <c r="C134" s="29"/>
      <c r="D134" s="29"/>
      <c r="E134" s="28"/>
      <c r="F134" s="28"/>
      <c r="G134" s="28"/>
      <c r="H134" s="22" t="s">
        <v>263</v>
      </c>
      <c r="I134" s="9">
        <v>70</v>
      </c>
      <c r="J134" s="28"/>
      <c r="K134" s="28"/>
      <c r="L134" s="29"/>
      <c r="M134" s="30"/>
      <c r="N134" s="30"/>
      <c r="O134" s="30"/>
      <c r="P134" s="30"/>
      <c r="Q134" s="28"/>
      <c r="R134" s="28"/>
    </row>
    <row r="135" spans="1:18" s="20" customFormat="1" ht="38.25" x14ac:dyDescent="0.25">
      <c r="A135" s="28"/>
      <c r="B135" s="29"/>
      <c r="C135" s="29"/>
      <c r="D135" s="29"/>
      <c r="E135" s="28"/>
      <c r="F135" s="28"/>
      <c r="G135" s="28"/>
      <c r="H135" s="22" t="s">
        <v>264</v>
      </c>
      <c r="I135" s="9">
        <v>20000</v>
      </c>
      <c r="J135" s="28"/>
      <c r="K135" s="28"/>
      <c r="L135" s="29"/>
      <c r="M135" s="30"/>
      <c r="N135" s="30"/>
      <c r="O135" s="30"/>
      <c r="P135" s="30"/>
      <c r="Q135" s="28"/>
      <c r="R135" s="28"/>
    </row>
    <row r="136" spans="1:18" s="20" customFormat="1" ht="117.75" customHeight="1" x14ac:dyDescent="0.25">
      <c r="A136" s="28"/>
      <c r="B136" s="29"/>
      <c r="C136" s="29"/>
      <c r="D136" s="29"/>
      <c r="E136" s="28"/>
      <c r="F136" s="28"/>
      <c r="G136" s="28"/>
      <c r="H136" s="22" t="s">
        <v>265</v>
      </c>
      <c r="I136" s="9">
        <v>1</v>
      </c>
      <c r="J136" s="28"/>
      <c r="K136" s="28"/>
      <c r="L136" s="29"/>
      <c r="M136" s="30"/>
      <c r="N136" s="30"/>
      <c r="O136" s="30"/>
      <c r="P136" s="30"/>
      <c r="Q136" s="28"/>
      <c r="R136" s="28"/>
    </row>
  </sheetData>
  <mergeCells count="591">
    <mergeCell ref="M2:R2"/>
    <mergeCell ref="A4:A5"/>
    <mergeCell ref="D4:D5"/>
    <mergeCell ref="E4:E5"/>
    <mergeCell ref="F4:F5"/>
    <mergeCell ref="G4:G5"/>
    <mergeCell ref="J4:J5"/>
    <mergeCell ref="B4:B5"/>
    <mergeCell ref="C4:C5"/>
    <mergeCell ref="Q4:Q5"/>
    <mergeCell ref="H4:I4"/>
    <mergeCell ref="O4:P4"/>
    <mergeCell ref="K4:L4"/>
    <mergeCell ref="M4:N4"/>
    <mergeCell ref="R4:R5"/>
    <mergeCell ref="K12:K14"/>
    <mergeCell ref="L12:L14"/>
    <mergeCell ref="R15:R17"/>
    <mergeCell ref="O15:O17"/>
    <mergeCell ref="M12:M14"/>
    <mergeCell ref="R12:R14"/>
    <mergeCell ref="A10:A11"/>
    <mergeCell ref="D10:D11"/>
    <mergeCell ref="B10:B11"/>
    <mergeCell ref="C10:C11"/>
    <mergeCell ref="Q10:Q11"/>
    <mergeCell ref="N10:N11"/>
    <mergeCell ref="P10:P11"/>
    <mergeCell ref="M10:M11"/>
    <mergeCell ref="G12:G14"/>
    <mergeCell ref="J12:J14"/>
    <mergeCell ref="R18:R20"/>
    <mergeCell ref="O18:O20"/>
    <mergeCell ref="K18:K20"/>
    <mergeCell ref="L18:L20"/>
    <mergeCell ref="B15:B17"/>
    <mergeCell ref="C15:C17"/>
    <mergeCell ref="R10:R11"/>
    <mergeCell ref="O10:O11"/>
    <mergeCell ref="A12:A14"/>
    <mergeCell ref="D12:D14"/>
    <mergeCell ref="E12:E14"/>
    <mergeCell ref="F12:F14"/>
    <mergeCell ref="E10:E11"/>
    <mergeCell ref="F10:F11"/>
    <mergeCell ref="G10:G11"/>
    <mergeCell ref="J10:J11"/>
    <mergeCell ref="K10:K11"/>
    <mergeCell ref="L10:L11"/>
    <mergeCell ref="B12:B14"/>
    <mergeCell ref="C12:C14"/>
    <mergeCell ref="Q12:Q14"/>
    <mergeCell ref="N12:N14"/>
    <mergeCell ref="P12:P14"/>
    <mergeCell ref="O12:O14"/>
    <mergeCell ref="A15:A17"/>
    <mergeCell ref="D15:D17"/>
    <mergeCell ref="E15:E17"/>
    <mergeCell ref="F15:F17"/>
    <mergeCell ref="G15:G17"/>
    <mergeCell ref="J15:J17"/>
    <mergeCell ref="E18:E20"/>
    <mergeCell ref="F18:F20"/>
    <mergeCell ref="G18:G20"/>
    <mergeCell ref="J18:J20"/>
    <mergeCell ref="A18:A20"/>
    <mergeCell ref="D18:D20"/>
    <mergeCell ref="B18:B20"/>
    <mergeCell ref="C18:C20"/>
    <mergeCell ref="A26:A27"/>
    <mergeCell ref="D26:D27"/>
    <mergeCell ref="E26:E27"/>
    <mergeCell ref="F26:F27"/>
    <mergeCell ref="G26:G27"/>
    <mergeCell ref="J26:J27"/>
    <mergeCell ref="G22:G23"/>
    <mergeCell ref="J22:J23"/>
    <mergeCell ref="K22:K23"/>
    <mergeCell ref="A22:A23"/>
    <mergeCell ref="D22:D23"/>
    <mergeCell ref="E22:E23"/>
    <mergeCell ref="F22:F23"/>
    <mergeCell ref="M22:M23"/>
    <mergeCell ref="B22:B23"/>
    <mergeCell ref="C22:C23"/>
    <mergeCell ref="Q15:Q17"/>
    <mergeCell ref="N15:N17"/>
    <mergeCell ref="P15:P17"/>
    <mergeCell ref="K15:K17"/>
    <mergeCell ref="L15:L17"/>
    <mergeCell ref="M15:M17"/>
    <mergeCell ref="Q18:Q20"/>
    <mergeCell ref="N18:N20"/>
    <mergeCell ref="P18:P20"/>
    <mergeCell ref="M18:M20"/>
    <mergeCell ref="B28:B29"/>
    <mergeCell ref="C28:C29"/>
    <mergeCell ref="Q28:Q29"/>
    <mergeCell ref="N28:N29"/>
    <mergeCell ref="P28:P29"/>
    <mergeCell ref="M28:M29"/>
    <mergeCell ref="G31:G32"/>
    <mergeCell ref="J31:J32"/>
    <mergeCell ref="R22:R23"/>
    <mergeCell ref="B26:B27"/>
    <mergeCell ref="C26:C27"/>
    <mergeCell ref="Q26:Q27"/>
    <mergeCell ref="N26:N27"/>
    <mergeCell ref="P26:P27"/>
    <mergeCell ref="K26:K27"/>
    <mergeCell ref="L26:L27"/>
    <mergeCell ref="M26:M27"/>
    <mergeCell ref="R26:R27"/>
    <mergeCell ref="O26:O27"/>
    <mergeCell ref="Q22:Q23"/>
    <mergeCell ref="N22:N23"/>
    <mergeCell ref="P22:P23"/>
    <mergeCell ref="O22:O23"/>
    <mergeCell ref="L22:L23"/>
    <mergeCell ref="R28:R29"/>
    <mergeCell ref="O28:O29"/>
    <mergeCell ref="A31:A32"/>
    <mergeCell ref="D31:D32"/>
    <mergeCell ref="E31:E32"/>
    <mergeCell ref="F31:F32"/>
    <mergeCell ref="E28:E29"/>
    <mergeCell ref="F28:F29"/>
    <mergeCell ref="G28:G29"/>
    <mergeCell ref="J28:J29"/>
    <mergeCell ref="K28:K29"/>
    <mergeCell ref="L28:L29"/>
    <mergeCell ref="B31:B32"/>
    <mergeCell ref="C31:C32"/>
    <mergeCell ref="Q31:Q32"/>
    <mergeCell ref="N31:N32"/>
    <mergeCell ref="P31:P32"/>
    <mergeCell ref="O31:O32"/>
    <mergeCell ref="K31:K32"/>
    <mergeCell ref="L31:L32"/>
    <mergeCell ref="M31:M32"/>
    <mergeCell ref="R31:R32"/>
    <mergeCell ref="A28:A29"/>
    <mergeCell ref="D28:D29"/>
    <mergeCell ref="Q36:Q37"/>
    <mergeCell ref="N36:N37"/>
    <mergeCell ref="P36:P37"/>
    <mergeCell ref="M36:M37"/>
    <mergeCell ref="R36:R37"/>
    <mergeCell ref="O36:O37"/>
    <mergeCell ref="K36:K37"/>
    <mergeCell ref="L36:L37"/>
    <mergeCell ref="B33:B34"/>
    <mergeCell ref="C33:C34"/>
    <mergeCell ref="R33:R34"/>
    <mergeCell ref="O33:O34"/>
    <mergeCell ref="J33:J34"/>
    <mergeCell ref="E36:E37"/>
    <mergeCell ref="F36:F37"/>
    <mergeCell ref="G36:G37"/>
    <mergeCell ref="J36:J37"/>
    <mergeCell ref="A36:A37"/>
    <mergeCell ref="D36:D37"/>
    <mergeCell ref="B36:B37"/>
    <mergeCell ref="C36:C37"/>
    <mergeCell ref="Q33:Q34"/>
    <mergeCell ref="N33:N34"/>
    <mergeCell ref="P33:P34"/>
    <mergeCell ref="K33:K34"/>
    <mergeCell ref="L33:L34"/>
    <mergeCell ref="M33:M34"/>
    <mergeCell ref="A46:A47"/>
    <mergeCell ref="D46:D47"/>
    <mergeCell ref="E46:E47"/>
    <mergeCell ref="F46:F47"/>
    <mergeCell ref="G46:G47"/>
    <mergeCell ref="J46:J47"/>
    <mergeCell ref="G39:G44"/>
    <mergeCell ref="J39:J44"/>
    <mergeCell ref="K39:K44"/>
    <mergeCell ref="A39:A44"/>
    <mergeCell ref="D39:D44"/>
    <mergeCell ref="E39:E44"/>
    <mergeCell ref="F39:F44"/>
    <mergeCell ref="A33:A34"/>
    <mergeCell ref="D33:D34"/>
    <mergeCell ref="E33:E34"/>
    <mergeCell ref="F33:F34"/>
    <mergeCell ref="G33:G34"/>
    <mergeCell ref="R39:R44"/>
    <mergeCell ref="B46:B47"/>
    <mergeCell ref="C46:C47"/>
    <mergeCell ref="Q46:Q47"/>
    <mergeCell ref="N46:N47"/>
    <mergeCell ref="P46:P47"/>
    <mergeCell ref="K46:K47"/>
    <mergeCell ref="L46:L47"/>
    <mergeCell ref="M46:M47"/>
    <mergeCell ref="R46:R47"/>
    <mergeCell ref="O46:O47"/>
    <mergeCell ref="Q39:Q44"/>
    <mergeCell ref="N39:N44"/>
    <mergeCell ref="P39:P44"/>
    <mergeCell ref="O39:O44"/>
    <mergeCell ref="L39:L44"/>
    <mergeCell ref="M39:M44"/>
    <mergeCell ref="B39:B44"/>
    <mergeCell ref="C39:C44"/>
    <mergeCell ref="K52:K60"/>
    <mergeCell ref="L52:L60"/>
    <mergeCell ref="R61:R66"/>
    <mergeCell ref="O61:O66"/>
    <mergeCell ref="M52:M60"/>
    <mergeCell ref="R52:R60"/>
    <mergeCell ref="A48:A51"/>
    <mergeCell ref="D48:D51"/>
    <mergeCell ref="B48:B51"/>
    <mergeCell ref="C48:C51"/>
    <mergeCell ref="Q48:Q51"/>
    <mergeCell ref="N48:N51"/>
    <mergeCell ref="P48:P51"/>
    <mergeCell ref="M48:M51"/>
    <mergeCell ref="G52:G60"/>
    <mergeCell ref="J52:J60"/>
    <mergeCell ref="R67:R69"/>
    <mergeCell ref="O67:O69"/>
    <mergeCell ref="K67:K69"/>
    <mergeCell ref="L67:L69"/>
    <mergeCell ref="B61:B66"/>
    <mergeCell ref="C61:C66"/>
    <mergeCell ref="R48:R51"/>
    <mergeCell ref="O48:O51"/>
    <mergeCell ref="A52:A60"/>
    <mergeCell ref="D52:D60"/>
    <mergeCell ref="E52:E60"/>
    <mergeCell ref="F52:F60"/>
    <mergeCell ref="E48:E51"/>
    <mergeCell ref="F48:F51"/>
    <mergeCell ref="G48:G51"/>
    <mergeCell ref="J48:J51"/>
    <mergeCell ref="K48:K51"/>
    <mergeCell ref="L48:L51"/>
    <mergeCell ref="B52:B60"/>
    <mergeCell ref="C52:C60"/>
    <mergeCell ref="Q52:Q60"/>
    <mergeCell ref="N52:N60"/>
    <mergeCell ref="P52:P60"/>
    <mergeCell ref="O52:O60"/>
    <mergeCell ref="A61:A66"/>
    <mergeCell ref="D61:D66"/>
    <mergeCell ref="E61:E66"/>
    <mergeCell ref="F61:F66"/>
    <mergeCell ref="G61:G66"/>
    <mergeCell ref="J61:J66"/>
    <mergeCell ref="E67:E69"/>
    <mergeCell ref="F67:F69"/>
    <mergeCell ref="G67:G69"/>
    <mergeCell ref="J67:J69"/>
    <mergeCell ref="A67:A69"/>
    <mergeCell ref="D67:D69"/>
    <mergeCell ref="B67:B69"/>
    <mergeCell ref="C67:C69"/>
    <mergeCell ref="A72:A77"/>
    <mergeCell ref="D72:D77"/>
    <mergeCell ref="E72:E77"/>
    <mergeCell ref="F72:F77"/>
    <mergeCell ref="G72:G77"/>
    <mergeCell ref="J72:J77"/>
    <mergeCell ref="G70:G71"/>
    <mergeCell ref="J70:J71"/>
    <mergeCell ref="K70:K71"/>
    <mergeCell ref="A70:A71"/>
    <mergeCell ref="D70:D71"/>
    <mergeCell ref="E70:E71"/>
    <mergeCell ref="F70:F71"/>
    <mergeCell ref="M70:M71"/>
    <mergeCell ref="B70:B71"/>
    <mergeCell ref="C70:C71"/>
    <mergeCell ref="Q61:Q66"/>
    <mergeCell ref="N61:N66"/>
    <mergeCell ref="P61:P66"/>
    <mergeCell ref="K61:K66"/>
    <mergeCell ref="L61:L66"/>
    <mergeCell ref="M61:M66"/>
    <mergeCell ref="Q67:Q69"/>
    <mergeCell ref="N67:N69"/>
    <mergeCell ref="P67:P69"/>
    <mergeCell ref="M67:M69"/>
    <mergeCell ref="B78:B80"/>
    <mergeCell ref="C78:C80"/>
    <mergeCell ref="Q78:Q80"/>
    <mergeCell ref="N78:N80"/>
    <mergeCell ref="P78:P80"/>
    <mergeCell ref="M78:M80"/>
    <mergeCell ref="G81:G83"/>
    <mergeCell ref="J81:J83"/>
    <mergeCell ref="R70:R71"/>
    <mergeCell ref="B72:B77"/>
    <mergeCell ref="C72:C77"/>
    <mergeCell ref="Q72:Q77"/>
    <mergeCell ref="N72:N77"/>
    <mergeCell ref="P72:P77"/>
    <mergeCell ref="K72:K77"/>
    <mergeCell ref="L72:L77"/>
    <mergeCell ref="M72:M77"/>
    <mergeCell ref="R72:R77"/>
    <mergeCell ref="O72:O77"/>
    <mergeCell ref="Q70:Q71"/>
    <mergeCell ref="N70:N71"/>
    <mergeCell ref="P70:P71"/>
    <mergeCell ref="O70:O71"/>
    <mergeCell ref="L70:L71"/>
    <mergeCell ref="R78:R80"/>
    <mergeCell ref="O78:O80"/>
    <mergeCell ref="A81:A83"/>
    <mergeCell ref="D81:D83"/>
    <mergeCell ref="E81:E83"/>
    <mergeCell ref="F81:F83"/>
    <mergeCell ref="E78:E80"/>
    <mergeCell ref="F78:F80"/>
    <mergeCell ref="G78:G80"/>
    <mergeCell ref="J78:J80"/>
    <mergeCell ref="K78:K80"/>
    <mergeCell ref="L78:L80"/>
    <mergeCell ref="B81:B83"/>
    <mergeCell ref="C81:C83"/>
    <mergeCell ref="Q81:Q83"/>
    <mergeCell ref="N81:N83"/>
    <mergeCell ref="P81:P83"/>
    <mergeCell ref="O81:O83"/>
    <mergeCell ref="K81:K83"/>
    <mergeCell ref="L81:L83"/>
    <mergeCell ref="M81:M83"/>
    <mergeCell ref="R81:R83"/>
    <mergeCell ref="A78:A80"/>
    <mergeCell ref="D78:D80"/>
    <mergeCell ref="Q89:Q92"/>
    <mergeCell ref="N89:N92"/>
    <mergeCell ref="P89:P92"/>
    <mergeCell ref="M89:M92"/>
    <mergeCell ref="R89:R92"/>
    <mergeCell ref="O89:O92"/>
    <mergeCell ref="K89:K92"/>
    <mergeCell ref="L89:L92"/>
    <mergeCell ref="B84:B88"/>
    <mergeCell ref="C84:C88"/>
    <mergeCell ref="R84:R88"/>
    <mergeCell ref="O84:O88"/>
    <mergeCell ref="J84:J88"/>
    <mergeCell ref="E89:E92"/>
    <mergeCell ref="F89:F92"/>
    <mergeCell ref="G89:G92"/>
    <mergeCell ref="J89:J92"/>
    <mergeCell ref="A89:A92"/>
    <mergeCell ref="D89:D92"/>
    <mergeCell ref="B89:B92"/>
    <mergeCell ref="C89:C92"/>
    <mergeCell ref="Q84:Q88"/>
    <mergeCell ref="N84:N88"/>
    <mergeCell ref="P84:P88"/>
    <mergeCell ref="K84:K88"/>
    <mergeCell ref="L84:L88"/>
    <mergeCell ref="M84:M88"/>
    <mergeCell ref="A97:A100"/>
    <mergeCell ref="D97:D100"/>
    <mergeCell ref="E97:E100"/>
    <mergeCell ref="F97:F100"/>
    <mergeCell ref="G97:G100"/>
    <mergeCell ref="J97:J100"/>
    <mergeCell ref="G93:G94"/>
    <mergeCell ref="J93:J94"/>
    <mergeCell ref="K93:K94"/>
    <mergeCell ref="A93:A94"/>
    <mergeCell ref="D93:D94"/>
    <mergeCell ref="E93:E94"/>
    <mergeCell ref="F93:F94"/>
    <mergeCell ref="A84:A88"/>
    <mergeCell ref="D84:D88"/>
    <mergeCell ref="E84:E88"/>
    <mergeCell ref="F84:F88"/>
    <mergeCell ref="G84:G88"/>
    <mergeCell ref="R93:R94"/>
    <mergeCell ref="B97:B100"/>
    <mergeCell ref="C97:C100"/>
    <mergeCell ref="Q97:Q100"/>
    <mergeCell ref="N97:N100"/>
    <mergeCell ref="P97:P100"/>
    <mergeCell ref="K97:K100"/>
    <mergeCell ref="L97:L100"/>
    <mergeCell ref="M97:M100"/>
    <mergeCell ref="R97:R100"/>
    <mergeCell ref="O97:O100"/>
    <mergeCell ref="Q93:Q94"/>
    <mergeCell ref="N93:N94"/>
    <mergeCell ref="P93:P94"/>
    <mergeCell ref="O93:O94"/>
    <mergeCell ref="L93:L94"/>
    <mergeCell ref="M93:M94"/>
    <mergeCell ref="B93:B94"/>
    <mergeCell ref="C93:C94"/>
    <mergeCell ref="K103:K104"/>
    <mergeCell ref="L103:L104"/>
    <mergeCell ref="R105:R109"/>
    <mergeCell ref="O105:O109"/>
    <mergeCell ref="M103:M104"/>
    <mergeCell ref="R103:R104"/>
    <mergeCell ref="A101:A102"/>
    <mergeCell ref="D101:D102"/>
    <mergeCell ref="B101:B102"/>
    <mergeCell ref="C101:C102"/>
    <mergeCell ref="Q101:Q102"/>
    <mergeCell ref="N101:N102"/>
    <mergeCell ref="P101:P102"/>
    <mergeCell ref="M101:M102"/>
    <mergeCell ref="G103:G104"/>
    <mergeCell ref="J103:J104"/>
    <mergeCell ref="R110:R111"/>
    <mergeCell ref="O110:O111"/>
    <mergeCell ref="K110:K111"/>
    <mergeCell ref="L110:L111"/>
    <mergeCell ref="B105:B109"/>
    <mergeCell ref="C105:C109"/>
    <mergeCell ref="R101:R102"/>
    <mergeCell ref="O101:O102"/>
    <mergeCell ref="A103:A104"/>
    <mergeCell ref="D103:D104"/>
    <mergeCell ref="E103:E104"/>
    <mergeCell ref="F103:F104"/>
    <mergeCell ref="E101:E102"/>
    <mergeCell ref="F101:F102"/>
    <mergeCell ref="G101:G102"/>
    <mergeCell ref="J101:J102"/>
    <mergeCell ref="K101:K102"/>
    <mergeCell ref="L101:L102"/>
    <mergeCell ref="B103:B104"/>
    <mergeCell ref="C103:C104"/>
    <mergeCell ref="Q103:Q104"/>
    <mergeCell ref="N103:N104"/>
    <mergeCell ref="P103:P104"/>
    <mergeCell ref="O103:O104"/>
    <mergeCell ref="A105:A109"/>
    <mergeCell ref="D105:D109"/>
    <mergeCell ref="E105:E109"/>
    <mergeCell ref="F105:F109"/>
    <mergeCell ref="G105:G109"/>
    <mergeCell ref="J105:J109"/>
    <mergeCell ref="E110:E111"/>
    <mergeCell ref="F110:F111"/>
    <mergeCell ref="G110:G111"/>
    <mergeCell ref="J110:J111"/>
    <mergeCell ref="A110:A111"/>
    <mergeCell ref="D110:D111"/>
    <mergeCell ref="B110:B111"/>
    <mergeCell ref="C110:C111"/>
    <mergeCell ref="A116:A117"/>
    <mergeCell ref="D116:D117"/>
    <mergeCell ref="E116:E117"/>
    <mergeCell ref="F116:F117"/>
    <mergeCell ref="G116:G117"/>
    <mergeCell ref="J116:J117"/>
    <mergeCell ref="G112:G114"/>
    <mergeCell ref="J112:J114"/>
    <mergeCell ref="K112:K114"/>
    <mergeCell ref="A112:A114"/>
    <mergeCell ref="D112:D114"/>
    <mergeCell ref="E112:E114"/>
    <mergeCell ref="F112:F114"/>
    <mergeCell ref="M112:M114"/>
    <mergeCell ref="B112:B114"/>
    <mergeCell ref="C112:C114"/>
    <mergeCell ref="Q105:Q109"/>
    <mergeCell ref="N105:N109"/>
    <mergeCell ref="P105:P109"/>
    <mergeCell ref="K105:K109"/>
    <mergeCell ref="L105:L109"/>
    <mergeCell ref="M105:M109"/>
    <mergeCell ref="Q110:Q111"/>
    <mergeCell ref="N110:N111"/>
    <mergeCell ref="P110:P111"/>
    <mergeCell ref="M110:M111"/>
    <mergeCell ref="B118:B119"/>
    <mergeCell ref="C118:C119"/>
    <mergeCell ref="Q118:Q119"/>
    <mergeCell ref="N118:N119"/>
    <mergeCell ref="P118:P119"/>
    <mergeCell ref="M118:M119"/>
    <mergeCell ref="G120:G121"/>
    <mergeCell ref="J120:J121"/>
    <mergeCell ref="R112:R114"/>
    <mergeCell ref="B116:B117"/>
    <mergeCell ref="C116:C117"/>
    <mergeCell ref="Q116:Q117"/>
    <mergeCell ref="N116:N117"/>
    <mergeCell ref="P116:P117"/>
    <mergeCell ref="K116:K117"/>
    <mergeCell ref="L116:L117"/>
    <mergeCell ref="M116:M117"/>
    <mergeCell ref="R116:R117"/>
    <mergeCell ref="O116:O117"/>
    <mergeCell ref="Q112:Q114"/>
    <mergeCell ref="N112:N114"/>
    <mergeCell ref="P112:P114"/>
    <mergeCell ref="O112:O114"/>
    <mergeCell ref="L112:L114"/>
    <mergeCell ref="R118:R119"/>
    <mergeCell ref="O118:O119"/>
    <mergeCell ref="A120:A121"/>
    <mergeCell ref="D120:D121"/>
    <mergeCell ref="E120:E121"/>
    <mergeCell ref="F120:F121"/>
    <mergeCell ref="E118:E119"/>
    <mergeCell ref="F118:F119"/>
    <mergeCell ref="G118:G119"/>
    <mergeCell ref="J118:J119"/>
    <mergeCell ref="K118:K119"/>
    <mergeCell ref="L118:L119"/>
    <mergeCell ref="B120:B121"/>
    <mergeCell ref="C120:C121"/>
    <mergeCell ref="Q120:Q121"/>
    <mergeCell ref="N120:N121"/>
    <mergeCell ref="P120:P121"/>
    <mergeCell ref="O120:O121"/>
    <mergeCell ref="K120:K121"/>
    <mergeCell ref="L120:L121"/>
    <mergeCell ref="M120:M121"/>
    <mergeCell ref="R120:R121"/>
    <mergeCell ref="A118:A119"/>
    <mergeCell ref="D118:D119"/>
    <mergeCell ref="Q127:Q128"/>
    <mergeCell ref="N127:N128"/>
    <mergeCell ref="P127:P128"/>
    <mergeCell ref="M127:M128"/>
    <mergeCell ref="R127:R128"/>
    <mergeCell ref="O127:O128"/>
    <mergeCell ref="K127:K128"/>
    <mergeCell ref="L127:L128"/>
    <mergeCell ref="B122:B126"/>
    <mergeCell ref="C122:C126"/>
    <mergeCell ref="R122:R126"/>
    <mergeCell ref="O122:O126"/>
    <mergeCell ref="J122:J126"/>
    <mergeCell ref="E127:E128"/>
    <mergeCell ref="F127:F128"/>
    <mergeCell ref="G127:G128"/>
    <mergeCell ref="J127:J128"/>
    <mergeCell ref="A127:A128"/>
    <mergeCell ref="D127:D128"/>
    <mergeCell ref="B127:B128"/>
    <mergeCell ref="C127:C128"/>
    <mergeCell ref="Q122:Q126"/>
    <mergeCell ref="N122:N126"/>
    <mergeCell ref="P122:P126"/>
    <mergeCell ref="K122:K126"/>
    <mergeCell ref="L122:L126"/>
    <mergeCell ref="M122:M126"/>
    <mergeCell ref="A131:A136"/>
    <mergeCell ref="D131:D136"/>
    <mergeCell ref="E131:E136"/>
    <mergeCell ref="F131:F136"/>
    <mergeCell ref="G131:G136"/>
    <mergeCell ref="J131:J136"/>
    <mergeCell ref="G129:G130"/>
    <mergeCell ref="J129:J130"/>
    <mergeCell ref="K129:K130"/>
    <mergeCell ref="A129:A130"/>
    <mergeCell ref="D129:D130"/>
    <mergeCell ref="E129:E130"/>
    <mergeCell ref="F129:F130"/>
    <mergeCell ref="A122:A126"/>
    <mergeCell ref="D122:D126"/>
    <mergeCell ref="E122:E126"/>
    <mergeCell ref="F122:F126"/>
    <mergeCell ref="G122:G126"/>
    <mergeCell ref="R129:R130"/>
    <mergeCell ref="B131:B136"/>
    <mergeCell ref="C131:C136"/>
    <mergeCell ref="Q131:Q136"/>
    <mergeCell ref="N131:N136"/>
    <mergeCell ref="P131:P136"/>
    <mergeCell ref="K131:K136"/>
    <mergeCell ref="L131:L136"/>
    <mergeCell ref="M131:M136"/>
    <mergeCell ref="R131:R136"/>
    <mergeCell ref="O131:O136"/>
    <mergeCell ref="Q129:Q130"/>
    <mergeCell ref="N129:N130"/>
    <mergeCell ref="P129:P130"/>
    <mergeCell ref="O129:O130"/>
    <mergeCell ref="L129:L130"/>
    <mergeCell ref="M129:M130"/>
    <mergeCell ref="B129:B130"/>
    <mergeCell ref="C129:C130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mazowieckie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jdyśko</cp:lastModifiedBy>
  <cp:lastPrinted>2017-03-14T12:23:28Z</cp:lastPrinted>
  <dcterms:created xsi:type="dcterms:W3CDTF">2017-03-03T09:43:31Z</dcterms:created>
  <dcterms:modified xsi:type="dcterms:W3CDTF">2017-03-14T13:27:16Z</dcterms:modified>
</cp:coreProperties>
</file>