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firstSheet="28" activeTab="36"/>
  </bookViews>
  <sheets>
    <sheet name="dolnośląskie" sheetId="1" r:id="rId1"/>
    <sheet name="dolnośląskie zm." sheetId="18" r:id="rId2"/>
    <sheet name="kujawsko-pomorskie" sheetId="2" r:id="rId3"/>
    <sheet name="kujawsko-pomorskie zm." sheetId="19" r:id="rId4"/>
    <sheet name="lubelskie" sheetId="3" r:id="rId5"/>
    <sheet name="lubelskie zm." sheetId="20" r:id="rId6"/>
    <sheet name="lubuskie" sheetId="4" r:id="rId7"/>
    <sheet name="lubuskie zm." sheetId="21" r:id="rId8"/>
    <sheet name="łódzkie" sheetId="5" r:id="rId9"/>
    <sheet name="łódzkie zm." sheetId="22" r:id="rId10"/>
    <sheet name="małopolskie" sheetId="6" r:id="rId11"/>
    <sheet name="małopolskie zm." sheetId="23" r:id="rId12"/>
    <sheet name="mazowieckie" sheetId="7" r:id="rId13"/>
    <sheet name="mazowieckie zm." sheetId="24" r:id="rId14"/>
    <sheet name="opolskie" sheetId="8" r:id="rId15"/>
    <sheet name="opolskie zm." sheetId="25" r:id="rId16"/>
    <sheet name="podkarpackie" sheetId="9" r:id="rId17"/>
    <sheet name="podkarpackie zm." sheetId="26" r:id="rId18"/>
    <sheet name="podlaskie" sheetId="10" r:id="rId19"/>
    <sheet name="podlaskie zm." sheetId="27" r:id="rId20"/>
    <sheet name="pomorskie" sheetId="11" r:id="rId21"/>
    <sheet name="pomorskie zm." sheetId="28" r:id="rId22"/>
    <sheet name="śląskie" sheetId="12" r:id="rId23"/>
    <sheet name="śląskie zm." sheetId="29" r:id="rId24"/>
    <sheet name="świętokrzyskie" sheetId="13" r:id="rId25"/>
    <sheet name="świętokrzyskie zm." sheetId="30" r:id="rId26"/>
    <sheet name="warmińsko-mazurskie" sheetId="14" r:id="rId27"/>
    <sheet name="warmińsko-mazurskie zm." sheetId="32" r:id="rId28"/>
    <sheet name="wielkopolskie" sheetId="15" r:id="rId29"/>
    <sheet name="wielkopolskie zm." sheetId="31" r:id="rId30"/>
    <sheet name="zachodniopomorskie" sheetId="16" r:id="rId31"/>
    <sheet name="zachodniopomorskie zm." sheetId="33" r:id="rId32"/>
    <sheet name="ARiMR" sheetId="17" r:id="rId33"/>
    <sheet name="ARiMR zm." sheetId="34" r:id="rId34"/>
    <sheet name="ARR" sheetId="35" r:id="rId35"/>
    <sheet name="ARR zm." sheetId="36" r:id="rId36"/>
    <sheet name="Podsumowanie" sheetId="37" r:id="rId37"/>
  </sheets>
  <calcPr calcId="145621"/>
</workbook>
</file>

<file path=xl/calcChain.xml><?xml version="1.0" encoding="utf-8"?>
<calcChain xmlns="http://schemas.openxmlformats.org/spreadsheetml/2006/main">
  <c r="I17" i="2" l="1"/>
  <c r="B3" i="37" s="1"/>
  <c r="C14" i="37"/>
  <c r="B14" i="37"/>
  <c r="C13" i="37"/>
  <c r="B13" i="37"/>
  <c r="B11" i="37"/>
  <c r="B10" i="37"/>
  <c r="B9" i="37"/>
  <c r="B8" i="37"/>
  <c r="B6" i="37"/>
  <c r="C18" i="37"/>
  <c r="B19" i="37"/>
  <c r="I18" i="6" l="1"/>
  <c r="C7" i="37" s="1"/>
  <c r="I17" i="6"/>
  <c r="B7" i="37" s="1"/>
  <c r="I19" i="11" l="1"/>
  <c r="C12" i="37" s="1"/>
  <c r="D14" i="37" l="1"/>
  <c r="D13" i="37"/>
  <c r="D7" i="37"/>
  <c r="K19" i="3" l="1"/>
  <c r="C4" i="37" s="1"/>
  <c r="D4" i="37" s="1"/>
  <c r="K18" i="3"/>
  <c r="B4" i="37" s="1"/>
  <c r="I8" i="35" l="1"/>
  <c r="C19" i="37" s="1"/>
  <c r="D19" i="37" s="1"/>
  <c r="I17" i="10" l="1"/>
  <c r="C11" i="37" s="1"/>
  <c r="D11" i="37" s="1"/>
  <c r="I24" i="5" l="1"/>
  <c r="C6" i="37" s="1"/>
  <c r="D6" i="37" s="1"/>
  <c r="I10" i="17" l="1"/>
  <c r="B18" i="37" s="1"/>
  <c r="D18" i="37" s="1"/>
  <c r="I18" i="11" l="1"/>
  <c r="B12" i="37" s="1"/>
  <c r="D12" i="37" s="1"/>
  <c r="I28" i="14" l="1"/>
  <c r="C15" i="37" s="1"/>
  <c r="D15" i="37" s="1"/>
  <c r="I27" i="14"/>
  <c r="B15" i="37" s="1"/>
  <c r="I23" i="15" l="1"/>
  <c r="C16" i="37" s="1"/>
  <c r="D16" i="37" s="1"/>
  <c r="I22" i="15"/>
  <c r="B16" i="37" s="1"/>
  <c r="I25" i="16" l="1"/>
  <c r="C17" i="37" s="1"/>
  <c r="D17" i="37" s="1"/>
  <c r="I24" i="16"/>
  <c r="B17" i="37" s="1"/>
  <c r="I18" i="2" l="1"/>
  <c r="C3" i="37" s="1"/>
  <c r="D3" i="37" s="1"/>
  <c r="H20" i="9" l="1"/>
  <c r="C10" i="37" s="1"/>
  <c r="D10" i="37" s="1"/>
  <c r="I20" i="8" l="1"/>
  <c r="C9" i="37" s="1"/>
  <c r="D9" i="37" s="1"/>
  <c r="I27" i="7" l="1"/>
  <c r="C8" i="37" s="1"/>
  <c r="D8" i="37" s="1"/>
  <c r="H25" i="4" l="1"/>
  <c r="C5" i="37" s="1"/>
  <c r="D5" i="37" s="1"/>
  <c r="H24" i="4"/>
  <c r="B5" i="37" s="1"/>
  <c r="I28" i="1" l="1"/>
  <c r="C2" i="37" s="1"/>
  <c r="I27" i="1"/>
  <c r="B2" i="37" s="1"/>
  <c r="B20" i="37" s="1"/>
  <c r="C20" i="37" l="1"/>
  <c r="D2" i="37"/>
  <c r="D20" i="37" s="1"/>
</calcChain>
</file>

<file path=xl/sharedStrings.xml><?xml version="1.0" encoding="utf-8"?>
<sst xmlns="http://schemas.openxmlformats.org/spreadsheetml/2006/main" count="3082" uniqueCount="1144">
  <si>
    <t>Plan komunikacyjny jest częscią Planu Operacyjnego na lata 2014-2015 Krajowej Sieci Obszarów Wiejskich 2014-2020 dla Województwa Dolnośląskiego</t>
  </si>
  <si>
    <t>L.P.</t>
  </si>
  <si>
    <t>Narzędzie promocji</t>
  </si>
  <si>
    <t>Tytuł operacji</t>
  </si>
  <si>
    <t>Liczba konferencji/
spotkań</t>
  </si>
  <si>
    <t>Liczba materiałów promocyjnych</t>
  </si>
  <si>
    <t>Liczba ogłoszeń/artykułów</t>
  </si>
  <si>
    <t>Grupa docelowa</t>
  </si>
  <si>
    <t>Ilość uczestników</t>
  </si>
  <si>
    <t>Budżet Operacji brutto (zł)</t>
  </si>
  <si>
    <t>Termin realizacji</t>
  </si>
  <si>
    <t xml:space="preserve">Informowanie o operacji </t>
  </si>
  <si>
    <t xml:space="preserve">Sposób ewaluacji operacji  </t>
  </si>
  <si>
    <t>Zakładane do osiągnięcia wskaźniki realizacji operacji</t>
  </si>
  <si>
    <t>Efekty długofalowe</t>
  </si>
  <si>
    <t xml:space="preserve">Działanie Planu Komunikacyjnego PROW 2014-2020 </t>
  </si>
  <si>
    <t>Cel KSOW</t>
  </si>
  <si>
    <t>Priorytet PROW</t>
  </si>
  <si>
    <t>Cel szczegółowy Strategii</t>
  </si>
  <si>
    <t>konferencja</t>
  </si>
  <si>
    <t>Uroczysta konferencja inaugurująca rozpoczęcie wdrażania działań delegowanych przez Samorząd Województwa Dolnośląskiego w ramach PROW 2014-2020</t>
  </si>
  <si>
    <t>-</t>
  </si>
  <si>
    <t>Potencjalni beneficjenci, beneficjenci, media</t>
  </si>
  <si>
    <t>Około 100-180 uczestników</t>
  </si>
  <si>
    <t>III-IV kwartał</t>
  </si>
  <si>
    <t>Zaproszenia imienne do beneficjentów i potencjalnych beneficjentów, ogłoszenie na stronie internetowej</t>
  </si>
  <si>
    <t>anonimowa ankieta ewaluacyjna pozwalająca określić przydatność konferencji, użyteczność przekazywanej podczas niej informacji</t>
  </si>
  <si>
    <t xml:space="preserve">Liczba konferencji – 1, Liczba uczestników konferencji - min. 80 osób maks. 180 osób, 
% uczestników zadowolonych z konferencji, biorący udział w badaniu ankietowym – 75%, % uczestników konferencji, którzy w przyszłości zostali beneficjentami -80%
</t>
  </si>
  <si>
    <t>podniesienie wiedzy na temat PROW 2014-2020 w tym szczególnie dotyczącej działań powierzonych do wdrażania samorządom województw, złożenie większej liczby poprawnych pod względem formalnym i merytorycznym wniosków o dofinansowanie, wykreowania pozytywnego nastawienia  do PROW 2014-2020.</t>
  </si>
  <si>
    <t>Upowszechnienie wiedzy ogólnej na temat Programu</t>
  </si>
  <si>
    <t>Informowanie społeczeństwa i potencjalnych beneficjentów o polityce rozwoju obszarów wiejskich i o możliwościach finansowania; podniesienie jakości wdrażania PROW</t>
  </si>
  <si>
    <t>Promowanie włączenia społecznego, zmniejszenie ubóstwa oraz rozwoju gospodarczego na obszarach wiejskich</t>
  </si>
  <si>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</si>
  <si>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Około 100-190 uczestników</t>
  </si>
  <si>
    <t>warsztat</t>
  </si>
  <si>
    <t>Warsztaty organizowane dla potencjalnych beneficjentów i beneficjentów działań wdrażanych przez Samorząd Województwa w ramach PROW 2014-2020</t>
  </si>
  <si>
    <t>uzależniona od liczby uczestników warsztatów - maksymalnie 150 zestawów gadżetów (notes, długopis itp.)</t>
  </si>
  <si>
    <t>Potencjalni beneficjenci, beneficjenci</t>
  </si>
  <si>
    <t>Około 120-150 uczestników</t>
  </si>
  <si>
    <t>IV kwartał</t>
  </si>
  <si>
    <t>anonimowa ankieta ewaluacyjna pozwalająca określić przydatność warsztatów, użyteczność przekazywanych podczas nich informacji</t>
  </si>
  <si>
    <t>Liczba spotkań warsztatowych – 2, Łączna liczba uczestników warsztatów - około 120-150 osób,  % uczestników zadowolonych z warsztatów, biorący udział w badaniu ankietowym – 80%, % uczestników warsztatów, którzy w przyszłości zostali beneficjentami -85%</t>
  </si>
  <si>
    <t xml:space="preserve">podniesienie szczegółowej wiedzy na temat działań PROW 2014-2020 wdrażanych przez samorząd województwa, upowszechnienie wiedzy na temat Programu, składanie przez beneficjentów większej liczby prawidłowo wypełnionych wniosków o dofinansowanie i wniosków o płatność, mniejsza liczba nieprawidłowości w projektach </t>
  </si>
  <si>
    <t>Przekazywanie potencjalnym beneficjentom/beneficjentom Programu szczegółowych informacji dotyczących warunków i zasad udzielania pomocy</t>
  </si>
  <si>
    <t>Około 120-170 uczestników</t>
  </si>
  <si>
    <t>Liczba spotkań warsztatowych – 2, Łączna liczba uczestników warsztatów - około 120-170 osób,  % uczestników zadowolonych z warsztatów, biorący udział w badaniu ankietowym – 80%, % uczestników warsztatów, którzy w przyszłości zostali beneficjentami -85%</t>
  </si>
  <si>
    <t>szkolenie</t>
  </si>
  <si>
    <t>Szkolenie dotyczące konkursu na wybór Lokalnej Strategii Rozwoju (LSR)</t>
  </si>
  <si>
    <t>Lokalne Grupy Działania oraz podmioty, które złożyły wnioski w ramach poddziałania „Wsparcie przygotowawcze” lub planują się ubiegać o wybór przygotowanej LSR</t>
  </si>
  <si>
    <t xml:space="preserve">Około 50-55 uczestników </t>
  </si>
  <si>
    <t>Zaproszenia imienne do Lokalnych Grupy Działania oraz podmiotów, które złożyły wnioski w ramach poddziałania „Wsparcie przygotowawcze” lub planują się ubiegać o wybór przygotowanej LSR, ogłoszenie na stronie internetowej o szkoleniu</t>
  </si>
  <si>
    <t>anonimowa ankieta ewaluacyjna pozwalająca określić przydatność szkolenia, użyteczność przekazywanych podczas niego informacji</t>
  </si>
  <si>
    <t xml:space="preserve">Liczba szkoleń – 1, Liczba uczestników szkolenia - około 50-55 osób, % uczestników zadowolonych z szkolenia, biorący udział w badaniu ankietowym – 70%, </t>
  </si>
  <si>
    <t>wzrost poziomu wiedzy potencjalnych beneficjentów w zakresie dokumentów konkursowych oraz umiejętność opracowania LSR z uwzględnieniem wymogów, jakie powinny spełnić oraz sposobu oceny, której zostaną poddane</t>
  </si>
  <si>
    <t xml:space="preserve">Około 45-50 uczestników </t>
  </si>
  <si>
    <t xml:space="preserve">Liczba szkoleń – 1, Liczba uczestników szkolenia - około 45-50 osób, % uczestników zadowolonych z szkolenia, biorący udział w badaniu ankietowym – 70%, </t>
  </si>
  <si>
    <t>media</t>
  </si>
  <si>
    <t>Cykl audycji telewizyjnych na temat PROW 2014-2020 (w szczególności na temat działań samorządowych)</t>
  </si>
  <si>
    <t>2-3 audycje</t>
  </si>
  <si>
    <t>Potencjalni beneficjenci, beneficjenci, instytucje zaangażowane pośrednio we wdrażanie Programu, ogół społeczeństwa</t>
  </si>
  <si>
    <t>Plansze sponsorskie umieszczone na początku i na końcu każdej dofinansowywanej audycji oraz zapowiedzi audycji, w których również zostanie zawarta informacja na temat tego, że audycje dofinansowywane są w ramach PROW 2014-2020</t>
  </si>
  <si>
    <t xml:space="preserve"> obserwacja wyników oglądalności dofinansowywanych audycji </t>
  </si>
  <si>
    <t>Liczba programów w ramówce telewizyjnej, w których promowanych jest PROW 2014-2020 – 1, Liczba audycji telewizyjnych – około 2-3 audycji</t>
  </si>
  <si>
    <t>wzrost wiedzy na temat PROW 2014-2020, wzrost poziomu zainteresowania aplikowaniem o środki w ramach PROW , 2014-2020, wzrost zauważalności wpływu PROW 2014-2020 na rozwój Dolnego Śląska</t>
  </si>
  <si>
    <t>Informowanie o programie, rezultatach jego realizacji oraz o wkładzie Wspólnoty w realizację Programu (z wyłączeniem podmiotów zaangażowanych w realizację Strategii)</t>
  </si>
  <si>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b)uwidocznienie roli Wspólnoty we współfinansowaniu rozwoju obszarów wiejskich w Polsce, 
d)zmiana w świadomości mieszkańców kraju funkcjonowania PROW jako programu głównie lub wyłącznie wspierającego rolników/rolnictwo, 
e)poszerzenie grupy zainteresowanych PROW, dotarcie z przekazem do grup nastawionych niechętnie lub krytycznie do FE, przełamanie negatywnych stereotypów dotyczących życia na obszarach wiejskich</t>
  </si>
  <si>
    <t xml:space="preserve">Publikacja aktualnych informacji i dokumentów dotyczących Programu na witrynie internetowej </t>
  </si>
  <si>
    <t>działanie ciągłe (średnio około 4 nowych informacji na stronie w tygodniu)</t>
  </si>
  <si>
    <t>Potencjalni beneficjenci, beneficjenci, instytucje zaangażowane pośrednio we wdrażanie Programu, ogół społeczeństwa, media</t>
  </si>
  <si>
    <t>bezkosztowe</t>
  </si>
  <si>
    <t>Adres strony internetowej będzie podawany przez pracowników Wydziału Obszarów Wiejskich oraz PIFE podczas konferencji/spotkań/warsztatów, rozmów bezpośrednich, telefonicznych, korespondencji mailowej</t>
  </si>
  <si>
    <t xml:space="preserve"> umieszczenie na stronie internetowej, informującej o PROW, ankiety dla odwiedzających ją osób 
w celu oceny dostępności i jakości strony i materiałów na niej umieszczonych
</t>
  </si>
  <si>
    <t xml:space="preserve">Liczba odwiedzin strony internetowej dot. PROW 2014-2020 - 4 500 wejść, odsetek respondentów zadowolonych 
z usług informacyjnych świadczonych przez instytucję – 48%
</t>
  </si>
  <si>
    <t>wzrost wiedzy na temat PROW 2014-2020, wzrost poziomu zainteresowania aplikowaniem o środki w ramach PROW  2014-2020,</t>
  </si>
  <si>
    <t xml:space="preserve">Informowanie o programie, rezultatach jego realizacji oraz o wkładzie Wspólnoty w realizację Programu (z wyłączeniem podmiotów zaangażowanych w realizację Strategii), </t>
  </si>
  <si>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b)uwidocznienie roli Wspólnoty we współfinansowaniu rozwoju obszarów wiejskich w Polsce, 
</t>
  </si>
  <si>
    <t>Publikacja ogłoszeń prasowych dotyczących PROW 2014-2020</t>
  </si>
  <si>
    <t>5-8 ogłoszeń</t>
  </si>
  <si>
    <t>potencjalni beneficjenci i beneficjenci</t>
  </si>
  <si>
    <t>Nie dotyczy</t>
  </si>
  <si>
    <t xml:space="preserve"> opinie uzyskiwane od beneficjentów oraz potencjalnych beneficjentów  
</t>
  </si>
  <si>
    <t xml:space="preserve">Liczba ogłoszeń – około 5-8, liczba osób, które przeczytały ogłoszenie – około 450-600, liczba złożonych wniosków w danym naborze w ramach PROW 2014-2020 – około 130 -150 wniosków
</t>
  </si>
  <si>
    <t>wzrost wiedzy na temat PROW 2014-2020, wzrost poziomu zainteresowania aplikowaniem o środki w ramach PROW  2014-2020,wykreowania pozytywnego nastawienia  do PROW 2014-2020.</t>
  </si>
  <si>
    <t>imprezy targowo-wystawiennicze</t>
  </si>
  <si>
    <t>Promocja Programu podczas lokalnych i regionalnych imprez poświęconych rolnictwu i obszarom wiejskim</t>
  </si>
  <si>
    <t>około 7</t>
  </si>
  <si>
    <t>ilość dystrybuowanych materiałów promocyjnych uzależniona od liczby uczestników imprez, będzie to około 1400 zestawów materiałów informacyjno-promocyjnych</t>
  </si>
  <si>
    <t>potencjalni beneficjenci i beneficjenci, instytucje zaangażowane pośrednio we wdrażanie Programu, media, ogół społeczeństwa</t>
  </si>
  <si>
    <t>Łącznie około 2000-4000 uczestników imprez</t>
  </si>
  <si>
    <t>informacje na stronie internetowej dotyczącej PROW 2014-2020 oraz na stronie internetowej podmiotu, który zaprosił przedstawicieli Wydziału Obszarów Wiejskich  lub PIFE do wzięcia udziału w imprezie</t>
  </si>
  <si>
    <t xml:space="preserve">Opinie zebrane od uczestników imprez za pomocą ankiet ewaluacyjnych bądź też wywiadów  
</t>
  </si>
  <si>
    <t xml:space="preserve">liczba imprez – około 7, liczba osób zasięgających informacji na temat PROW 2014-2020  - około 40 
</t>
  </si>
  <si>
    <t>Zwiększenie świadomości społeczeństwa na temat realizacji Programu i wkładu wspólnoty w rozwój obszarów wiejskich oraz rozpowszechnienie informacji na temat PROW 2014-2020, zmiana negatywnych stereotypów dotyczących życia na obszarach wiejskich</t>
  </si>
  <si>
    <t>Zapewnienie odpowiedniej wizualizacji Programu</t>
  </si>
  <si>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b)uwidocznienie roli Wspólnoty we współfinansowaniu rozwoju obszarów wiejskich w Polsce, 
c) zbudowanie i utrzymanie wysokiej rozpoznawalności EFRROW i PROW 2014-2020 na tle innych programów oraz funduszy europejskich
d)zmiana w świadomości mieszkańców kraju funkcjonowania PROW jako programu głównie lub wyłącznie wspierającego rolników/rolnictwo, 
e)poszerzenie grupy zainteresowanych PROW, dotarcie z przekazem do grup nastawionych niechętnie lub krytycznie do FE, przełamanie negatywnych stereotypów dotyczących życia na obszarach wiejskich</t>
  </si>
  <si>
    <t>materiały promocyjne</t>
  </si>
  <si>
    <t>Wykonanie materiałów promocyjnych PROW 2014-2020</t>
  </si>
  <si>
    <t>Około 4000 -5000 sztuk gadżetów</t>
  </si>
  <si>
    <t>Potencjalni beneficjenci, beneficjenci, instytucje zaangażowane pośrednio we wdrażanie Programu, media, ogół społeczeństwa</t>
  </si>
  <si>
    <t>nie dotyczy</t>
  </si>
  <si>
    <t xml:space="preserve">Ewaluacja będzie prowadzona w formie obserwacji.
</t>
  </si>
  <si>
    <t xml:space="preserve">Liczba materiałów promocyjnych – około 4 000 – 5 000 sztuk, Liczba osób/instytucji wśród których dystrybuowano materiały promocyjne – około 2000
</t>
  </si>
  <si>
    <t xml:space="preserve">Zwiększenie rozpoznawalności Programu w tym zwłaszcza jego logo wśród mieszkańców Dolnego Śląska oraz uwidocznienie roli UE we współfinansowaniu rozwoju obszarów wiejskich w Polsce, wzrost wiedzy na temat PROW (świadomości istnienia)
</t>
  </si>
  <si>
    <t xml:space="preserve">  
b)uwidocznienie roli Wspólnoty we współfinansowaniu rozwoju obszarów wiejskich w Polsce, 
c) zbudowanie i utrzymanie wysokiej rozpoznawalności EFRROW i PROW 2014-2020 na tle innych programów oraz funduszy europejskich
</t>
  </si>
  <si>
    <t>punkt informacyjny</t>
  </si>
  <si>
    <t>Punkt informacyjny Funduszy Europejskich (PIFE)</t>
  </si>
  <si>
    <t>Około 800 zestawów dla osób zasięgających informacji w punktach</t>
  </si>
  <si>
    <t>potencjalni beneficjenci i beneficjenci, instytucje zaangażowane pośrednio we wdrażanie Programu, ogół społeczeństwa</t>
  </si>
  <si>
    <t>około 1050 osób odwiedzających PIFE</t>
  </si>
  <si>
    <t>III- IV kwartał</t>
  </si>
  <si>
    <t>listownie, telefonicznie, drogą elektroniczną, informacje na stronie internetowej lub podczas bezpośredniego spotkania</t>
  </si>
  <si>
    <t xml:space="preserve">Opinie uzyskiwane od uczestników spotkań  w bezpośredniej rozmowie oraz anonimowe ankiety przeprowadzane wśród osób które skorzystały z usług PIFE
</t>
  </si>
  <si>
    <t>Liczba Punktów informacyjnych – 4, liczba konsultacji udzielonych w punktach informacyjnych na temat PROW 2014-2020 - 1 050</t>
  </si>
  <si>
    <t>zwiększenie poziom wiedzy dotyczącej PROW 2014-2020, zwiększenie rozpoznawalności Programu, wzrost poziomu zainteresowania aplikowaniem o środki w ramach PROW 2014-2020</t>
  </si>
  <si>
    <t>Upowszechnienie wiedzy ogólnej na temat programu</t>
  </si>
  <si>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</si>
  <si>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około 150 osób odwiedzających PIFE</t>
  </si>
  <si>
    <t>RAZEM (przed zmianami):</t>
  </si>
  <si>
    <t>RAZEM (po zmianach):</t>
  </si>
  <si>
    <t>Zmiana spowodowana dostosowaniem środków finansowych do wydatków faktycznie poniesionych i powstałych oszczędności, które wynikły z procedur przetargowych oraz wynikła z bardzo dużego zainteresowania  konferencją wśród potencjalnych beneficjentów/beneficjentów</t>
  </si>
  <si>
    <t>Zmiana spowodowana dostosowaniem środków finansowych do wydatków faktycznie poniesionych i powstałych oszczędności, które wynikły z procedur przetargowych, dostosowanie liczby uczestników warsztatów do liczby formularzy zgłoszeniowych. Ponadto wykreslono zapis dotyczący dystrybucji podczas warsztatów materiałów promocyjnych. Nie były one rozdawane ponieważ Wykonawca materiałow promocyjnych PROW 2014-2020 nie wywiązął się z realizacji umowy terminowo  i nie były one  dostepne w terminach organizacji warsztatów</t>
  </si>
  <si>
    <t>Zmiana spowodowana dostosowaniem środków finansowych do wydatków faktycznie poniesionych i powstałych oszczędności, które wynikły z procedur przetargowych oraz dostosowanie liczby uczestników do rzeczywistej liczby przybyłych na szkolenie</t>
  </si>
  <si>
    <t>Zmiana spowodowana dostosowaniem środków finansowych do wydatków faktycznie poniesionych i powstałych oszczędności, które wynikły z przeprowadzonego badania rynku oraz otrzymanych rabatów</t>
  </si>
  <si>
    <t>Zmiana spowodowana dostosowaniem środków finansowych do wydatków faktycznie poniesionych i powstałych oszczędności, które wynikły z procedur przetargowych</t>
  </si>
  <si>
    <t>Zmiana spowodowana jest tym, że na etapie tworzenia Planu Komunikacyjnego na 2015 rok trudno było przewidzieć ile osób odwiedzi Punkty Informacjo o Funduszach Europejskich z zapytaniem o PROW 2014-2020.  Statystki na zakończenie roku pokazały, że było ich mniej niż wstępnie szacowano.</t>
  </si>
  <si>
    <t>Operacja nie została zrealizowana. Zmiana spowodowana tym, że  Samorząd Województwa nie ogłaszał w 2015 roku żadnych naborów wniosków o przyznanie pomocy w ramach działań delegowanych, o których należałoby poinformować potencjalnych beneficjentów/beneficjentów przy zastosowaniu ogłoszeń prasowych (brak takiego obowiązku w obowiązujących rozporządzeniach).</t>
  </si>
  <si>
    <t xml:space="preserve">Województwo Lubuskie </t>
  </si>
  <si>
    <t>Tabela 2- Plan Komunikacyjny PROW 2014-2020</t>
  </si>
  <si>
    <t>Liczba konferencji/spotkań</t>
  </si>
  <si>
    <t>Liczba materiałów promocyj- nych</t>
  </si>
  <si>
    <t>Liczba ogłoszeń/artykułów,</t>
  </si>
  <si>
    <t>Cykl spotkań informacyjno - promocyjnych</t>
  </si>
  <si>
    <t>Potencjalni beneficjenci, beneficjenci, instytucje zaangażowane pośrednio we wdrażanie Programu</t>
  </si>
  <si>
    <t xml:space="preserve">III/IV kwartał </t>
  </si>
  <si>
    <t>zaproszenia imienne</t>
  </si>
  <si>
    <t>przeprowadzenie wywiadu z wybranymi uczestnikami spotkania</t>
  </si>
  <si>
    <t>Ilośc osób, która weźmie udział w spotkaniach</t>
  </si>
  <si>
    <t>wzrost liczby i poprawienie jakości składanych wniosków</t>
  </si>
  <si>
    <t>Przekazywanie potencjalnym beneficjenom/beneficjentom Programu szczegółowych informacji dotyczących warunków i zasad udzielania pomocy</t>
  </si>
  <si>
    <t>Informowanie społeczeństwa i potencjalnych beneficjentów o polityce rozwoju obszarów wiejskich i o możliwościach finansowania</t>
  </si>
  <si>
    <t>Promowanie włączenia społecznego, zmniejszenia ubóstwa oraz rozwoju gospodarczego na obszarach wiejskich</t>
  </si>
  <si>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zmiana świadomości mieszkańców kraju funkcjonowania PROW jako pragramu głównie lub wyłącznie wspierającego rolników/rolnictwo.</t>
  </si>
  <si>
    <t>Szkolenie dla przedstawicieli lubuskich LGD</t>
  </si>
  <si>
    <t>LGD</t>
  </si>
  <si>
    <t>strona www.; informacje przekazane droga mailową bezpośrednio do siedziby LGD</t>
  </si>
  <si>
    <t>ankiety po szkoleniu</t>
  </si>
  <si>
    <t>Ilośc osób, które zostana przeszkolone</t>
  </si>
  <si>
    <t>Poprawienie jakości składanych wniosków; wzrost poziomu wiedzy potencjalnych beneficjentów w zakresie dokumentacji konkursowej, umiejętność opracowania LSR</t>
  </si>
  <si>
    <t>Zapewnienie informacji pracownikom punktów informacyjnych PROW 2014-2020, PIFE oraz podmiotom doradczym i LGD</t>
  </si>
  <si>
    <t>Podniesienie jakości wdrażania PROW</t>
  </si>
  <si>
    <t>Ułatwienie transferu wiedzy i innowacji w rolnictwie oraz na obszarach wiejskich</t>
  </si>
  <si>
    <t>a)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b) zmiana świadomości mieszkańców kraju funkcjonowania PROW jako pragramu głównie lub wyłącznie wspierającego rolników/rolnictwo.</t>
  </si>
  <si>
    <t>Cykl audycji radiowych</t>
  </si>
  <si>
    <t>Ogół społeczeństwa, potencjalni beneficjenci, beneficjenci</t>
  </si>
  <si>
    <t xml:space="preserve">strona www. </t>
  </si>
  <si>
    <t>Monitorowanie słuchalności po każdej audycji</t>
  </si>
  <si>
    <t>Zwiększenie osób, która otrzyma informację o PROW</t>
  </si>
  <si>
    <t>Zwiększenie liczby złożonych wniosków</t>
  </si>
  <si>
    <t>Informowanie o Programie, rezultatach jego realizacji oraz o wkadzie Wspólnoty w realizację Programu (z wyłączeniem podmiotów zaangażowanych w realizację strategii).</t>
  </si>
  <si>
    <t>Informowanie o Programie, rezultatach jego realizacji oraz o wkładzie Wspólnoty w realizację Programu (z wyłączeniem podmiotów zaangażowanych w realizację strategii)</t>
  </si>
  <si>
    <t>Ogłoszenia w prasie</t>
  </si>
  <si>
    <t>strona www.; ogłoszenia w prasie</t>
  </si>
  <si>
    <t>Ilośc sprzedanych egzemplarzy</t>
  </si>
  <si>
    <t>Liczba ogłoszeń</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</si>
  <si>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</si>
  <si>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Zakup materiałów informacyjno - promocyjnych</t>
  </si>
  <si>
    <t>Ilośc osób, do których dotrze odpowiednia wizualizacja Programu</t>
  </si>
  <si>
    <t>Ilośc osób, jaka otrzyma materiały informacyjno - promocyjne</t>
  </si>
  <si>
    <t>Zwiekszenie rozpoznawalności znaku PROW</t>
  </si>
  <si>
    <t>Uwidocznienie roli Wspólnoty we współfinansowaniu rozwoju obszarów wiejskich w Polsce</t>
  </si>
  <si>
    <t>6 WPROWADZENIE NOWEJ OPERACJI</t>
  </si>
  <si>
    <t>Bilbordy - wynajem</t>
  </si>
  <si>
    <t>Zwiększenie rozpoznawalności znaku PROW</t>
  </si>
  <si>
    <t>Zmiana spowodowana dostosowaniem środków finansowych do wydatków faktycznie poniesionych i powstałych oszczędności, które wynikły z procedury rozeznania rynku.Zmniejszenie kwoty przeznaczonej na realizację operacji o 1 000 zł. W wyniku powstałych oszczędności konieczne było przeznaczenie  środków w wysokości 1000 zł na realizację nowego zadania bilbordy- wynajem.</t>
  </si>
  <si>
    <t>Zmiana spowodowana dostosowaniem środków finansowych do wydatków faktycznie poniesionych i powstałych oszczędności, które wynikły z procedury rozeznania rynku.Zmniejszenie kwoty przeznaczonej na realizację operacji o 1 000 zł ze względu na zapewnienie środków na realizację nowej operacji bilbordy-wynajem.  Kwota  1000 zł w całości przeznaczona na nowe zadanie.</t>
  </si>
  <si>
    <t>Plan Komunikacyjny 2014-2015 KSOW 2014-2020 dla Województwa MAŁOPOLSKIEGO</t>
  </si>
  <si>
    <t xml:space="preserve"> -</t>
  </si>
  <si>
    <t>Beneficjenci i potencjalni beneficjenci Programu</t>
  </si>
  <si>
    <t xml:space="preserve">IV kwartał </t>
  </si>
  <si>
    <t xml:space="preserve">strony internetowe www.., www…, zaproszenia oraz informacje mailowe                         </t>
  </si>
  <si>
    <t>ankiety po zakończeniu szkoleń</t>
  </si>
  <si>
    <t>liczba szkoleń- 3 szt.             ilość uczestników szkoleń - 270 osób</t>
  </si>
  <si>
    <t>Wzrost wiedzy wśród potencjalnych beneficjentów (LGD) w zakresie konstruowania lokalnych strategii rozwoju, wymogów, jakie musza one spełniać oraz systemu oceny, jakiemu będą podlegały</t>
  </si>
  <si>
    <t>Przekazywanie potencjalnym beneficjentom/beneficjentom Programu szczegółowych informacji dotyczących warunków udzielania pomocy.</t>
  </si>
  <si>
    <t>Informowanie społeczeństwa i potencjalnych beneficjentów o polityce rozwoju obszarów wiejskich i o możliwościach finansowania.</t>
  </si>
  <si>
    <r>
      <t>Promowanie włączenia społecznego, zmniejszenia ubóstwa oraz rozwoju gospodarczego na obszarach wiejskich</t>
    </r>
    <r>
      <rPr>
        <b/>
        <sz val="11"/>
        <color theme="1"/>
        <rFont val="Calibri"/>
        <family val="2"/>
        <charset val="238"/>
      </rPr>
      <t>.</t>
    </r>
  </si>
  <si>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</si>
  <si>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liczba szkoleń- 2 szt.             ilość uczestników szkoleń - 270 osób</t>
  </si>
  <si>
    <t>Promowanie włączenia społecznego, zmniejszenia ubóstwa oraz rozwoju gospodarczego na obszarach wiejskich.</t>
  </si>
  <si>
    <t>materiały reklamowe</t>
  </si>
  <si>
    <t>Materiały będą dystrybuowane wśród uczestników spotkań, seminariów, szkoleń, warsztatów, konferencji. Opatrzone będą stosownymi logotypami oraz informacja o finansowaniu z EFRROW.</t>
  </si>
  <si>
    <t>Ankiety ewaluacyjne po spotkaniach, szkoleniach, konferencjach, warsztatach.</t>
  </si>
  <si>
    <t>liczba materiałów konferencyjnych - 10.000 szt</t>
  </si>
  <si>
    <t>Rozpowszechnianie znaku PROW, informacji o EFRROW, a co za tym idzie budowanie pozytywnego wizerunku funduszu wspierającego rozwój obszarów wiejskich.</t>
  </si>
  <si>
    <t>Zapewnienie odpowiedniej wizualizacji Programu.</t>
  </si>
  <si>
    <t xml:space="preserve">Informowanie społeczeństwa i potencjalnych beneficjentów o polityce rozwoju obszarów wiejskich i o możliwościach finansowania </t>
  </si>
  <si>
    <t>Uwidocznienie roli Wspólnoty we współfinansowaniu rozwoju obszarów wiejskich w Polsce. Zbudowanie i utrzymanie wysokiej rozpoznawalności EFRROW i PROW 2014-2020 na tle innych programów oraz funduszy europejskich.</t>
  </si>
  <si>
    <t>tablice informacyjne</t>
  </si>
  <si>
    <t>beneficjenci PROW 2007-2013</t>
  </si>
  <si>
    <t>tablice informuja o dofinansowaniu projektu z PROW 2007-2013</t>
  </si>
  <si>
    <t>liczba tablic - 40 szt.</t>
  </si>
  <si>
    <t>ogłoszenia prasowe</t>
  </si>
  <si>
    <t>potencjalni beneficjenci Programu</t>
  </si>
  <si>
    <t>III kwartał</t>
  </si>
  <si>
    <t>ogłoszenia publikowane będą w prasie codziennej</t>
  </si>
  <si>
    <t>liczba ogłoszeń - 3 szt</t>
  </si>
  <si>
    <t>informowanie potencjalnych beneficjentów o mozliwosci pozyskania srodków na rozwój obszarów wiejskich</t>
  </si>
  <si>
    <t>5 WPROWADZENIE NOWEJ OPERACJI</t>
  </si>
  <si>
    <t>Spotkanie dot. PROW 2014-2020</t>
  </si>
  <si>
    <t xml:space="preserve"> - </t>
  </si>
  <si>
    <t>beneficjenci</t>
  </si>
  <si>
    <t>Uczestnicy spotkania zostaną zaproszeni poprzez zaproszenia rozsyłane drogą elektroniczną</t>
  </si>
  <si>
    <t>Ankieta ewaluacyjna wykonana wśród uczestników spotkania</t>
  </si>
  <si>
    <t>liczba szkoleń -1, ilość uczestników - 200</t>
  </si>
  <si>
    <t>Wzrost wiedzy wśród pracowników UMWM bezpośrednio zaangażowanych we wdrażanie PROW 2014-2020 celem umożliwienia im właściwego doradztwa potencjalnym beneficjentom programu oraz właściwego wdrażania zadań</t>
  </si>
  <si>
    <t>Zapewnienie informacji pracownikom zaangażowany we wdrażanie PROW2014-2020</t>
  </si>
  <si>
    <t>Podniesienie jakości wdrażania PROW.</t>
  </si>
  <si>
    <t>Zwiększenie poziomu wiedzy ogólnej i szczegółowej dotyczącej PROW 2014-2020, w tym zapewnienie informacji dotyczących warunków i trybu przyznawania pomocy, dla pracowników zaangażowanych we wdrażanie PROW celem zapewnienia potencjalnym beneficjentom pełnej informacji w zakresie praktycznej wiedzy i umiejętności o sposobie przygotowania wniosków, biznesplanów w zakresie przygotowania wniosków.</t>
  </si>
  <si>
    <t>osoba do kontaktu</t>
  </si>
  <si>
    <t>Magdalena Doniec</t>
  </si>
  <si>
    <t>tel</t>
  </si>
  <si>
    <t>12 299 0 811</t>
  </si>
  <si>
    <t>mail</t>
  </si>
  <si>
    <t>magdalena.doniec@umwm.pl</t>
  </si>
  <si>
    <r>
      <t>Promowanie włączenia społecznego, zmniejszenia ubóstwa oraz rozwoju gospodarczego na obszarach wiejskich</t>
    </r>
    <r>
      <rPr>
        <b/>
        <sz val="9"/>
        <color rgb="FFFF0000"/>
        <rFont val="Tahoma"/>
        <family val="2"/>
        <charset val="238"/>
      </rPr>
      <t>.</t>
    </r>
  </si>
  <si>
    <t>Realizacja spotkania wyniknęła z konieczności przeprowadzenia szkolenia dot. omówienia zasad realizacji zadań delegowanych oraz zadań z zakresu PT PROW 2014-2020.</t>
  </si>
  <si>
    <t>Województwo Mazowieckie</t>
  </si>
  <si>
    <t>IX Mazowiecki Kongres Rozwoju Obszarów Wiejskich</t>
  </si>
  <si>
    <t>Beneficjenci i potencjalni beneficjenci PROW 2014-2020 oraz osoby zainteresowane rozwojem obszarów wiejskich w ramach PROW 2014-2020 (ogół społeczeństwa).</t>
  </si>
  <si>
    <t>Ogłoszenie na stronie www.prow.mazovia.pl oraz mazowieckie.ksow.pl, pisemne zaproszenie jednostek samorządów terytorialnych i LGD z Mazowsza, wysłanie informacji mailem pod posiadane adresy w bazie mailingowej.</t>
  </si>
  <si>
    <t>Ankieta przeprowadzona wśród uczestników konferencji.</t>
  </si>
  <si>
    <t xml:space="preserve">Liczba osób którym zostanie przekazana informacja. 
</t>
  </si>
  <si>
    <t>Efektem konferencji będzie rozpowszechnienie szczegółowych informacji na temat Programu Rozwoju Obszarów Wiejskich na lata 2014-2020, podniesienie świadomości i wiedzy w zakresie funduszy Unii Europejskiej wśród beneficjentów i potencjalnych beneficjentów Programu Rozwoju Obszarów Wiejskich na lata 2014-2020.</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</si>
  <si>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4. Aktywizacja mieszkańców wsi na rzecz podejmowania inicjatyw w zakresie rozwoju obszarów wiejskich, w tym kreowania miejsc pracy na terenach wiejskich.
</t>
  </si>
  <si>
    <t>Ułatwienie transferu wiedzy i innowacji w rolnictwie i leśnictwie oraz na obszarach wiejskich.</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</si>
  <si>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Zmiana w świadomości mieszkańców kraju funkcjonowania PROW jako programu głównie lub wyłącznie wspierającego rolników/rolnictwo, 
3. Poszerzenie grupy zainteresowanych PROW, dotarcie z przekazem do grup nastawionych niechętnie lub krytycznie do FE (w tym PROW), przełamanie negatywnych stereotypów dotyczących życia na obszarach wiejskich.
</t>
  </si>
  <si>
    <t>Szkolenie nt. działań PROW 2014-2020 wdrażanych przez Samorząd Województwa Mazowieckiego</t>
  </si>
  <si>
    <t>Beneficjenci i potencjalni beneficjenci PROW 2014-2020 oraz osoby zainteresowane rozwojem obszarów wiejskich w ramach PROW 2014-2020.</t>
  </si>
  <si>
    <t xml:space="preserve">październik / listopad 2015 r. </t>
  </si>
  <si>
    <t>Ogłoszenie na stronie www.prow.mazovia.pl oraz wysłanie informacji mailem pod posiadane adresy w bazie mailingowej do jednostek samorządów terytorialnych i LGD na terenie województwa mazowieckiego.</t>
  </si>
  <si>
    <t>Efektem szkolenia będzie rozpowszechnienie szczegółowych informacji na temat działań wdrażanych przez Samorząd Województwa Mazowieckiego w ramach Programu Rozwoju Obszarów Wiejskich na lata 2014-2020, podniesienie świadomości i wiedzy w zakresie możliwości wsparcia oraz przygotowywania operacji i wniosków o przyznanie pomocy.</t>
  </si>
  <si>
    <t>Przekazywanie potencjalnym beneficjentom/ beneficjentom Programu szczegółowych informacji dotyczących warunków i zasad udzielania pomocy.</t>
  </si>
  <si>
    <t>Szkolenie nt. konkursu na wybór strategii rozwoju lokalnego kierowanego przez społeczność (LSR)</t>
  </si>
  <si>
    <t>55-75</t>
  </si>
  <si>
    <t xml:space="preserve">LGD i podmioty, które są potencjalnymi beneficjentami działania LEADER w ramach PROW 2014 -2020 tj. złożyły wnioski  w ramach poddziałania 19.1  „Wsparcie przygotowawcze” lub planują  ubiegać się o wybór przygotowanej LSR. </t>
  </si>
  <si>
    <t>Szkolenie planowane jest dla ilości uczestników w zakresie od 55 do 75</t>
  </si>
  <si>
    <t xml:space="preserve">IV kwartał 2015 r. październik/początek listopada 2015 r. </t>
  </si>
  <si>
    <t>Ogłoszenie na stronie www.prow.mazovia.pl oraz wysłanie informacji mailem pod posiadane adresy w bazie mailingowej do LGD i podmiotów, które są potencjalnymi beneficjentami działania LEADER w ramach PROW 2014 -2020 tj. złożyły wnioski  w ramach poddziałania 19.1  „Wsparcie przygotowawcze” lub planują  ubiegać się o wybór przygotowanej LSR.</t>
  </si>
  <si>
    <t xml:space="preserve">Liczba osób którym zostanie przekazana informacja. </t>
  </si>
  <si>
    <t xml:space="preserve">Efektem szkolenia będzie rozpowszechnienie szczegółowych informacji na temat konkursu na wybór strategii rozwoju lokalnego kierowanego przez społeczność (LSR). </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</si>
  <si>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</si>
  <si>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Audycja telewizyjna</t>
  </si>
  <si>
    <t>Kampania promocyjna nt. PROW 2014-2020.</t>
  </si>
  <si>
    <t>Beneficjenci, potencjalni beneficjenci, ogół społeczeństwa.</t>
  </si>
  <si>
    <t>Od połowy września do połowy grudnia 2015</t>
  </si>
  <si>
    <t xml:space="preserve">Informacja na stronie www.prow.mazovia.pl. Do każdego odcinka przed jego emisją zostanie wyemitowanych 10 krótkich zapowiedzi reklamowych w różnych dniach i czasach antenowych. </t>
  </si>
  <si>
    <t>Ankiety przeprowadzane podczas spotkań z beneficjantami, potencjalnymi beneficjantami i ogółem społeczeństwa.</t>
  </si>
  <si>
    <t>Liczba osób do których dotrze informacja przekazywana w audycji, co w efekcie przełoży się na ilość i jakość składanych wniosków o przyznanie pomocy.Wzrost poziomu wiedzy w zakresie dokumentów konkursowych i umiejętności opracowania LSR (z uwzględnieniem wymogów jakie powinny spełnić oraz sposobu oceny, której zostaną podane).</t>
  </si>
  <si>
    <t>Efektem będzie rozpowszechnienie szczegółowych informacji na temat programu, co przełoży się ilość i jakość złożonych wniosków o przyznanie pomocy</t>
  </si>
  <si>
    <t xml:space="preserve">Ułatwienie transferu wiedzy i innowacji w rolnictwie i leśnictwie oraz na obszarach wiejskich.
Promowanie włączenia społecznego, zmniejszenia ubóstwa oraz rozwoju gospodarczego na obszarach wiejskich.
</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</si>
  <si>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zbudowanie i utrzymanie wysokiej rozpoznawalności EFRROW i PROW 2014-2020 na tle innych programów oraz funduszy europejskich,
3. Zmiana w świadomości mieszkańców kraju funkcjonowania PROW jako programu głównie lub wyłącznie wspierającego rolników/rolnictwo, 
4. Poszerzenie grupy zainteresowanych PROW, dotarcie z przekazem do grup nastawionych niechętnie lub krytycznie do FE (w tym PROW), przełamanie negatywnych stereotypów dotyczących życia na obszarach wiejskich.
</t>
  </si>
  <si>
    <t>Prasa</t>
  </si>
  <si>
    <t>Dodatek tematyczny do gazet regionalnych.</t>
  </si>
  <si>
    <t>Październik - grudzień 2015 r</t>
  </si>
  <si>
    <t>Informacja na stronie www.prow.mazovia.pl</t>
  </si>
  <si>
    <t>Liczba osób do których dotrze informacja przekazywana w dodatku tematycznym, co w efekcie przełoży się na ilość i jakość składanych wniosków o przyznanie pomocy.</t>
  </si>
  <si>
    <t>Upowszechnienie wiedzy ogólnej na temat Programu.</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</si>
  <si>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Zbudowanie i utrzymanie wysokiej rozpoznawalności EFRROW i PROW 2014-2020 na tle innych programów oraz funduszy europejskich,
3. Poszerzenie grupy zainteresowanych PROW, dotarcie z przekazem do grup nastawionych niechętnie lub krytycznie do FE (w tym PROW), przełamanie negatywnych stereotypów dotyczących życia na obszarach wiejskich.
</t>
  </si>
  <si>
    <t>Ogłoszenia o naborach wniosków.</t>
  </si>
  <si>
    <t>Beneficjenci, potencjalni beneficjenci.</t>
  </si>
  <si>
    <t>Wrzesień - grudzień 2015 r</t>
  </si>
  <si>
    <t>Liczba osób do których dotrze informacja przekazywana w ogłoszeniach, co w efekcie przełoży się na ilość i jakość składanych wniosków o przyznanie pomocy.</t>
  </si>
  <si>
    <t>Efektem będzie ilość złożonych wniosków o przyznanie pomocy</t>
  </si>
  <si>
    <t>1. Zwiększenie udziału zainteresowanych stron we wdrażaniu programów rozwoju obszarów wiejskich. 
2. Podniesienie jakości wdrażania PROW.</t>
  </si>
  <si>
    <t>Gadżety</t>
  </si>
  <si>
    <t>Gadżety promocyjne</t>
  </si>
  <si>
    <t>14 000 szt.</t>
  </si>
  <si>
    <t>Ilość uczestników korespondować będzie z liczbą wykonanych materiałów promocyjnych.</t>
  </si>
  <si>
    <t>Wrzesień-grudzień 2015 r.</t>
  </si>
  <si>
    <t>Dystrybucja artykułów promocyjnych będzie niosła informację o operacji samoistnie.</t>
  </si>
  <si>
    <t>Liczba osób do których dotrze informacja wizualna o PROW 2014-2020.</t>
  </si>
  <si>
    <t xml:space="preserve"> Zainteresowanie Programem.</t>
  </si>
  <si>
    <t xml:space="preserve">1. Zwiększenie udziału zainteresowanych stron we wdrażaniu programów rozwoju obszarów wiejskich. 
2. Informowanie społeczeństwa i potencjalnych beneficjentów o polityce rozwoju obszarów wiejskich i o możliwościach finansowania. 
3. Aktywizacja mieszkańców wsi na rzecz podejmowania inicjatyw w zakresie rozwoju obszarów wiejskich, w tym kreowania miejsc pracy na terenach wiejskich.
</t>
  </si>
  <si>
    <t xml:space="preserve">1. Zbudowanie i utrzymanie wysokiej rozpoznawalności EFRROW i PROW 2014-2020 na tle innych programów oraz funduszy europejskich,
2. Poszerzenie grupy zainteresowanych PROW, dotarcie z przekazem do grup nastawionych niechętnie lub krytycznie do FE (w tym PROW), przełamanie negatywnych stereotypów dotyczących życia na obszarach wiejskich.
</t>
  </si>
  <si>
    <t>Kalendarze</t>
  </si>
  <si>
    <t>Kalendarze na 2016 rok.</t>
  </si>
  <si>
    <t>Ilość uczestników korespondować będzie z liczbą wykonanych materiałów informacyjno-promocyjnych.</t>
  </si>
  <si>
    <t xml:space="preserve">1. Zwiększenie udziału zainteresowanych stron we wdrażaniu programów rozwoju obszarów wiejskich. 
2. Informowanie społeczeństwa i potencjalnych beneficjentów o polityce rozwoju obszarów wiejskich i o możliwościach finansowania. 
3. Aktywizacja mieszkańców wsi na rzecz podejmowania inicjatyw w zakresie rozwoju obszarów wiejskich, w tym kreowania miejsc pracy na terenach wiejskich
</t>
  </si>
  <si>
    <t>Magdalena Kowalik</t>
  </si>
  <si>
    <t>22 59 79 346</t>
  </si>
  <si>
    <t>e-mail</t>
  </si>
  <si>
    <t>magdalena.kowalik@mazovia.pl</t>
  </si>
  <si>
    <t>Propozycja zmiany budżetu, zgodnie z rzeczywistym wydatkowaniem</t>
  </si>
  <si>
    <t>W związku ze zmianami przepisów dotyczących konieczności ogłaszania w prasie naborów wniosków o przyznanie pomocy dla działań delegowanych PROW 2014-2020 zrezygnowano z realizacji operacji, której zakres dotyczył publikacji 2 ogłoszeń prasowych</t>
  </si>
  <si>
    <t>Województwo</t>
  </si>
  <si>
    <t>Opolskie</t>
  </si>
  <si>
    <t>Plan komunikacyjny Planu operacyjnego Krajowej Sieci Obszarów Wiejskich 2014-2020 dla Województwa Opolskiego na lata 2014-2015</t>
  </si>
  <si>
    <t>L.P</t>
  </si>
  <si>
    <t>Liczba materiałów promocyj-nych</t>
  </si>
  <si>
    <t xml:space="preserve">Informowanie                                               o operacji </t>
  </si>
  <si>
    <t>Zakładane do osiągnięcia wskaźniki                                          realizacji operacji</t>
  </si>
  <si>
    <t xml:space="preserve">Działanie Planu Komunikacyjnego                                                          PROW 2014-2020 </t>
  </si>
  <si>
    <t>1.</t>
  </si>
  <si>
    <t>Spotkania</t>
  </si>
  <si>
    <t>3 spotkania dla Lokalnych Grup Działania w ramach PROW 2014-2020</t>
  </si>
  <si>
    <t>Instytucje zaangażowane pośrednio we wdrażanie Programu: Lokalne Grupy Działania, które złożyły wnioski na wsparcie przygotowawcze</t>
  </si>
  <si>
    <t>III-IV kwartał 2015 r.</t>
  </si>
  <si>
    <t>Uczestnicy spotkań powiadamiani będą pocztą elektroniczną lub listownie</t>
  </si>
  <si>
    <t xml:space="preserve">Ankieta monitorująca, która dystrybuowana będzie na spotkaniach </t>
  </si>
  <si>
    <t>Przeszkolenie około 90 osób z zagadnień związanych z poddziałaniem 19.1 Wsparcie przygotowawcze oraz konkursu na wybór LSR w ramach PROW 2014-2020. Efektami – wskaźnikami realizacji operacji będą m.in.: wzrost poziomu wiedzy potencjalnych beneficjentów w zakresie dokumentów konkursowych, umiejętność opracowania LSR z uwzględnieniem wymogów, jakie powinny spełnić oraz sposobu oceny, której zostaną poddane.</t>
  </si>
  <si>
    <t>Przygotowanie dobrej jakości LSR, a dzięki realizacji celów ujętych w Strategii zostaną zaspokojone potrzeby społeczności lokalnych</t>
  </si>
  <si>
    <t>Przekazywanie potencjalnym beneficjentom/ beneficjentom Programu szczegółowych informacji dotyczących warunków i zasad udzielania pomocy</t>
  </si>
  <si>
    <t>1. Zwiększenie udziału zainteresowanych stron we wdrażaniu programów rozwoju obszarów wiejskich                                                                 2. Podniesienie jakości wdrażania Programu</t>
  </si>
  <si>
    <t>Promowanie włączenia społecznego, ograniczenia ubóstwa i rozwoju gospodarczego na obszarach wiejskich</t>
  </si>
  <si>
    <t>2.</t>
  </si>
  <si>
    <t>2 spotkania informacyjno-konsultacyjne dla potencjalnych beneficjentów w zakresie działań PROW 2014-2020</t>
  </si>
  <si>
    <t>Potencjalni beneficjenci i beneficjenci: przedstawiciele gmin, powiat i ich związki</t>
  </si>
  <si>
    <t>Przeszkolenie około 200 osób z zagadnień związanych z prawidłowym złożeniem wniosku w ramach PROW 2014-2020.</t>
  </si>
  <si>
    <t>Przygotowanie dobrej jakości wniosków w ramach ogłoszonych naborów</t>
  </si>
  <si>
    <t>1. Informowanie społeczeństwa i potencjalnych beneficjentów o polityce rozwoju obszarów wiejskich i o możliwościach finansowania                                                          2. Podniesienie jakości wdrażania Programu</t>
  </si>
  <si>
    <t>Spotkania informacyjno - konsultacyjne dla potencjalnych beneficjentów w zakresie działań PROW 2014- 2020</t>
  </si>
  <si>
    <t>3.</t>
  </si>
  <si>
    <t>Inne (Instrumenty/       przedmioty reklamowe                         z wizualizacją PROW 2014-2020)</t>
  </si>
  <si>
    <t>Instrumenty wizualizacji PROW 2014-2020: 2 rollupy</t>
  </si>
  <si>
    <t>Opinia publiczna / ogół społeczeństwa</t>
  </si>
  <si>
    <t>IV kwartał 2015 r.</t>
  </si>
  <si>
    <t>Wykonanie przedmiotów reklamowych – dwa rollup-y z wizualizacją PROW 2014-2020. Ww. przedmioty będą wykorzystywane na spotkaniach z potencjalnymi beneficjentami/beneficjentami, konferencjach, imprezach wystawienniczych o charakterze rozwoju obszarów wiejskich</t>
  </si>
  <si>
    <t>Wzrost rozpoznawalności Programu oraz efektów jego wdrażania</t>
  </si>
  <si>
    <t xml:space="preserve">Zbudowanie i utrzymanie wysokiej rozpoznawalności EFRROW i PROW 2014-2020 na tle innych programów oraz funduszy europejskich </t>
  </si>
  <si>
    <t>4.</t>
  </si>
  <si>
    <t>Instrumenty wizualizacji PROW 2014-2020: 2 tablice informacyjne</t>
  </si>
  <si>
    <t>Wykonanie przedmiotów reklamowych – dwie tablice informacyjne z wizualizacją PROW 2014-2020. Ww. przedmioty będą zamontowane na stałe w budynku, w którym swoją siedzibę ma Departament Programów Rozwoju Obszarów Wiejskich</t>
  </si>
  <si>
    <t>Uaktualniono ilość uczestników spotkań (93 osoby) i zmniejszono kwotę na realizację operacji z 700 zł do 562 zł</t>
  </si>
  <si>
    <t xml:space="preserve">Zaktualizowano budżet realizacji operacji - wg realnego wykonania wydatków. </t>
  </si>
  <si>
    <t>Zaktualizowano budżet realizacji operacji  - wg realnego wykonania wydatków</t>
  </si>
  <si>
    <t>podkarpackie</t>
  </si>
  <si>
    <t>Plan Komunikacyjny realizowany w ramach Planu Operacyjnego na lata 2014-2015 Krajowej Sieci Obszarów Wiejskich dla województwa podkarpackiego</t>
  </si>
  <si>
    <t>Spotkanie informacyjne dla beneficjentów/potencjalnych beneficjentów poddziałania „Wsparcie inwestycji związanych z tworzeniem, ulepszaniem lub rozbudową wszystkich rodzajów małej infrastruktury, w tym inwestycji w energię odnawialną i oszczędzanie energii” - na operacje typu „Budowa lub modernizacja dróg lokalnych” w ramach objętego Programem Rozwoju Obszarów Wiejskich na lata 2014 – 2020</t>
  </si>
  <si>
    <t>Beneficjenci/potencjalni beneficjenci  (jednostki samorządu terytorialnego województwa podkarpackiego: samorządy gminne i powiatowe, związki gmin i powiatów)</t>
  </si>
  <si>
    <t>wrzesień/październik</t>
  </si>
  <si>
    <t>zaproszenie</t>
  </si>
  <si>
    <t>ankieta ewaluacyjna wśród uczestników szkolenia</t>
  </si>
  <si>
    <t>Liczba operacji: 1 Wartość operacji: 5000,00zł Liczba szkoleń dla potencjalnych beneficjentów PROW 2014-2020: 1</t>
  </si>
  <si>
    <t>wzrost wiedzy na temat PROW</t>
  </si>
  <si>
    <t>4. Przekazywanie potencjalnym beneficjentom/beneficjentom Programu szczegółowych informacji dotyczących warunków i zasad udzielania pomocy.</t>
  </si>
  <si>
    <t>3. Informowanie społeczeństwa i potencjalnych beneficjentów o polityce rozwoju obszarów wiejskich i o możliwości finansowania.</t>
  </si>
  <si>
    <t>VI promowanie włączenia społecznego, zmniejszania ubóstwa oraz rozwoju gospodarczego na obszarach wiejskich</t>
  </si>
  <si>
    <t>1. Zwiększenie poziomu wiedzy ogólnej i szczegółowej dotyczącej PROW 2014-2020, w tym zapewnienie informacji dotyczących warunków i trybu przyznawania pomocy, dla potencjalnych beneficjentów w zakrsie praktycznej wiedzy i umiejętności o sposobie przygotowania wniosków, biznesplanów oraz dla beneficjentów w zakrsie przygotowania wniosków o płatność. 2. Uwidocznienie roli Wspólnoty we współfinansowaniu rozwoju obszarów wiejskich w Polsce.</t>
  </si>
  <si>
    <t>Spotkanie informacyjne dla beneficjentów/potencjalnych beneficjentów dla działań wdrażanych przez Samorząd Województwa Podkarpackiego w ramach PROW 2014-2020 dotyczące konkursów na wybór strategii rozwoju lokalnego kierowanego przez społeczność LSR.</t>
  </si>
  <si>
    <t>Beneficjenci/potencjalni beneficjenci  (LGD) lub podmioty, które są potencjalnymi beneficjentami działania LEADER w ramach PROW 2014-2020.</t>
  </si>
  <si>
    <t>IV kwartał (październik/listopad)</t>
  </si>
  <si>
    <t>Wzrost poziomu wiedzy potencjalnych beneficjentów w zakresie dokumentów konkursowych, a także umiejętność opracowania LSR, z uwzględnieniem wymogów jakie powinny spełniać oraz sposobu oceny, której zostaną poddane.</t>
  </si>
  <si>
    <t>1. Zwiększenie poziomu wiedzy ogólnej i szczegółowej dotyczącej PROW 2014-2020, w tym zapewnienie informacji dotyczących warunków i trybu przyznawania pomocy, dla potencjalnych beneficjentów w zakrsie praktycznej wiedzy i umiejętności o sposobie przygotowa wniosków, biznesplanów oraz dla beneficjentów w zakrsie przygotowania wniosków o płatność. 2. Uwidocznienie roli Wspólnoty we współfinansowaniu rozwoju obszarów wiejskich w Polsce.</t>
  </si>
  <si>
    <t>Upowszechnianie w regionalnych rozgłośniach radiowych i telewizyjnych wiedzy o Programie Rozwoju Obszarów Wiejskich na lata 2014-2020.</t>
  </si>
  <si>
    <t>Ogół Społeczeństwa Województwa</t>
  </si>
  <si>
    <t>III i IV kwartał</t>
  </si>
  <si>
    <t>strona internetowa Krajowej Sieci Obszrów Wiejskich</t>
  </si>
  <si>
    <t>autoewaluacja operacji poprzez obserwację</t>
  </si>
  <si>
    <t>Liczba wyprodukowanych spotów telewizyjnych: 1, Liczba emisji spotu w TV regionalnej: od 20 do 40 w zależności od czasu emisji, Liczba audycji radiowych : ok.. 8 (10 minut w formie rozmowy)</t>
  </si>
  <si>
    <t>Podniesienie poziomu wiedzy o PROW: mieszkańcy woj.. Podkarpackiego.</t>
  </si>
  <si>
    <t>1. Upowszechnianie wiedzy ogólnej na temat Programu.</t>
  </si>
  <si>
    <t>1. Zwiększenie udziału zainteresowanych stron we wdrażaniu programów rozwoju obszarów wiejskich,                     2. Podniesienie jakości wdrażania PROW,                        3. Informowanie społeczeństwa i potencjalnych beneficjentów o polityce rozwoju obszarów wiejskich i o możliwości finansowania</t>
  </si>
  <si>
    <t>2. Zwiększenie poziomu wiedzy ogólnej i szczegółowej dotyczącej PROW 2014-2020, w tym zapewnienie informacji dotyczących warunków i trybu przyznawania pomocy, dla potencjalnych beneficjentów w zakrsie praktycznej wiedzy i umiejętności o sposobie przygotowa wniosków, biznesplanów oraz dla beneficjentów w zakrsie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przekazaniem do grup nastawionych niechętnie lub krytycznie do FE (w tym PROW).</t>
  </si>
  <si>
    <t>inne</t>
  </si>
  <si>
    <t>Projekt i produkcja materiałów promujących Program Rozwoju Obszarów Wiejskich na lata 2014-2020.</t>
  </si>
  <si>
    <t>Ogół społeczeństwa, beneficjenci, potencjalni beneficjenci, instytucje zaangażowane we wdrażanie Programu, media</t>
  </si>
  <si>
    <t>Informacja ustna, przekazywana podczas zadań/imprez realizowanych ze środków Krajowej Sieci Obszarów Wiejskich, o pochodzeniu i finansowaniu materiałów promocyjnych. Ponadto każdy z materiałów, zostanie oznaczony zgodnie z Księgą wizualizacji…</t>
  </si>
  <si>
    <t>nie planuje się</t>
  </si>
  <si>
    <t>Liczba wytworzonych materiałów promocyjnych: do 1000 szt.</t>
  </si>
  <si>
    <t>7. Zapewnienie odpowiedniej wizualizacji Programu.</t>
  </si>
  <si>
    <t>1. Zwiększenie udziału zainteresowanych stron we wdrażaniu programów rozwoju obszarów wiejskich.</t>
  </si>
  <si>
    <t>1. Uwidocznienie roli Wspólnoty we współfinansowaniu rozwoju obszarów wiejskich w Polsce. 2. Zbudowanie i utrzymanie wysokiej rozpoznawalności EFRROW i PROW 2014-2020 na tle innych programów oraz funduszy europejskich. 3. Poszerzenie grupy zainteresowanych PROW, dotarcie z przekazem do grup nastawionych niechetnie lub krytycznie do FE (w tym PROW), przełamanie negatywnych stereotypów dotyczących życia na obszarach wiejskich.</t>
  </si>
  <si>
    <t>Zmiana spowodowana dostosowaniem środków finansowych do wydatków faktycznie poniesionych i powstałych oszczędności, które wynikły z negocjacji z wykonawcami.</t>
  </si>
  <si>
    <t>Oszczędność powstała w wyniku stosowania Ustawy Prawo zamówień publicznych.</t>
  </si>
  <si>
    <t>Plan Komunikacyjny PROW 2014-2020</t>
  </si>
  <si>
    <t>Program operacyjny KSOW 2014-2015 dla Województwa Kujawsko-Pomorskiego</t>
  </si>
  <si>
    <t>spotkanie</t>
  </si>
  <si>
    <t>Spotkanie nt. prawidłowego wypełniania wniosków o przyznanie pomocy w ramach działań PROW 2014-2020</t>
  </si>
  <si>
    <t>Wysłanie mailowo i listownie zaproszeń</t>
  </si>
  <si>
    <t>ankiety rozdane uczestnikom spotkania po spotkaniu</t>
  </si>
  <si>
    <t>Liczba osób przeszkolona z zakresu prawidłowego wypełniania wniosków o przyznanie pomocy w ramach działań  Programu Rozwoju Obszarów Wiejskich 2014-2020, przełoży się na zwiększenie ilości poprawnie złożonych wniosków, a także na ogólną liczbę złożonych wniosków</t>
  </si>
  <si>
    <t>wzrost poziomu wiedzy na temat PROW 2014-2020</t>
  </si>
  <si>
    <t xml:space="preserve">Zwiększenie udziału zainteresowanych stron we wdrażanie programów rozwoju obszarów wiejskich. Informowanie społeczeństwa i potencjalnych beneficjentów o polityce rozwoju obszarów wiejskich i o możliwości finansowania  </t>
  </si>
  <si>
    <t>Ułatwienie transferu wiedzy i innowacyjności w rolnictwie i leśnictwie oraz na obszarach wiejskich. Wspieranie organizacji łańcucha żywnościowego. Promowanie włączenia społecznego, zmniejszenia ubóstwa oraz rozwoju gospodarczego</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</si>
  <si>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Funduszy Europejskich, przełamanie negatywnych stereotypów dotyczących życia na obszarach wiejskich.</t>
  </si>
  <si>
    <t>Szkolenie dla LGD dot. konkursu na wybór strategii rozwoju lokalnego kierowanego przez społeczność.</t>
  </si>
  <si>
    <t>przedstawiciele Lokalnych Grup Działania oraz potencjalni beneficjenci Działania LEADER z terenu Województwa Kujawsko-Pomorskiego</t>
  </si>
  <si>
    <t>Poziom wiedzy potencjalnych beneficjentów w zakresie dokumentów konkursowych, a także umiejętność opracowywania LSR, z uwzględnieniem wymogów jakie powinny spełniać oraz sposobu oceny, której zostaną poddane</t>
  </si>
  <si>
    <t>Przekazywanie potencjalnym beneficjentom/ beneficjentom Programu szczegółowych informacji dotyczących warunków i zasad udzielania pomocy;</t>
  </si>
  <si>
    <t>stoiska promocyjne</t>
  </si>
  <si>
    <t>Stoisko informacyjno – promocyjne podczas Festiwalu Smaków w Grucznie; Stoisko informacyjno – promocyjne podczas dożynkowego Spotkania Rolników Kujaw i Pomorza; Stoisko informacyjno – promocyjne podczas Dożynek Województwa Kujawsko-Pomorskiego w  Kowalewie Pomorskim; Stoisko informacyjno – promocyjne podczas spotkania rolników.</t>
  </si>
  <si>
    <t>Ogół społeczeństwa, potencjalni beneficjenci i beneficjenci</t>
  </si>
  <si>
    <t>III  - IV kwartał 2015r.</t>
  </si>
  <si>
    <t>Strona internetowa Urzędu Marszałkowskiego Województwa Kujawsko-Pomorskiego w Toruniu</t>
  </si>
  <si>
    <t>Anonimowa ankieta informacyjna, dostępna na stronie internetowej</t>
  </si>
  <si>
    <t>Liczba osób, do których dotrze informacja nt. Programu Rozwoju Obszarów Wiejskich 2014-2020, przełoży się na zwiększenie zainteresowania nt. pomocy finansowej, jako można otrzymać ze środków PROW 2014-2020, a tym samym zwiększy się liczba złożonych wniosków.</t>
  </si>
  <si>
    <t>wzrost poziomu wiedzy na temat PROW 2014-2021</t>
  </si>
  <si>
    <t>Upowszechnianie wiedzy ogólnej na temat Programu</t>
  </si>
  <si>
    <t xml:space="preserve">Zwiększenie udziału zainteresowanych stron we wdrażanie programów rozwoju obszarów wiejskich; Informowanie społeczeństwa i potencjalnych beneficjentów o polityce rozwoju obszarów wiejskich i o możliwości finansowania  </t>
  </si>
  <si>
    <t>Ułatwienie transferu wiedzy i innowacyjności w rolnictwie i leśnictwie oraz na obszarach wiejskich; Wspieranie organizacji łańcucha żywnościowego; Promowanie włączenia społecznego, zmniejszenia ubóstwa oraz rozwoju gospodarczego</t>
  </si>
  <si>
    <t>Wykonanie 200 sztuk kalendarzy książkowych , 200 sztuk kalendarzy kieszonkowych i 200 notesów promujących logo PROW 2014-2020</t>
  </si>
  <si>
    <t>Liczba osób, dla których znak wizualizacyjny  Programu Rozwoju Obszarów Wiejskich 2014-2020 będzie bardziej rozpoznawalny, przełoży się na zwiększenie zainteresowania nt. pomocy finansowej, jako można otrzymać ze środków PROW 2014-2020, a tym samym zwiększy się liczba złożonych wniosków.</t>
  </si>
  <si>
    <t>wzrost poziomu wiedzy na temat PROW 2014-2022</t>
  </si>
  <si>
    <t>Zapewnienie odpowiedniej wizualizacji Programu;</t>
  </si>
  <si>
    <t xml:space="preserve">Zwiększenie udziału zainteresowanych stron we wdrażanie programów rozwoju obszarów wiejskich
Informowanie społeczeństwa i potencjalnych beneficjentów o polityce rozwoju obszarów wiejskich i o możliwości finansowania  
</t>
  </si>
  <si>
    <t>Wykonanie 40 kg krówek reklamowych, 5 000 sztuk batonów musli - reklamowych, 5 000 sztuk lizaków 2D - rówek</t>
  </si>
  <si>
    <t xml:space="preserve">Wykonanie ścianki wystawienniczej wraz z 3 banerami reklamowymi PROW 2014-2020 </t>
  </si>
  <si>
    <t>III – IV kwartał</t>
  </si>
  <si>
    <t xml:space="preserve">Wykonanie wizualizujących znaków PROW 2014-2020 jest niezwykle ważne z opatrzeniem się nowego logo i zapoznaniem grupy docelowej. </t>
  </si>
  <si>
    <t>wzrost poziomu wiedzy na temat PROW 2014-2023</t>
  </si>
  <si>
    <t>Wykonanie paneli do ścianki wystawienniczej wraz z 4 roll upami reklamowymi PROW 2014 -2020</t>
  </si>
  <si>
    <t>po 18 września Joanna Kucz</t>
  </si>
  <si>
    <t>do 18 września Katarzyna Wilandt</t>
  </si>
  <si>
    <t>j.kucz@kujawsko-pomorskie.pl</t>
  </si>
  <si>
    <t xml:space="preserve">Na etapie pisania Planu Komunikacyjnego na rok 2015 nie oszacowano realnych kosztów przeprowadzenia szkolenia. Po realizacji operacji zmniejszono kwotę, zgodnie z poniesionymi kosztami, w dbałości o prawidłowość wyliczenia kwoty ogółem poniesionych kosztów w Planie Komunikacyjnym na 2015 r. </t>
  </si>
  <si>
    <t xml:space="preserve">Za wykonanie kalendarzy książkowych, kieszonkowych i notesów reklamowych w Urzędzie Marszałkowskim Województwa Kujawsko - Pomorskiego odpowiedzialny jest Departament Promocji. W roku 2015 prace na kalendarzami przedłużały się i decyzja zapadła na tyle późno, iż żadna firma nie podjęła się ich wykonania. W związku z tym postanowiono wykonać inny rodzaj gadżetów promocyjnych, celem popularyzacji programu. Wykonano słodycze reklamowe, które są rozdawane na różnego rodzaju imprezach wśród potencjalnych beneficjentów PROW 2014 -2020. Zamiana zadania skutkowała zwiększoną kwotą zgodnie z poniesionymi kosztami. </t>
  </si>
  <si>
    <t xml:space="preserve">Pierwotnie planowano zakup nowej ścianki, jednak w celu racjonalizacji kosztów postanowiono wykorzystać stelaż ścianki wystawienniczej z poprzedniego okresu programowania i jedynie wykonać panele graficzne z nowym logo PROW 2014 - 2020. Dodatkowo okazało się, iż koszty wykonania roll up'u są niższe i zdecydowano wykonać 4 sztuki, a nie jak planowano wcześniej 3 sztuki. Skorygowano również nazwę zadania, gdyż na fakturze widnieje koszt wykonania roll up (nazwę baner i roll - up używa się zamiennie). Zmniejszono koszt zadania w dbałości o prawidłowość kwoty ogółem poniesionych kosztów w Planie Komunikacyjnym na 2015r. </t>
  </si>
  <si>
    <t>Plan komunikacyjny 2014-2015 Województwo Zachodniopomorskie</t>
  </si>
  <si>
    <t>Szkolenie</t>
  </si>
  <si>
    <t>Szkolenie z zakresu opracowania Lokalnej Strategii Rozwoju na lata 2014-2020.</t>
  </si>
  <si>
    <t>Potencjalni beneficjenci – członkowie organów/pracownicy biur lokalnych grup działania, potencjalni beneficjenci.</t>
  </si>
  <si>
    <t>ok.30</t>
  </si>
  <si>
    <t>Informacja e-mail do potencjalnych beneficjentów zapraszająca na szkolenie, ogłoszenie na stronie www.</t>
  </si>
  <si>
    <t>Ankiety po zakończeniu szkolenia. Z ankiet zostanie sporządzony raport</t>
  </si>
  <si>
    <t>liczba szkoleń- 1 szt. ilość uczestników szkolenia, którzy nabyli wiedzę ogólną i szczegółową dot. metod i sposobu tworzenia LSR- ok. 30 osób</t>
  </si>
  <si>
    <t>Przekazywanie potencjalnym beneficjentom/  beneficjentom Programu szczegółowych informacji dotyczących warunków i zasad udzielania pomocy</t>
  </si>
  <si>
    <t>Informowanie społeczeństwa i potencjalnych beneficjentów o polityce rozwoju obszarów wiejskich i o możliwościach rozwoju</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</si>
  <si>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</si>
  <si>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Szkolenie w ramach poddziałania „Wsparcie inwestycji związanych z tworzeniem, ulepszaniem lub rozbudową wszystkich rodzajów małej infrastruktury, w tym inwestycji w energię odnawialną i w oszczędzanie energii” objętego Programem Rozwoju Obszarów Wiejskich na lata 2014-2020 na operacje typu „Budowa lub modernizacja dróg lokalnych”</t>
  </si>
  <si>
    <t>Potencjalni beneficjenci (pracownicy gmin, powiatów lub związków gmin i powiatów)</t>
  </si>
  <si>
    <t>Ankiety po zakończeniu szkolenia.      Z ankiet zostanie sporządzony raport</t>
  </si>
  <si>
    <t>liczba szkoleń- 3 szt. ilość uczestników szkolenia, którzy nabyli wiedzę ogólną i szczegółową dot. operacji typu „Budowa lub modernizacja dróg lokalnych”- ok. 210 osób</t>
  </si>
  <si>
    <t>liczba szkoleń- 3 szt. ilość uczestników szkolenia, którzy nabyli wiedzę ogólną i szczegółową dot. operacji typu „Budowa lub modernizacja dróg lokalnych”- ok. 137 osób</t>
  </si>
  <si>
    <t>Szkolenie dotyczące formularzy wniosków o wybór Lokalnych Strategii Rozwoju w ramach rozwoju lokalnego kierowanego przez społeczność</t>
  </si>
  <si>
    <t xml:space="preserve">Potencjalni beneficjenci Programu. Podmioty ubiegające się o wybór Lokalnych Strategii 
Rozwoju w ramach rozwoju lokalnego kierowanego przez społeczność
</t>
  </si>
  <si>
    <t>ok. 30</t>
  </si>
  <si>
    <t>liczba szkoleń- 1 szt.             ilość uczestników szkolenia, którzy nabyli wiedzę ogólną i szczegółową dot. sposobu wypełniania wniosku- ok. 30 osób</t>
  </si>
  <si>
    <t>liczba szkoleń- 1 szt.             ilość uczestników szkolenia, którzy nabyli wiedzę ogólną i szczegółową dot. sposobu wypełniania wniosku- 21 osób</t>
  </si>
  <si>
    <t>Ulotka</t>
  </si>
  <si>
    <t>Wykonanie materiałów informacyjnych (ulotek informacyjnych dot. działań wdrażanych w ramach PROW 2014-2020).</t>
  </si>
  <si>
    <t>ok. 500 sztuk</t>
  </si>
  <si>
    <t>Potencjalni beneficjenci PROW 2014-2020</t>
  </si>
  <si>
    <t>W wyniku realizacji operacji informacja o działaniach wdrażanych w ramach PROW 2014-2020 powinna dotrzeć do szerokiej grupy potencjalnych beneficjentów . Nastąpi wzrost wiedzy i świadomości na temat możliwości uzyskania dofinansowania operacji w nowym okresie programowania.</t>
  </si>
  <si>
    <t>500 sztuk</t>
  </si>
  <si>
    <t>Materiał informacyjny</t>
  </si>
  <si>
    <t>Wykonanie listowników</t>
  </si>
  <si>
    <t>2000 sztuk</t>
  </si>
  <si>
    <t xml:space="preserve">Ogół społeczeństwa, potencjalni beneficjenci, beneficjenci, instytucje pośrednio i bezpośrednio zaangażowane we wdrażanie Programu, media. </t>
  </si>
  <si>
    <t xml:space="preserve">W wyniku realizacji operacji informacja o działaniach wdrażanych w ramach PROW 2014-2020 powinna dotrzeć do szerokiej grupy potencjalnych beneficjentów . Nastąpi wzrost wiedzy i świadomości na temat możliwości uzyskania dofinansowania operacji w nowym okresie programowania. </t>
  </si>
  <si>
    <t xml:space="preserve">Spotkanie </t>
  </si>
  <si>
    <t>Uroczyste podpisywanie umów w ramach PROW 2014-2020</t>
  </si>
  <si>
    <t>ok. 8</t>
  </si>
  <si>
    <t>Beneficjenci – przedstawiciele LGD którym udzielono pomocy finansowej w ramach poddziałania „Wsparcie przygotowawcze”</t>
  </si>
  <si>
    <t>Informacja e-mail do beneficjentów informująca/zapraszająca na uroczyste podpisanie umów, ogłoszenie prasowe na stronie www.</t>
  </si>
  <si>
    <t>Przeprowadzone spotkania pozwolą na zwiększenie poziomu wiedzy ogólnej dotyczącej PROW 2014-2020, spowodują wzrost zainteresowania potencjalnych beneficjentów planowanymi naborami wniosków  w ramach LEADER.</t>
  </si>
  <si>
    <t>Uwidocznienie roli Wspólnoty we współfinansowaniu rozwoju obszarów wiejskich w Polsce.</t>
  </si>
  <si>
    <t>RAZEM (przed zmianą)</t>
  </si>
  <si>
    <t>RAZEM (po zmianie)</t>
  </si>
  <si>
    <t>Budżet planu</t>
  </si>
  <si>
    <t>osoba do kontaktu: Dariusz Chmielewski</t>
  </si>
  <si>
    <t>91/ 312 35 41</t>
  </si>
  <si>
    <t>dchmielewski@wzp.pl</t>
  </si>
  <si>
    <t>Zmiana spowodowana dostosowaniem środków finansowych do wydatków faktycznie poniesionych i powstałych oszczędności, które wynikły z procedury rozeznania rynku.</t>
  </si>
  <si>
    <t>Zmiana spowodowana dostosowaniem środków finansowych do wydatków faktycznie poniesionych i powstałych oszczędności, które wynikły z procedury rozeznania rynku.    Zmiana spowodowana faktyczną liczbą uczestników przeprowadzonych szkoleń.</t>
  </si>
  <si>
    <t>Zmiana spowodowana dostosowaniem środków finansowych do wydatków faktycznie poniesionych i powstałych oszczędności, które wynikły z procedury rozeznania rynku. Zmiana spowodowana faktyczną liczbą uczestników przeprowadzonych szkoleń.</t>
  </si>
  <si>
    <t>Zmiana spowodowana dostosowaniem środków finansowych do wydatków faktycznie poniesionych i powstałych oszczędności. Zmiana spowodowana faktyczną liczbą odbytych spotkań.</t>
  </si>
  <si>
    <t>Plan komunikacyjny Województwa Wielkopolskiego</t>
  </si>
  <si>
    <t xml:space="preserve">Szkolenie </t>
  </si>
  <si>
    <t>Szkolenie dotyczące poddziałania 19.1 Wsparcie przygotowawcze w ramach PROW na lata 2014-2020</t>
  </si>
  <si>
    <t>Lokalne Grupy Działania i inne podmioty - potencjalni beneficjenci działania LEADER w ramach PROW 2014-2020</t>
  </si>
  <si>
    <t xml:space="preserve">22 lipca 2015r. </t>
  </si>
  <si>
    <t>Wysyłka zaproszenia w formie elektronicznej do wszystkich wielkopolskich lokalnych grup działania.</t>
  </si>
  <si>
    <t xml:space="preserve">Dyskusja organizatora z uczestnikami  podczas szkolenia </t>
  </si>
  <si>
    <t xml:space="preserve">Wskaźnik produktu: 1 szkolenie. Wskaźnik rezultatu: liczba przeszkolonych osób - 34. </t>
  </si>
  <si>
    <t xml:space="preserve">Wzrost wiedzy wśród lokalnych grup działania na temat możliwości realizacji przedsięwzięć w ramach wsparcia przygotowawczego PROW 2014-2020. </t>
  </si>
  <si>
    <t xml:space="preserve">Przekazywanie potencjalnym beneficjentom/ beneficjentom Programu szczegółowych informacji dotyczących warunków i zasad udzielania pomocy. </t>
  </si>
  <si>
    <t xml:space="preserve">Podniesienie jakości wdrażania PROW. </t>
  </si>
  <si>
    <t xml:space="preserve">Promowanie włączenia społecznego, zmniejszenia ubóstwa oraz rozwoju gospodarczego na obszarach wiejskich. </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</si>
  <si>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</si>
  <si>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Szkolenie dla Lokalnych Grup Działania jako beneficjentów PROW 2014-2020 dotyczące konkursu na wybór strategii rozwoju lokalnego kierowanego przez społeczność (LSR) </t>
  </si>
  <si>
    <t>Do 30 listopada 2015r.</t>
  </si>
  <si>
    <t xml:space="preserve">Strona internetowa organizatora szkolenia www.prow.umww.pl oraz wysyłka zaproszenia w formie elektronicznej do wszystkich Lokalnych Grup Działania w Wielkopolsce. </t>
  </si>
  <si>
    <t xml:space="preserve">Dyskusja z uczestnikami podczas szkolenia. Ankieta oceniająca szkolenie po jego zakończeniu. </t>
  </si>
  <si>
    <t xml:space="preserve">Wskaźnik produktu: 1 szkolenie. Wskaźnik rezultatu: liczba przeszkolonych osób - ok. 70. </t>
  </si>
  <si>
    <t xml:space="preserve">Wzrost poziomu wiedzy wśród potencjalnych beneficjentów w zakresie dokumentów konkursowych, umiejetności opracowania LSR, z uwzględnieniem wymogów, jakie powinny spełnić oraz sposobu oceny LSR. </t>
  </si>
  <si>
    <t xml:space="preserve">Szkolenie dla potencjalnych beneficjentów PROW 2014-2020. </t>
  </si>
  <si>
    <t xml:space="preserve">Potencjalni beneficjenci PROW 2014-2020 w Województwie Wielkopolskim. </t>
  </si>
  <si>
    <t xml:space="preserve">Wskaźnik produktu: 1 szkolenie. Wskaźnik rezultatu: liczba przeszkolonych osób - 50. </t>
  </si>
  <si>
    <t xml:space="preserve">Wzrost wiedzy wśród potencjalnych beneficjentów na temat możliwości realizacji przedsięwzięć w ramach PROW 2014-2020. </t>
  </si>
  <si>
    <t>Drukowane materiały informacyjne</t>
  </si>
  <si>
    <t xml:space="preserve">Wizualizacja PROW 2014-2020 w Województwie Wielkopolskim - zakup wystawienniczych systemów informacyjno-promocyjnych. </t>
  </si>
  <si>
    <t xml:space="preserve">Ogół społeczeństwa, beneficjenci i potencjalni beneficjenci PROW 2014-2020, media, instytucje zaangażowane we wdrażanie Programu. </t>
  </si>
  <si>
    <t xml:space="preserve">Wskaźnik produktu: liczba zakupionych elementów wystawienniczych systemów informacyjno-promocyjnych. Wskaźnik rezultatu: liczba organizowanych wydarzeń, podczas których ww. elementy będą prezentowane. </t>
  </si>
  <si>
    <t xml:space="preserve">Zwiększenie rozpoznawalności marki PROW 2014-2020. </t>
  </si>
  <si>
    <t xml:space="preserve">Zapewnienie odpowiedniej wizualizacji Programu. </t>
  </si>
  <si>
    <t xml:space="preserve">Informowanie społeczeństwa i potencjalnych beneficjentów o polityce rozwoju obszarów wiejskich i o możliwościach finansowania. </t>
  </si>
  <si>
    <t xml:space="preserve">Uwidocznienie roli Wspólnoty we współfinansowaniu rozwoju obszarów wiejskich w Polsce. Zbudowanie i utrzymanie wysokiej rozpoznawalności EFRROW i PROW 2014-2020 na tle innych programów oraz funduszy europejskich. </t>
  </si>
  <si>
    <t>Drukowane materiały promocyjne</t>
  </si>
  <si>
    <t>Zakup drukowanych materiałów informacyjno-promocyjnych.</t>
  </si>
  <si>
    <t xml:space="preserve">Ogół społeczeństwa, beneficjenci i potencjalni beneficjenci PROW 2014-2020,  instytucje zaangażowane we wdrażanie Programu. </t>
  </si>
  <si>
    <t xml:space="preserve">Wskaźnik produktu:  liczba zakupionych materiałów informacyjno-promocyjnych. Wskaźnik rezultatu: liczba organizowanych wydarzeń, podczas których ww. materiały będą dystrybuowane; liczba podmiotów, do których zostaną wysłane materiały drogą pocztową.  </t>
  </si>
  <si>
    <t xml:space="preserve">Promowanie włączenia społecznego, zmniejszenie ubóstwa oraz rozwoju gospodarczego na obszarach wiejskich. </t>
  </si>
  <si>
    <t xml:space="preserve">Media </t>
  </si>
  <si>
    <t xml:space="preserve">Publikacja ogłoszeń / informacji w prasie. </t>
  </si>
  <si>
    <t xml:space="preserve">1-krotna publikacja danego ogłoszenia / informacji w dzienniku o zasiegu regionalnym. </t>
  </si>
  <si>
    <t xml:space="preserve">Ogół społeczeństwa i potencjalni beneficjenci PROW 2014-2020. </t>
  </si>
  <si>
    <t xml:space="preserve">Ogłoszenia / informacje opublikowane w dzienniku o zasięgu regionalnym. </t>
  </si>
  <si>
    <t xml:space="preserve">Wskaźniki produktu: liczba ogłoszeń/ informacji w prasie. Wskaźnik rezultatu: nakład dziennika o zasięgu regionalnym, w którym zostanie opublikowane ogłoszenie/informacja. </t>
  </si>
  <si>
    <t>Wzrost rozpoznawalności marki PROW 2014-2020, wzrost świadomości potencjalnych beneficjentów PROW na temat możliwości aplikowania o środki na realizację przedsięwzięć na rzecz rozwoju obszarów wiejskich.</t>
  </si>
  <si>
    <t xml:space="preserve">Informowanie społeczeństwa i potencjalnych beneficjentów o polityce rozwoju obszarów wiejskich i możliwościach finansowania. </t>
  </si>
  <si>
    <t>Promowanie włączenia społecznego, zmniejszenie ubóstwa oraz rozwoju gospodarczego na obszarach wiejskich.</t>
  </si>
  <si>
    <t>Uwidocznienie roli Wspólnoty we współfinansowaniu rozwoju obszarów wiejskich w Polsce. Poszerzenie grupy zainteresowanych PROW, dotarcie z przekazem do grup nastawionych niechętnie lub krytycznie do FE (w tym PROW), przełamanie negatywnych stereotypów dotyczących życia na obszarach wiejskich.</t>
  </si>
  <si>
    <t>Joanna Waligóra</t>
  </si>
  <si>
    <t>61/ 626 60 46</t>
  </si>
  <si>
    <t>joanna.waligora@umww.pl</t>
  </si>
  <si>
    <t>Zmiana wynika z faktu, że podczas planowania założono wyższą wartość kosztów cząstkowych  (koszty usługi cateringowej, koszty transportu itd.) wchodzących w skład realizacji operacji. W rzeczywistości nie wszystkie koszty cząstkowe okazały się niezbędne do realizacji operacji a wartość pozostałych kosztów okazała się niższa od planowanej.</t>
  </si>
  <si>
    <t>Kwota faktycznie zrealizowana uwarunkowana jest rozstrzygnięciem przetargu i cenami zaoferowanymi przez wykonawcę.</t>
  </si>
  <si>
    <t>Kwota faktycznie zrealizowana uwarunkowana jest rozstrzygnięciem przetargu i cenami zaoferowanymi przez wykonawcę. W celu realizacji tej operacji niezbędne jest wykorzystanie części oszczędności powstałych przy pozostałych pozycjach Planu Operacyjnego.</t>
  </si>
  <si>
    <t>Nie zaistniała potrzeba publikacji ogłoszeń. Niezbędne informacje zamieszczano bezkosztowo na stronach www.prow.umww.pl oraz www.wielkopolskie.ksow.pl.</t>
  </si>
  <si>
    <t>Plan komunikacyjny Województwa Warmińsko-Mazurskiego</t>
  </si>
  <si>
    <t>Konferencja zamykająca Program Rozwoju Obszarów Wiejskich na lata 2007-2013</t>
  </si>
  <si>
    <t xml:space="preserve">1. Jednostki samorządu terytorialnego szczebla powiatowego i gminnego;
2. Społeczności lokalne;
3. Instytucje, organizacje oraz stowarzyszenia, których działalność związana jest bezpośrednio lub pośrednio z sektorem rolnym i obszarami wiejskimi;
4. Centra i Ośrodki Doradztwa Rolniczego, Izby Rolnicze oraz Lokalne Grupy 
Działania;
5. Partnerzy społeczni i gospodarczy (zwłaszcza zaangażowani lub zainteresowani działalnością Lokalnych Grup Działania);
6. Kościoły i związki wyznaniowe;
</t>
  </si>
  <si>
    <t xml:space="preserve">Informacja na stronie internetowej. Wysyłka zaproszeń do uczestników spotkania.
</t>
  </si>
  <si>
    <t xml:space="preserve">Ankiety po zakończeniu konferencji. </t>
  </si>
  <si>
    <t>liczba konferencji- 1 szt., liczba uczestników konferencji, którzy nabyli wiedzę ogólną i szczegółową dot. Programu- 250 osób.</t>
  </si>
  <si>
    <t>Zwiększona ilość beneficjentów PROW 2014-2020.</t>
  </si>
  <si>
    <t xml:space="preserve">1. Informowanie o Programie i jego rezultatach oraz wkładzie Wspólnoty podmiotów zaangażowanych w realizacje Strategii.
2. Zapewnienie informacji o Programie podmiotom zaangażowanym w realizacje Strategii.
</t>
  </si>
  <si>
    <t xml:space="preserve">1. Zwiększenie udziału zainteresowanych stron we wdrażaniu programów rozwoju obszarów wiejskich
2. Podniesienie jakości wdrażania PROW.
</t>
  </si>
  <si>
    <t xml:space="preserve">1. Ułatwienie transferu wiedzy i innowacji w rolnictwie i leśnictwie oraz na obszarach wiejskich.
2. Promowanie włączenia społecznego, zmniejszenia ubóstwa oraz rozwoju gospodarczego na obszarach wiejskich.
</t>
  </si>
  <si>
    <t xml:space="preserve">1. Zwiększenie poziomu wiedzy ogólnej i szczegółowej dotyczącej PROW 2014-2020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Poszerzenie grupy zainteresowanych PROW, dotarcie z przekazem do grup nastawionych niechętnie lub krytycznie do FE (w tym PROW), przełamanie negatywnych stereotypów dotyczących życia na obszarach wiejskich.
</t>
  </si>
  <si>
    <t>Konferencja pn ”Przemiany na obszarach wiejskich Warmii, Mazur i Powiśla na przełomie siedmioletniego okresu programowania PROW 2007-2013</t>
  </si>
  <si>
    <t>Informacja na stronie internetowej. Wysyłka zaproszeń do uczestników spotkania.
 Emisja artykułu informacyjnego w dzienniku regionalnym</t>
  </si>
  <si>
    <t>spotkanie szkoleniowo-informacyjne</t>
  </si>
  <si>
    <t>Spotkanie szkoleniowo-informacyjne dla jednostek samorządu terytorialnego oraz Lokalnych Grup Działania</t>
  </si>
  <si>
    <t>Obecni i przyszli beneficjenci Programu Rozwoju Obszarów Wiejskich.</t>
  </si>
  <si>
    <t>Informacja na stronie internetowej.
Wysyłka zaproszeń do uczestników spotkania.</t>
  </si>
  <si>
    <t xml:space="preserve">Ankiety po zakończeniu spotkań. </t>
  </si>
  <si>
    <t>liczba spotkań-4 szt., liczba uczestników spotkań, którzy nabyli wiedzę na temat możliwości wsparcia w ramach PROW na lata 2014-2020-280 osób.</t>
  </si>
  <si>
    <t xml:space="preserve">1. Zapewnienie informacji o Programie podmiotom zaangażowanym w realizacje Strategii.
2. Upowszechnianie wiedzy ogólnej na temat Programu.
3. Przekazywanie potencjalnym beneficjentom Programu szczegółowych informacji dotyczących warunków i zasad udzielania pomocy.
</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</si>
  <si>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t>
  </si>
  <si>
    <t xml:space="preserve">Spotkanie informacyjne dla beneficjentów PROW na lata 2014-2020 ze szczególnym uwzględnieniem działania Podstawowe usługi i odnowa wsi na obszarach wiejskich dla operacji typu: „Budowa lub modernizacja dróg lokalnych „w ramach PROW 2014-2020.                        </t>
  </si>
  <si>
    <t>Konferencja otwierająca Program Rozwoju Obszarów Wiejskich na lata 2014-2020</t>
  </si>
  <si>
    <t xml:space="preserve">1. Jednostki samorządu terytorialnego szczebla powiatowego i gminnego;
2. Społeczności lokalne;
3. Instytucje, organizacje oraz stowarzyszenia, których działalność związana jest bezpośrednio lub pośrednio z sektorem rolnym i obszarami wiejskimi;
4. Centra i Ośrodki Doradztwa Rolniczego, Izby Rolnicze oraz Lokalne Grup 
Działania;
5. Partnerzy społeczni i gospodarczy (zwłaszcza zaangażowani lub zainteresowani działalnością Lokalnych Grup Działania);
6. Kościoły i związki wyznaniowe;
</t>
  </si>
  <si>
    <t>liczba konferencji- 1 szt., liczba uczestników konferencji, którzy nabyli wiedzę ogólną i szczegółową dot. Programu- 200 osób.</t>
  </si>
  <si>
    <t xml:space="preserve">1. Zwiększenie poziomu wiedzy ogólnej i szczegółowej dotyczącej PROW 2014-2020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Poszerzenie grupy zainteresowanych PROW, dotarcie z przekazem do grup nastawionych niechętnie lub krytycznie do FE (w tym PROW), przełamanie negatywnych stereotypów dotyczących życia na obszarach wiejskich.
3. Uwidocznienie roli Wspólnoty we współfinansowaniu rozwoju obszarów wiejskich w Polsce.
</t>
  </si>
  <si>
    <t>Spotkanie szkoleniowo-informacyjne dla Lokalnych Grup Działania dotyczące konkursu na nabór strategii rozwoju lokalnego, kierowanego przez społeczność (LSR)</t>
  </si>
  <si>
    <t>LGD lub podmioty, które są potencjalnymi beneficjentami działania LEADER w ramach PROW 2014-2020 i złożyły w ramach poddziałania 19.1 „Wsparcie przygotowawcze” lub planują ubiegać się o wybór przygotowanej LSR.</t>
  </si>
  <si>
    <t xml:space="preserve">Ankiety po zakończeniu spotkania. </t>
  </si>
  <si>
    <t>liczba spotkań-1 szt., liczba uczestników spotkania, którzy zwiększyli poziom wiedzy w zakresie dokumentacji konkursowej oraz nabyli umiejętność opracowania LSR-50 osób.</t>
  </si>
  <si>
    <t>Dobra jakość stworzonych LSR, z uwzględnieniem wymogów jakie powinny spełniać oraz sposobu oceny, której zostaną poddane.</t>
  </si>
  <si>
    <t>artykuły w prasie</t>
  </si>
  <si>
    <t>Artykuły sponsorowane w magazynie Samorządów Województwa Warmińsko-Mazurskiego pn. Puls Regionu</t>
  </si>
  <si>
    <t xml:space="preserve">1. 116 urzędów miast i gmin,
2. 19 starostw, 
3. wszystkie sołectwa woj. warmińsko-mazurskiego (2235),
4. Powiatowe Centra Pomocy Rodzinie, 
5. Warmińsko-Mazurski Urząd Wojewódzki,
6. Urząd Marszałkowski Województwa Warmińsko – Mazurskiego.
</t>
  </si>
  <si>
    <t>liczba artykułów-2szt.</t>
  </si>
  <si>
    <t xml:space="preserve">1. Upowszechnianie wiedzy ogólnej na temat Programu.
2. Informowanie o Programie, rezultatach jego realizacji oraz o wkładzie Wspólnoty w realizacje Programu (z wyłączeniem podmiotów zaangażowanych w realizację Strategii).
3. Zapewnienie odpowiedniej wizualizacji Programu.
</t>
  </si>
  <si>
    <t xml:space="preserve">1. Zwiększenie udziału zainteresowanych stron we wdrażaniu programów rozwoju obszarów wiejskich
2. Informowanie społeczeństwa i potencjalnych beneficjentów o polityce rozwoju obszarów wiejskich i o możliwościach finansowania.
3. Aktywizacja mieszkańców wsi na rzecz podejmowania inicjatyw w zakresie rozwoju obszarów wiejskich, w tym kreowanie miejsc pracy na terenach wiejskich.
</t>
  </si>
  <si>
    <t>1. Ułatwienie transferu wiedzy i innowacji w rolnictwie i leśnictwie oraz na obszarach wiejskich.</t>
  </si>
  <si>
    <t xml:space="preserve">1. Poszerzenie grupy zainteresowanych PROW, dotarcie z przekazem do grup nastawionych niechętnie lub krytycznie do FE (w tym PROW), przełamanie negatywnych stereotypów dotyczących życia na obszarach wiejskich.
2. Uwidocznienie roli Wspólnoty we współfinansowaniu rozwoju obszarów wiejskich w Polsce.
3. Zbudowanie i utrzymanie wysokiej rozpoznawalności EFRROW i PROW 2014-2020 na tle innych programów oraz funduszy europejskich.
</t>
  </si>
  <si>
    <t>ogłoszenia</t>
  </si>
  <si>
    <t>Ogłoszenia w prasie regionalnej-Gazeta Olsztyńska, Dziennik Elbląski</t>
  </si>
  <si>
    <t>liczba ogłoszeń-3 szt.</t>
  </si>
  <si>
    <t xml:space="preserve">1. Poszerzenie grupy zainteresowanych PROW, dotarcie z przekazem do grup nastawionych niechętnie lub krytycznie do FE (w tym PROW), przełamanie negatywnych stereotypów dotyczących życia na obszarach wiejskich.
2. Uwidocznienie roli Wspólnoty we współfinansowaniu rozwoju obszarów wiejskich w Polsce
3. Zbudowanie i utrzymanie wysokiej rozpoznawalności EFRROW i PROW 2014-2020 na tle innych programów oraz funduszy europejskich.
</t>
  </si>
  <si>
    <t>tablice informacyjne/reklamowe</t>
  </si>
  <si>
    <t>Produkcja tablic informacyjnych/reklamowych PROW 2007-2013</t>
  </si>
  <si>
    <t>Beneficjenci PROW 2007-2013</t>
  </si>
  <si>
    <t>Ilość przekazanych tablic</t>
  </si>
  <si>
    <t>ilość przekazanych tablic-200 szt.</t>
  </si>
  <si>
    <t>Promocja Programu. Zwiększona ilość beneficjentów PROW 2014-2020</t>
  </si>
  <si>
    <t>1. Upowszechnianie wiedzy ogólnej o Programie.</t>
  </si>
  <si>
    <t>1. Informowanie społeczeństwa i potencjalnych beneficjentów o polityce rozwoju obszarów wiejskich i o możliwościach finansowania.</t>
  </si>
  <si>
    <t>1. Uwidocznienie roli Wspólnoty we współfinansowaniu rozwoju obszarów wiejskich w Polsce.</t>
  </si>
  <si>
    <t>kalendarze</t>
  </si>
  <si>
    <t>Wykonanie kalendarzy na 2016r.</t>
  </si>
  <si>
    <t>Beneficjenci PROW 2014-2020</t>
  </si>
  <si>
    <t>ilość kalendarzy-800 szt.</t>
  </si>
  <si>
    <t xml:space="preserve">1. Upowszechnianie wiedzy ogólnej na temat Programu.
2. Zapewnienie odpowiedniej wizualizacji Programu.
</t>
  </si>
  <si>
    <t>„Delegacje krajowe, transport, noclegi pracowników zajmujących się realizacją działań promocyjnych i informacyjnych PROW 2014-2020”</t>
  </si>
  <si>
    <t>Aneta Nawrocka</t>
  </si>
  <si>
    <t>89/ 521 92 30</t>
  </si>
  <si>
    <t>a.nawrocka@warmia.mazury.pl</t>
  </si>
  <si>
    <t>Realizację działania dostosowano do realnych potrzeb oraz ilości uczestniczących w konferencji osób. W celu podkreślenia znaczenia PROW 2007-2013 zlecono emisje artykułu pokonferencyjnego w dzienniku regionalnym.</t>
  </si>
  <si>
    <t>W związku z organizacją konferencji zamykającej Program Rozwoju Obszarów Wiejskich na lata 2017-2013, pn ”Przemiany na obszarach wiejskich Warmii, Mazur i Powiśla na przełomie siedmioletniego okresu programowania PROW 2007-2013 , której celem było również wprowadzenie do nowej perspektywy finansowej 2014-2020 zdecydowano z rezygnacji  działania, biorąc pod uwagę ten sam typ odbiorców spotkania i brak wystarczających informacji do przekazania beneficjentom nt. PROW 2014-2020</t>
  </si>
  <si>
    <t>Na etapie realizacji działania okazało się , że nie uda się zrealizować zaplanowanego programu spotkania podczas jednego dnia szkoleniowego. Zdecydowano uwzględnić realne potrzeby Lokalnych Grup Działania w tym zakresie, w celu jak najefektywniejszego przekazu informacji, wymiany wiedzy i doświadczeń pomiędzy lokalnymi Grupami Działania, co bezpośrednio przełoży się na realizację PROW 2014-2020.</t>
  </si>
  <si>
    <t>Na etapie realizacji działania  zmniejszyła się potrzeba zamawiania tablic, w zaplanowanej ilość. Ilość  dostosowano do realnych potrzeb beneficjentów. Tym samym zmianie uległa także kwota wykonania usługi.</t>
  </si>
  <si>
    <t>Ze względu na przedłużającą się procedurę przetargową, nie działania nie zrealizowano  2015 roku. Realizację przeniesiono na rok 2016.</t>
  </si>
  <si>
    <t>W 2015 r. zaistniała potrzeba finansowania wyjazdów służbowych dla pracowników Departamentu Rozwoju Obszarów Wiejskich i Rolnictwa związanych realizacją działań promocyjnych i informacyjnych PROW 2014-2020.</t>
  </si>
  <si>
    <t>Plan komunikacyjny Województwa Świętokrzyskiego</t>
  </si>
  <si>
    <t>Konferencja dotycząca działań infrastrukturalnych PROW 2014-2020, wdrażanych przez samorząd województwa</t>
  </si>
  <si>
    <t>Potencjalni beneficjenci oraz instytucje zaangażowane bezpośrednio i pośrednio we wdrażanie Programu.</t>
  </si>
  <si>
    <t>ok. 150</t>
  </si>
  <si>
    <t>IX-XI</t>
  </si>
  <si>
    <t>Informacja o konferencji będzie zamieszczona na stronach internetowych: Świętokrzyskiego Biura Rozwoju Regionalnego, Biura PROW (www.prow.sbrr.pl) oraz Krajowej Sieci Obszarów Wiejskich (swietokrzyskie.ksow.pl)</t>
  </si>
  <si>
    <t>Analiza ankiet ewaluacyjnych, wypełnionych przez uczestników konferencji; analiza opublikowanych artykułów prasowych i wyemitowanych informacji radiowo-telewizyjnych; liczba i rodzaj udzielonego doradztwa (na miejscu w Biurze PROW i droga telefoniczną) w związku z informacjami pozyskanymi w trakcie konferencji.</t>
  </si>
  <si>
    <t>Ok. 150 osób zostanie poinformowanych nt. PROW 2014-2020, co wpłynie korzystnie na ilość i jakość składanych wniosków o pomoc w naborach ogłaszanych przez Samorząd Województwa; promocja PROW 2014-2020 wśród społeczności lokalnej.</t>
  </si>
  <si>
    <t>Wzrost poziomu wiedzy na temat PROW 2014-2020</t>
  </si>
  <si>
    <t>Zwiększenie udziału zainteresowanych stron we wdrażaniu programów rozwoju obszarów wiejskich.
Podniesienie jakości wdrażania PROW.
Informowanie społeczeństwa i potencjalnych beneficjentów o polityce rozwoju obszarów wiejskich i o możliwościach finansowania.</t>
  </si>
  <si>
    <t>Ułatwienie transferu wiedzy i innowacji w rolnictwie i leśnictwie oraz na obszarach wiejskich.
Wspieranie organizacji łańcucha żywnościowego, w tym przetwarzania i wprowadzania do obrotu produktów rolnych, dobrostanu zwierząt oraz zarządzania ryzykiem w rolnictwie.</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</si>
  <si>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t>
  </si>
  <si>
    <t>220 osób zostanie poinformowanych nt. PROW 2014-2020, co wpłynie korzystnie na ilość i jakość składanych wniosków o pomoc w naborach ogłaszanych przez Samorząd Województwa; promocja PROW 2014-2020 wśród społeczności lokalnej.</t>
  </si>
  <si>
    <t>Spotkanie dotyczące konkursu na wybór LGD do realizacji LSR</t>
  </si>
  <si>
    <t>Potencjalni beneficjenci  działania LEADER w ramach PROW 2014-2020</t>
  </si>
  <si>
    <t>ok. 50</t>
  </si>
  <si>
    <t>Koszty nie będą zgłaszane do refundacji</t>
  </si>
  <si>
    <t>X-XI</t>
  </si>
  <si>
    <t>Będzie sporządzona ankieta ewaluacyjna</t>
  </si>
  <si>
    <t>Zwiększy się poziom wiedzy uczestników spotkań w zakresie m. in.: zasad naboru, wypełniania wniosków  i opracowania LSR w konkursie wyboru LGD do realizacji LSR.</t>
  </si>
  <si>
    <t>Zwiększenie udziału zainteresowanych stron we wdrażaniu programów rozwoju obszarów wiejskich. 
Podniesienie jakości wdrażania PROW.</t>
  </si>
  <si>
    <t>Ułatwienie transferu wiedzy i innowacji w rolnictwie i leśnictwie oraz na obszarach wiejskich.
Promowanie włączenia społecznego, zmniejszenia ubóstwa oraz rozwoju gospodarczego na obszarach wiejskich</t>
  </si>
  <si>
    <t>Agnieszka Juszczyk</t>
  </si>
  <si>
    <t>41/ 342-12-64</t>
  </si>
  <si>
    <t>agniszka.juszczyk@sejmik.kielce.pl</t>
  </si>
  <si>
    <t>Zmiana spowodowana dostosowaniem środków finansowych do wydatków faktycznie poniesionych, które wyniknęły z procedury rozeznania rynku. Otrzymaliśmy większą ilość zgłoszeń niż początkowo zakładaliśmy.</t>
  </si>
  <si>
    <t>Plan komunikacyjny na lata 2014-2015 Krajowej Sieci Obszarów Wiejskich 2014-2020 dla Województwa Śląskiego</t>
  </si>
  <si>
    <t>Lp.</t>
  </si>
  <si>
    <t>Liczba konferencji/ spotkań</t>
  </si>
  <si>
    <t>Liczba ogłoszeń / artykułów</t>
  </si>
  <si>
    <t>Konferencja dla beneficjentów i potencjalnych beneficjentów PROW 2014-2020</t>
  </si>
  <si>
    <t xml:space="preserve">strony internetowe www.slaskie.ksow.pl; www.prow.slaskie.pl, www.slaskie.pl.  zaproszenia oraz informacje mailowe                         do potencjalnych beneficjentów PROW. </t>
  </si>
  <si>
    <t>ankiety po zakończeniu konferencji, z ankiet zostanie sporządzony raport</t>
  </si>
  <si>
    <t>liczba konferencji- 1 szt., ilość uczestników konferencji, którzy nabyli wiedzę ogólną i szczegółową dot. Programu- 200 osób</t>
  </si>
  <si>
    <t>wzrost poziomu wiedzy na temat PROW 2014-2019</t>
  </si>
  <si>
    <t>1 - zwiększenie udziału zainteresowanych stron we wdrażaniu programów rozwoju obszarów wiejskich, 2 - podniesienie jakości wdrażania PROW, 3 - informowanie społeczeństwa i potencjalnych beneficjentów o polityce rozwoju obszarów wiejskich i o możliwościach finansowania</t>
  </si>
  <si>
    <t>Priorytet I - ułatwienie transferu wiedzy i innowacji w rolnictwie i leśnictwie                        oraz na obszarach wiejskich</t>
  </si>
  <si>
    <t>Spotkania dla beneficjentów i potencjalnych beneficjentów PROW 2014-2020</t>
  </si>
  <si>
    <t>ankiety po zakończeniu spotkań, z ankiet zostanie sporządzony raport</t>
  </si>
  <si>
    <t>liczba zorganizowanych spotkań - 4 szt.                      ilość uczestników spotkań - 240 osób</t>
  </si>
  <si>
    <t>Przekazywanie potencjalnym beneficjentom/ beneficjentom Program szczegółowych informacji dotyczących warunków i zasad udzielania pomocy.</t>
  </si>
  <si>
    <t>1 - zwiększenie udziału zainteresowanych stron we wdrażaniu programów rozwoju obszarów wiejskich, 2 - podniesienie jakości wdrażania PROW, 3 - informowanie społeczeństwa i potencjalnych beneficjentów o polityce rozwoju obszarów wiejskich i o możliwościach finan_x0000__x0000__x0000__x0000__x0000__x0000__x0000_sowania</t>
  </si>
  <si>
    <t>Priorytet I - ułatwienie transferu wiedzy i innowacji w rolnictwie i leśnictwie oraz na obszarach wiejskich</t>
  </si>
  <si>
    <t xml:space="preserve">Spotkania dla lokalnych grup działania z terenu województwa śląskiego </t>
  </si>
  <si>
    <t xml:space="preserve">Przedstawiciele LGD w ramach PROW 2014-2020 (LGD przed lub w trakcie wyboru do realizacji LSR) </t>
  </si>
  <si>
    <t>przekazane do poszczególnych LGD</t>
  </si>
  <si>
    <t>ankiety po spotkaniu, z ankiet zostanie sporządzony raport</t>
  </si>
  <si>
    <t>liczba zorganizowanych spotkań - 1 szt.                        ilość uczestników spotkań - 50 osób</t>
  </si>
  <si>
    <t>Przekazywanie potencjalnym beneficjentom/ beneficjentom Program szczegółowych informacji                           dotyczących warunków i zasad udzielania pomocy.</t>
  </si>
  <si>
    <t xml:space="preserve">1 - zwiększenie udziału zainteresowanych stron we wdrażaniu programów rozwoju obszarów wiejskich, 2 - podniesienie jakości wdrażania PROW, 3 - informowanie społeczeństwa i potencjalnych beneficjentów o polityce rozwoju obszarów wiejskich i o możliwościach finansowania
</t>
  </si>
  <si>
    <t>prasa</t>
  </si>
  <si>
    <t>Promocja Programu w mediach o zasięgu regionalnym</t>
  </si>
  <si>
    <t xml:space="preserve">Potencjalni beneficjenci oraz społeczeństwo </t>
  </si>
  <si>
    <t xml:space="preserve">pomiar ilości złożonych wniosków w ramach działań samorządowych </t>
  </si>
  <si>
    <t>liczba opublikowanych         w prasie ogłoszeń                 - ok. 5 szt.</t>
  </si>
  <si>
    <t>wzrost zainteresowania realizacją projektów w ramach Programu (dot. działań samorządowych)</t>
  </si>
  <si>
    <t>1- zwiększenie udziału zainteresowanych stron we wdrażaniu programów rozwoju obszarów wiejskich, 3- informowanie społeczeństwa i potencjalnych beneficjentów o polityce rozwoju obszarów wiejskich i o możliwościach finansowania</t>
  </si>
  <si>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</si>
  <si>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internet</t>
  </si>
  <si>
    <t>Utworzenie strony internetowej dot. PROW 2014-2020</t>
  </si>
  <si>
    <t>pomiar ilości wejść na stronę</t>
  </si>
  <si>
    <t>liczba narzędzi komunikacji użytych do informacji i promocji PROW 2014-2020- 1 szt.</t>
  </si>
  <si>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</si>
  <si>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Zakup materiałów promocyjnych</t>
  </si>
  <si>
    <t xml:space="preserve">Ogół społeczeństwa, potencjalni beneficjenci i beneficjenci PROW, instytucje zaangażowane pośrednio we wdrażanie Programu </t>
  </si>
  <si>
    <t>liczba zakupionych materiałów                                   informacyjno-promocyjnych                                    - ok. 3000 szt</t>
  </si>
  <si>
    <t>wzrost wiedzy społeczeństwa na temat wizualizacji Programu</t>
  </si>
  <si>
    <t>Priorytet I - ułatwienie transferu wiedzy i innowacji w rolnictwie i leśnictwie                  oraz na obszarach wiejskich</t>
  </si>
  <si>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</si>
  <si>
    <t>Aleksandra Czucz</t>
  </si>
  <si>
    <t>tel.</t>
  </si>
  <si>
    <t>32 / 77 40 190</t>
  </si>
  <si>
    <t xml:space="preserve">aczucz@slaskie.pl,                                                    ksow@slaskie.pl </t>
  </si>
  <si>
    <t>Plan komunikacyjny dla województwa pomorskiego za okres 1 sierpnia 2015 - 31 grudnia 2015</t>
  </si>
  <si>
    <t>Spotkanie szkoleniowe</t>
  </si>
  <si>
    <t>Spotkanie szkoleniowe dla wnioskodawców naboru o wybór do realizacji lokalnej strategii rozwoju</t>
  </si>
  <si>
    <t>Wnioskodawcy (w tym Lokalne Grupy Działania) naboru o wybór do realizacji lokalnej strategii rozwoju</t>
  </si>
  <si>
    <t>ok. 55</t>
  </si>
  <si>
    <t xml:space="preserve">informacja mailowa, strona internetowa www.pomorskie.ksow.pl 
                         </t>
  </si>
  <si>
    <t>ankiety po zakończeniu spotkania</t>
  </si>
  <si>
    <t xml:space="preserve"> liczba uczestników spotkania - 55, liczba lokalnych strategii rozwoju złożonych w ramach konkursu na wybór LSR do realizacji- 16</t>
  </si>
  <si>
    <t>Wzrost szczegółowej wiedzy na temat nowej perspektywy oraz wypracowanie strategii na przyszłe lata.</t>
  </si>
  <si>
    <t xml:space="preserve">1.Upowszechnianie wiedzy ogólnej na temat Programu
2. Przekazywanie potencjalnym beneficjentom/beneficjentom Programu szczegółowych informacji dotyczących warunków i zasad udzielania pomocy.
</t>
  </si>
  <si>
    <t xml:space="preserve">1.Zwiększenie udziału zainteresowanych stron we wdrażaniu programów rozwoju obszarów wiejskich
2.Podniesienie jakości wdrażania PROW 
3. Informowanie społeczeństwa i potencjalnych beneficjentów o polityce rozwoju obszarów wiejskich i o możliwościach finansowania
4. Aktywizacja mieszkańców wsi na rzecz podejmowania inicjatyw w zakresie rozwoju obszarów wiejskich, w tym kreowania miejsc pracy na terenach wiejskich
</t>
  </si>
  <si>
    <t xml:space="preserve">Promowanie włączenia społecznego, zmniejszenia ubóstwa oraz rozwoju gospodarczego na 
obszarach wiejskich
</t>
  </si>
  <si>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</si>
  <si>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informacja mailowa, strona internetowa www.dprow.pomorskie.eu
                         </t>
  </si>
  <si>
    <t>Spotkanie szkoleniowe dla potencjalnych beneficjentów PROW 2014-2020</t>
  </si>
  <si>
    <t>Beneficjenci działań PROW 2014-2020, w szczególności w zakresie "dróg lokalnych"</t>
  </si>
  <si>
    <t>min. 150</t>
  </si>
  <si>
    <t xml:space="preserve">informacja mailowa, strona internetowa www.pomorskie.ksow.pl </t>
  </si>
  <si>
    <t>ankiety po zakończeniu spotkań</t>
  </si>
  <si>
    <t>liczba spotkań -5, liczba osób poinformowana o zasadach, warunkach i trybie przyznawania pomocy- 150</t>
  </si>
  <si>
    <t>Wzrost szczegółowej wiedzy na temat nowej perpsktywy i możliwosciach finansowania.</t>
  </si>
  <si>
    <t xml:space="preserve">1.Zwiększenie udziału zainteresowanych stron we wdrażaniu programów rozwoju obszarów wiejskich
2.Podniesienie jakości wdrażania PROW 
3. Informowanie społeczeństwa i potencjalnych beneficjentów o polityce rozwoju obszarów wiejskich i o możliwościach finansowania
</t>
  </si>
  <si>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zmiana w świadomości mieszkańców kraju funkcjonowania PROW jako programu głównie lub wyłącznie wpierającego rolników/rolnictwo</t>
  </si>
  <si>
    <t>liczba spotkań -6, liczba osób poinformowana o zasadach, warunkach i trybie przyznawania pomocy- 150</t>
  </si>
  <si>
    <t>Materiały informacyjne</t>
  </si>
  <si>
    <t>Zakup tablic informacyjnych dla beneficjentów PROW 2007-2013</t>
  </si>
  <si>
    <t>Ogół społeczeństwa</t>
  </si>
  <si>
    <t>liczba wykonanych tablic informujacych o realizacji przedsięwzięcia ze środków PROW 2007-2013</t>
  </si>
  <si>
    <t>Informowanie o rezultatach realizacji PROW 2007-2013. Zgodnie ze stanowiskiem Instytucji Zarządzającej zakup tablic informacyjnych dla beneficjentów poprzedniego okresu programowania jest kosztem kwalifikowalnym w ramach Pomocy technicznej PROW 2014-2020</t>
  </si>
  <si>
    <t>Zakup roll-up'ów promujących KSOW i PROW 2014-2020</t>
  </si>
  <si>
    <t>Liczba zakupionych roll-up'ów - 2, liczba wydarzeń podczas których będą eksponowane roll-up'y</t>
  </si>
  <si>
    <t>Zwiększenie rozpoznawalności znaku KSOW i PROW 2014-2020</t>
  </si>
  <si>
    <t xml:space="preserve">1.Zwiększenie udziału zainteresowanych stron we wdrażaniu programów rozwoju obszarów wiejskich
2.Informowanie społeczeństwa i potencjalnych beneficjentów o polityce rozwoju obszarów wiejskich i o możliwościach finansowania.
</t>
  </si>
  <si>
    <t>Zbudowanie i utrzymanie wysokiej rozpoznawalności EFRROW i PROW 2014-2020 na tle innych programów oraz funduszy europejskich</t>
  </si>
  <si>
    <t>Ogłoszenia prasowe</t>
  </si>
  <si>
    <t>Publikacja ogłoszeń w prasie</t>
  </si>
  <si>
    <t>Beneficjenci PROW</t>
  </si>
  <si>
    <t>liczba opublikowanych ogłoszen w prasie - 3</t>
  </si>
  <si>
    <t>Przekazywanie potencjalnym beneficjentom/beneficjentom Programu szczegółowych informacji dotyczących warunków i zasad udzialania pomocy, w tym o terminach naborów wniosków</t>
  </si>
  <si>
    <t xml:space="preserve">1.Zwiększenie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</si>
  <si>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Artykuł prasowy</t>
  </si>
  <si>
    <t>Publikacja artykułu w prasie</t>
  </si>
  <si>
    <t>Liczba opublikowanych artykułów w prasie - 1, liczba osób poinformowanych o możliwościach wsparcia w ramach PROW 2014-2020 wyrażona nakładem wydawnictwa ( wskaźnik uzależniony od wydawnictwa)</t>
  </si>
  <si>
    <t>Wzrost wiedzy na temat możliwości ubiegania się o dofinansowanie w ramach PROW 2014-2020</t>
  </si>
  <si>
    <t xml:space="preserve">Zwiększenie poziomu wiedzy ogólnej i szczegółowej dotyczącej PROW 2014-2020. </t>
  </si>
  <si>
    <t>Na organizację spotkania szkoleniowego dla wnioskodawców naboru o wybór do realizacji lokalnej strategii rozwoju została wydatkowana kwota mniejsza niż planowano. Niewykorzystana kwota z powyższej operacji przeniesiona została do operacji związanej z zakupem tablic informacyjnych dla beneficjentów PROW 2017 -2013.</t>
  </si>
  <si>
    <t>W związku z wdrażaniem PROW 2014 -2020 powstała potrzeba zorganizowania większej liczby spotkań. Spowodowane to było również dużym zainteresowaniem potencjalnych beneficjentów PROW 2014 -2020.</t>
  </si>
  <si>
    <t>W wyniku ponownej weryfikacji ilości zakupionych tablic w stosunku do zawartych umów z beneficjentami PROW 2007 -2013 niezbędnym było zapewnienie kolejnych 112 szt. tablic dla beneficjentó PROW 2007 -2013 w celu zapewnienia informacji i promocji na temat finansowania projektów operacji ze środków EFFROW. Kwota 10 000 zł przeniesiona została z operacji Spotkanie szkoleniowe dla wnioskodawców naboru o wybór do realizacji lokalnej strategii rozwoju.</t>
  </si>
  <si>
    <t>Plan komunikacyjny 2014-2015 Agencji Restrukturyzacji i Modernizacji Rolnictwa</t>
  </si>
  <si>
    <t>Audycja telewizyjna "Agroszansa"</t>
  </si>
  <si>
    <t>potencjalni beneficjenci działań  PROW 2014-2020, a szczególnie obsługiwani przez ARiMR</t>
  </si>
  <si>
    <t>wrzesień-grudzień</t>
  </si>
  <si>
    <t>W ramach realizacji operacji zostaną sfinansowane działania informacyjno -promocyjne z zakresu PROW 2014-2020. Kampania telewizyjna, ze względu na swoją formę, szybkość i zasięg, jest najskuteczniejszą formą przedstawiania informacji.</t>
  </si>
  <si>
    <t>Informacja  dotrze łącznie do ok. 2 mln widzów</t>
  </si>
  <si>
    <t>Dzięki prowadzonym działaniom w TVP  będzie można dotrzeć do szerokiego kręgu mieszkańców wsi i terenów wiejskich z informacją o PROW 2014-2020. Zakres tematyczny po-szczególnych audycji będzie adekwatny do wdrażanych w danym czasie działań z PROW 2014 - 2020.</t>
  </si>
  <si>
    <t xml:space="preserve">7) Działanie: Zapewnienie odpowiedniej wizualizacji Programu. 
</t>
  </si>
  <si>
    <t>Ogół społeczeństwa w tym, beneficjenci i potencjalni beneficjenci będzie informowane o możliwościach finansowania inwestycji na rzecz rozwoju obszarów wiejskich.</t>
  </si>
  <si>
    <t>Ułatwienie transferu wiedzy i innowacji w rolnictwie i leśnictwie oraz na obszarach wiejskich</t>
  </si>
  <si>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2014-2020  jako pro-gramu głównie lub wyłącznie wspierającego rolników/rolnictwo, 
e) poszerzenie grupy zainteresowanych PROW 2014-2020, dotarcie z przekazem do grup nastawionych niechętnie lub krytycznie do funduszy europejskich (w tym EFROW), przełamanie negatywnych stereotypów dotyczących życia na obszarach wiejskich.
</t>
  </si>
  <si>
    <t>Audio-video</t>
  </si>
  <si>
    <t>Portal internetowy ARiMR oraz portal internetowy Polskiego Radia, portal youtube</t>
  </si>
  <si>
    <t>W ramach realizacji operacji zostaną sfinansowane działania informacyjno -promocyjne z zakresu PROW 2014-2020. Portale internetowe, ze względu na swoją szybkość i zasięg, są bardzo skuteczną formą przedstawiania informacji.</t>
  </si>
  <si>
    <t>Informacje  dotrą łącznie do ok.  100 tys. Internautów.</t>
  </si>
  <si>
    <t xml:space="preserve">7) Działanie: Zapewnienie odpowiedniej wizualizacji Programu. 
</t>
  </si>
  <si>
    <t>Ogół społeczeństwa w tym, beneficjenci i potencjalni beneficjenci będzie informowane 
o możliwościach finansowania inwestycji na rzecz rozwoju obszarów wiejskich.</t>
  </si>
  <si>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2014-2020  jako pro-gramu głównie lub wyłącznie wspierającego rolników/rolnictwo, 
e) poszerzenie grupy zainteresowanych PROW 2014-2020, dotarcie z przekazem do grup nastawionych niechętnie lub krytycznie do funduszy europejskich (w tym EFROW), przełamanie negatywnych stereotypów dotyczących życia na obszarach wiejskich.</t>
  </si>
  <si>
    <t>Audycje radiowe</t>
  </si>
  <si>
    <t>W ramach realizacji operacji zostaną sfinansowane działania informacyjno -promocyjne z zakresu PROW 2014-2020. Kampania radiowa, ze względu na swoją formę, szybkość i zasięg, jest bardzo skuteczną formą przedstawiania informacji.</t>
  </si>
  <si>
    <t>Informacja  dotrze łącznie do ok. 700 tys. Słuchaczy</t>
  </si>
  <si>
    <t>Dzięki prowadzonym działaniom w polskim radiu  będzie można dotrzeć do szerokiego kręgu mieszkańców wsi i terenów wiejskich z informacją o PROW 2014-2020</t>
  </si>
  <si>
    <t xml:space="preserve">7) Działanie: Zapewnienie odpowiedniej wizualizacji Programu. </t>
  </si>
  <si>
    <t xml:space="preserve">Ogół społeczeństwa w tym, beneficjenci i potencjalni beneficjenci będzie informowane 
o możliwościach finansowania inwestycji na rzecz rozwoju obszarów wiejskich.
</t>
  </si>
  <si>
    <t>2. Działania informacyjno-promocyjne w ramach Planu Komunikacyjnego PROW 2014-2020  dla województwa łódzkiego</t>
  </si>
  <si>
    <t>Liczba ogłoszeń/
artykułów</t>
  </si>
  <si>
    <t xml:space="preserve">Szkolenie dla beneficjentów PROW 2014-2020 </t>
  </si>
  <si>
    <t>Beneficjenci PROW 2014-2020 – wójtowie z terenu województwa łódzkiego</t>
  </si>
  <si>
    <t xml:space="preserve">opinie (informacje zwrotne) uzyskiwanych od uczestników szkolenia, anonimowe ankiety oceniające </t>
  </si>
  <si>
    <t xml:space="preserve">1. Liczba zorganizowanych form szkoleniowych dla beneficjentów PROW 2014-2020 
(1 szt.),
2. Liczba uczestników form szkoleniowych dla beneficjentów (200 osób).
</t>
  </si>
  <si>
    <t xml:space="preserve">1. Wzrost liczby złożonych wniosków w ramach PROW 2014-2020.
2. Wzrost wiedzy na temat PROW 2014-2020 wśród ogółu społeczeństwa, beneficjentów i potencjalnych beneficjentów.
3. Wzrost poziomu zainteresowania aplikowaniem w ramach PROW.
</t>
  </si>
  <si>
    <t>Działanie 4</t>
  </si>
  <si>
    <t xml:space="preserve">Cel 1, 2, 3
</t>
  </si>
  <si>
    <t>Priorytet 1</t>
  </si>
  <si>
    <t>Cel a</t>
  </si>
  <si>
    <t xml:space="preserve">Szkolenie dotyczące naboru wniosków o wybór strategii rozwoju lokalnego kierowanego przez społeczność LSR
</t>
  </si>
  <si>
    <t>Beneficjenci PROW 2014-2020 – przedstawiciele LGD, potencjalni beneficjenci działania LEADER w ramach PROW 2014-2020</t>
  </si>
  <si>
    <t xml:space="preserve">strona internetowa www.lodzkie.pl/
prow, zaproszenia imienne
                        </t>
  </si>
  <si>
    <t xml:space="preserve">1. Wzrost poziomu wiedzy beneficjentów i potencjalnych beneficjentów w zakresie znajomości dokumentów konkursowych.
2. Umiejętność opracowania LSR z uwzględnieniem wymogów jakie powinny spełniać oraz sposobu ich oceny.
</t>
  </si>
  <si>
    <t xml:space="preserve"> 1. Wzrost liczby złożonych wniosków w ramach działania LEADER objętego PROW 2014-2020.
2. Wzrost wiedzy na temat PROW 2014-2020 wśród beneficjentów i potencjalnych beneficjentów.
3. Wzrost poziomu zainteresowania aplikowaniem w ramach PROW.
Wskaźnikiem długofalowym będzie liczba złożonych w danym roku wniosków w ramach PROW 2014-2020.
</t>
  </si>
  <si>
    <t>Komiks promocyjny</t>
  </si>
  <si>
    <t>Wykonanie projektu graficznego komiksu na temat PROW 2014-2020</t>
  </si>
  <si>
    <t xml:space="preserve">Ogół społeczeństwa, beneficjenci, potencjalni beneficjenci PROW 2014-2020 </t>
  </si>
  <si>
    <t xml:space="preserve">punkt informacyjny PROW 2014-2020, strony internetowe: www.lodzkie.pl/prow, www. lodzkie.ksow.pl, bezpośrednnie rozmowy pracowników DFROW z beneficjentami i potencjalnymi beneficjentami </t>
  </si>
  <si>
    <t xml:space="preserve">1.  Liczba materiałów informacyjno-promocyjnych, w tym liczba zrealizowanych projektów graficznych 
(1 szt.). 
2. Po wydrukowaniu komiksu wskaźnikiem będzie nakład wydanej publikacji. </t>
  </si>
  <si>
    <t xml:space="preserve">1. Wzrost liczby osób dostrzegających wpływ PROW na rozwój obszarów wiejskich w Polsce.
2. Wzrost wiedzy na temat PROW 2014-2020 wśród ogółu społeczeństwa, beneficjentów i potencjalnych beneficjentów.
3. Wzrost poziomu zainteresowania aplikowaniem w ramach PROW.
4. Wzrost liczby złożonych wniosków w ramach PROW 2014-2020.
</t>
  </si>
  <si>
    <t>Działanie 1</t>
  </si>
  <si>
    <t xml:space="preserve">Cel 1, 3
</t>
  </si>
  <si>
    <t xml:space="preserve">Cel a, c
</t>
  </si>
  <si>
    <t>Ogłoszenie
/artykuł informacyjno-promocyjny</t>
  </si>
  <si>
    <t>Publikacja ogłoszeń i artykułów w prasie regionalnej informujących o możliwościach uzyskania dofinansowania w ramach PROW 2014-2020</t>
  </si>
  <si>
    <t>Ogół społeczeństwa, beneficjenci i potencjalni beneficjenci PROW 2014-2020</t>
  </si>
  <si>
    <t>strona internetowa www.lodzkie.pl/prow, punkt informacyjny, bezpośrednie rozmowy pracowników DFROW z beneficjentami i potencjalnymi beneficjentami</t>
  </si>
  <si>
    <t xml:space="preserve">1. Liczba działań promocyjnych w mediach, w tym liczba opublikowanych ogłoszeń w prasie 
(2 szt.). </t>
  </si>
  <si>
    <t xml:space="preserve">Cel a, b, c
</t>
  </si>
  <si>
    <t>Strona internetowa</t>
  </si>
  <si>
    <t>Strona internetowa poświęcona PROW 2014-2020</t>
  </si>
  <si>
    <t xml:space="preserve">bezkosztowo 
</t>
  </si>
  <si>
    <t xml:space="preserve">IV kwartał 
</t>
  </si>
  <si>
    <t>punkt informacyjny, bezpośrednnie rozmowy pracowników DFROW  z beneficjentami i potencjalnymi beneficjentami, imprezy tj. targi, wystawy, warsztaty, konferencje, szkoleniam, drukowane materiały promocyjne wydane przez Urząd Marszałkowski Województwa Łódzkiego.</t>
  </si>
  <si>
    <t>ankiety on-line zamieszczone na stronie internetowej</t>
  </si>
  <si>
    <t xml:space="preserve">1.  Liczba odwiedzin portalu internetowego dotyczącego PROW 2014-2020,w tym: zakładek, podzakładek, stron poświęconych Programowi w danym przedziale czasowym (szt.). </t>
  </si>
  <si>
    <t>Materiały promocyjne: roll'upy, ścianka wystawiennicza</t>
  </si>
  <si>
    <t xml:space="preserve">Zakup materiałów promocyjnych w postaci roll’upów i ścianki wystawienniczej </t>
  </si>
  <si>
    <t>1. Roll’up-y 
(4 szt.)
2. Ścianka wystawiennicza (1 szt.)</t>
  </si>
  <si>
    <t>1. Liczba zakupionych materiałów promocyjnych (5 szt.)</t>
  </si>
  <si>
    <t xml:space="preserve">1. Wzrost liczby osób dostrzegających wpływ PROW na rozwój obszarów wiejskich w Polsce.
2. Wzrost wiedzy na temat PROW 2014-2020 wśród ogółu społeczeństwa, beneficjentów i potencjalnych beneficjentów.
3. Zwiększenie rozpoznawalności EFRROW i PROW 2014-2020 na tle innych programów oraz funduszy europejskich.
</t>
  </si>
  <si>
    <t>Działanie 7</t>
  </si>
  <si>
    <t>Cel c</t>
  </si>
  <si>
    <t>"Wykonanie projektów graficznych roll'upów i ścianki wystawienniczej"</t>
  </si>
  <si>
    <t>Materiały promocyjne: zestawy promocyjne i ozdobne słoiki z miodem</t>
  </si>
  <si>
    <t>Zakup zestawów promocyjnych i ozdobnych słoików z miodem</t>
  </si>
  <si>
    <t>1. Zestawy promocyjne z miodem (500 szt.),
2. Ozdobne sloiki z miodem (500 szt.)</t>
  </si>
  <si>
    <t>1. Liczba zakupionych materiałów promocyjnych 
(1 000 szt.)</t>
  </si>
  <si>
    <t xml:space="preserve">"Zakup ozdobnych słoików z miodem". </t>
  </si>
  <si>
    <t>Punkt informacyjny</t>
  </si>
  <si>
    <t>Punkt informacyjny dotyczący PROW 2014-2020</t>
  </si>
  <si>
    <t xml:space="preserve">bezkosztowo
</t>
  </si>
  <si>
    <t xml:space="preserve">strona internetowa www.prow.lodzkie.pl,  bezpośrednie rozmowy pracowników DFROW z beneficjentami i potencjalnymi beneficjentami
</t>
  </si>
  <si>
    <t>anonimowe ankiety wypełniane przez osoby odwiedzające punkt informacyjny,</t>
  </si>
  <si>
    <t>1. Liczba udzielanych konsultacji w ramach funkcjonowania punktu informacyjnego.</t>
  </si>
  <si>
    <t xml:space="preserve">1. Wzrost wiedzy na temat PROW 2014-2020 wśród ogółu społeczeństwa, beneficjentów i potencjalnych beneficjentów.
2. Wzrost poziomu zainteresowania aplikowaniem w ramach PROW.
3. Wzrost liczby złożonych wniosków w ramach PROW 2014-2020.
</t>
  </si>
  <si>
    <t>Delegacje krajowe i zagraniczne</t>
  </si>
  <si>
    <t>Delegacje krajowe i zagraniczne pracowników zajmujących się realizacją działań promocyjnych i informacyjnych PROW 2014-2020</t>
  </si>
  <si>
    <t>bezpośrednie rozmowy pracowników DFROW  z beneficjentami i potencjalnymi beneficjentami.</t>
  </si>
  <si>
    <t>1. Liczba wyjazdów krajowych i zagranicznych związanych realizacją działań promocyjnych i informacyjnych PROW 2014-2020.</t>
  </si>
  <si>
    <t xml:space="preserve">1.Wzrost wiedzy na temat PROW 2014-2020 wśród ogółu społeczeństwa, beneficjentów i potencjalnych beneficjentów.
2. Wzrost poziomu zainteresowania aplikowaniem w ramach PROW.
3. Wzrost liczby złożonych wniosków w ramach PROW 2014-2020, 
</t>
  </si>
  <si>
    <t>Delegacje krajowe pracowników zajmujących się realizacją działań promocyjnych i informacyjnych PROW 2014 - 2020</t>
  </si>
  <si>
    <t>Osoba do kontaktu</t>
  </si>
  <si>
    <t>Anna Włodarczyk</t>
  </si>
  <si>
    <t>Telefon</t>
  </si>
  <si>
    <t>042 663 31 88</t>
  </si>
  <si>
    <t>E-mail</t>
  </si>
  <si>
    <t>anna.wlodarczyk1@lodzkie.pl</t>
  </si>
  <si>
    <r>
      <rPr>
        <sz val="12"/>
        <color rgb="FFFF0000"/>
        <rFont val="Calibri"/>
        <family val="2"/>
        <charset val="238"/>
        <scheme val="minor"/>
      </rPr>
      <t>strona internetowa www.lodzkie.pl/
prow, zaproszenia imienne</t>
    </r>
    <r>
      <rPr>
        <sz val="12"/>
        <color rgb="FFFF0000"/>
        <rFont val="Tahoma"/>
        <family val="2"/>
        <charset val="238"/>
      </rPr>
      <t xml:space="preserve">
                        </t>
    </r>
  </si>
  <si>
    <t>Realizację powyższego szkolenia przeniesiono na 2016r. z uwagi, iż do końca 2015r. Nie została podjęta uchwała Zarządu Województwa Łódzkiego o ogłoszeniu naboru w ramach działania "Podstawowe usługi i odnowa wsi na obszarach wiejskich" uwzględniającego budowę lub modernizację dróg lokalnych.</t>
  </si>
  <si>
    <t>Samorząd Województwa Łódzkiego w 2015 r. poniósł koszty wykonania projeków graficznych 4 roll'upów i ścianki wystawienniczej. Z uwagi na konieczność przeprowadzenia postępowania przetargowego, koszty wykonania i dostawy materiałów promocyjnych przeniesione zostały do realizacji na 2016 rok. Propozycja zmiany nazwy operacji i budżetu, zgodnie z rzeczywistym wydatkowaniem.</t>
  </si>
  <si>
    <t>W ramach realizacji powyższej operacji poniesione zostały koszty wykonania projektów graficznych oraz zakupu 400 ozdobnych słoików z miodem. Z uwagi na konieczność przeprowadzenia postępowania przetargowego na zakup zestawów promocyjnych z miodem oraz krótki okres realizacji operacji, Samorząd Województwa Łódzkiego zrezygnował z realizacji działania w powyższym zakresie. Propozycja zmiany nazwy operacji i budżetu, zgodnie z rzeczywistym wydatkowaniem.</t>
  </si>
  <si>
    <t xml:space="preserve">W 2015r. nie zaistniała potrzeba finansowania wyjazdów służbowych zagranicznych dla pracowników Departamentu Funduszu Rozwoju Obszarów Wiejskich, związanych realizacją działań promocyjnych i informacyjnytch PROW 2014- 2020. Propozycja zmiany nazwy operacji i budżetu, zgodnie z rzeczywistym wydatkowaniem. </t>
  </si>
  <si>
    <t>Plan komunikacyjny województwa lubelskiego</t>
  </si>
  <si>
    <t>Konferencja</t>
  </si>
  <si>
    <t>Konferencja dotycząca Programu Rozwoju Obszarów Wiejskich 2014-2020</t>
  </si>
  <si>
    <t>Strona internetowa www.lubelskie.ksow.pl.; www.prow.lubelskie.pl</t>
  </si>
  <si>
    <t xml:space="preserve">Lista osób uczestniczących w konferencji </t>
  </si>
  <si>
    <t>Realizowane w ramach przedmiotowego działania przedsięwzięcia zapewnią odpowiedni poziom wiedzy ogólnej  PROW 2014-2020</t>
  </si>
  <si>
    <t xml:space="preserve">W wyniku realizacji wyżej wymienionej operacji nastąpi
Promowanie włączenia społecznego, zmniejszenia ubóstwa oraz rozwoju gospodarczego na obszarach wiejskich
Podniesienie jakości wdrażania PROW
Informowanie społeczeństwa i potencjalnych beneficjentów o polityce rozwoju obszarów wiejskich i o możliwościach finansowania
Zapewnienie pewnej, aktualnej i przejrzystej informacji o PROW 2014-2020 dla ogółu interesarjuszy oraz promowanie PROW,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Upowszechnianie wiedzy ogólnej na temat Programu
</t>
  </si>
  <si>
    <t>Podniesienie jakości wdrażania PROW Informowanie społeczeństwa i potencjalnych beneficjentów o polityce rozwoju obszarów wiejskich i o możliwościach finansowania</t>
  </si>
  <si>
    <t xml:space="preserve">Kalendarze, mapa </t>
  </si>
  <si>
    <t>Informowanie o PROW 2014-2020 na wklejkach kalendarzy książkowych, kieszonkowych  oraz na kalendarzu ściennym i mapie województwa lubelskiego.</t>
  </si>
  <si>
    <t>1000 szt. kieszonkowe, 1000 szt. książkowe, 1000 szt. ścienne),500 szt. (mapy)</t>
  </si>
  <si>
    <t>listopad/grudzień 2015 r.</t>
  </si>
  <si>
    <t>Strona internetowa www.lubelskie.ksow.pl</t>
  </si>
  <si>
    <t>liczba wydanych egzemplarzy</t>
  </si>
  <si>
    <t>Większa rozpoznawalność programu wśród potencjalnych beneficjentów mierzona nakładem wydanych egzemplarzy.</t>
  </si>
  <si>
    <t>W wyniku realizacji wyżej wymienionej operacji nastąpi
- Upowszechnienie wiedzy ogólnej na temat programu
-promowanie włączenia społecznego, zmniejszenia ubóstwa oraz rozwoju gospodarczego na obszarach wiejskich
-informowanie społeczeństwa i potencjalnych beneficjentów o polityce rozwoju obszarów wiejskich i o możliwościach finansowania
- zapewnienie pewnej, aktualnej i przejrzystej informacji o PROW 2014-2020, dla ogółu interesariuszy oraz promowanie PROW, jako instrumentu wspierającego rozwój rolnictwa i obszarów wiejskich w Polsce
- zwiększenie poziomu wiedzy ogólnej i szczegółowej dotyczącej PROW 2014-2020</t>
  </si>
  <si>
    <t>3. Informowanie społeczeństwa i potencjalnych beneficjentów o polityce rozwoju obszarów wiejskich i o możliwościach finansowania</t>
  </si>
  <si>
    <t>6.Promowanie włączenia społecznego, zmniejszenia ubóstwa oraz rozwoju gospodarczego na obszarach wiejskich</t>
  </si>
  <si>
    <t>zwiększenie poziomu wiedzy ogólnej i szczegółowej dotyczącej PROW 2014-2020</t>
  </si>
  <si>
    <t>Ogłoszenia</t>
  </si>
  <si>
    <t>Ogłoszenia w prasie o zasięgu regionalnym</t>
  </si>
  <si>
    <t xml:space="preserve">wrzesień/grudzień 2015 r. </t>
  </si>
  <si>
    <t>ni dotyczy</t>
  </si>
  <si>
    <t>Ilość wydanych ogłoszeń, ilość egzemplarzy</t>
  </si>
  <si>
    <t>Większa rozpoznawalność programu wśród potencjalnych beneficjentów mierzona nakładem wydanych egzemplarzy</t>
  </si>
  <si>
    <t xml:space="preserve">W wyniku realizacji wyżej wymienionej operacji nastąpi
- Upowszechnienie wiedzy ogólnej na temat programu
-promowanie włączenia społecznego, zmniejszenia ubóstwa oraz rozwoju gospodarczego na obszarach wiejskich
-informowanie społeczeństwa i potencjalnych beneficjentów o polityce rozwoju obszarów wiejskich i o możliwościach finansowania
- zapewnienie pewnej, aktualnej i przejrzystej informacji o PROW 2014-2020, dla ogółu interesariuszy oraz promowanie PROW, jako instrumentu wspierającego rozwój rolnictwa i obszarów wiejskich w Polsce
- zwiększenie poziomu wiedzy ogólnej i szczegółowej dotyczącej PROW 2014-2020
</t>
  </si>
  <si>
    <t xml:space="preserve">zwiększenie poziomu wiedzy ogólnej i szczegółowej dotyczącej PROW 2014-2020 </t>
  </si>
  <si>
    <t>Szkolenia</t>
  </si>
  <si>
    <t>Szkolenie dot. Konkursu na wybór startegii rozwoju lokalnego kierowanego przez społeczność (LSR)</t>
  </si>
  <si>
    <t>Lokalne Grupy Działania Województwa Lubelskiego</t>
  </si>
  <si>
    <t>Strona internetowa www.lubelskie.ksow.pl; www.prow.lubelskie.pl</t>
  </si>
  <si>
    <t>Liczba osób uczestniczących w szkoleniu</t>
  </si>
  <si>
    <t>Zwiększenie poziomu wiedzy na temat PROW 2014-2020 u osób, które wezmą udział w szkoleniu.</t>
  </si>
  <si>
    <t>W wyniku realizacji operacji nastąpi: 1. Promowanie włączenia społecznego, zmniejszenie ubóstwa oraz rozwoju gospodarczego na obszarach wiejskich. 2. Podniesienie jakości wdrażania PROW. 3. Informowanie społeczenstwa i potencjalnych beneficjentów o polityce rozwoju obszarów wiejskich i o możliwościach finansowania. 4. Zapewnienie pewnej, aktualnej i przejrzystej informacji o PROW 2014-2020 dla ogółu interesarjuszy oraz promowanie PROW jako instrumentu wspierającego rozwój rolnictwa i obszarów wiejskich w Polsce. 5.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6. Upowszechnienie wiedzy ogólnej na temat Programu.</t>
  </si>
  <si>
    <t>Radosław Orgasiński</t>
  </si>
  <si>
    <t>81 441 67 95</t>
  </si>
  <si>
    <t>radoslaw.orgasinski@lubelskie.pl</t>
  </si>
  <si>
    <t>Zmniejszenie kwoty wynika z powstałych oszczędności w wyniku postęopwania poniżej 30 000 euro.</t>
  </si>
  <si>
    <t xml:space="preserve">beneficjenci oraz potencjalni beneficjenci  </t>
  </si>
  <si>
    <t>Przesunięcie działania do Planu Operacyjnego</t>
  </si>
  <si>
    <t>W związku ze zmianami przepisów dotyczących konieczności ogłaszania w prasie naborów wniosków o przyznanie pomocy dla działań  PROW 2014-2020 zrezygnowano z realizacji operacji, której zakres dotyczył ogłoszeń prasowych.</t>
  </si>
  <si>
    <t>Zmniejszenie liczby uczestników szkolenia wynikało z realnego zapotzrebowania na etapie organizacji szkolenia. Zmniejszenie kwoty wynika z powstałych oszczędności w wyniku postęopwania poniżej 30 000 euro.</t>
  </si>
  <si>
    <t>lp.</t>
  </si>
  <si>
    <t>podmiot wnioskujący o zmianę</t>
  </si>
  <si>
    <t>nr działania, którego dotyczy zmiana</t>
  </si>
  <si>
    <t>nazwa operacji, której dotyczy zmiana</t>
  </si>
  <si>
    <t>na czym polega zmiana</t>
  </si>
  <si>
    <t>uzasadnienie zmiany</t>
  </si>
  <si>
    <t>Samorząd Województwa Dolnośląskiego</t>
  </si>
  <si>
    <t>Zmniejszenie kwoty przeznaczonej na realizację operacji do 18 000 zł (zmniejszenie o 2 000 – było 20 000 zł)</t>
  </si>
  <si>
    <t>Wykreślenie operacji</t>
  </si>
  <si>
    <t>Zmiana spowodowana tym, że  Samorząd Województwa nie ogłaszał w 2015 roku żadnych naborów wniosków o przyznanie pomocy w ramach działań delegowanych, o których należałoby poinformować potencjalnych beneficjentów/beneficjentów przy zastosowaniu ogłoszeń prasowych (brak takiego obowiązku w obowiązujących rozporządzeniach).</t>
  </si>
  <si>
    <t>Zmniejszenie liczby osób odwiedzających PIFE do 150 osób z  1050 osób oraz zmniejszenie liczby materiałów promocyjnych rozdystrybuowanych  wśród odwiedzających punkty z około 800 zestawów do około 60 zestawów</t>
  </si>
  <si>
    <t>Samorząd Województwa Kujawsko - Pomorskiego</t>
  </si>
  <si>
    <t>Szkolenie dla LGD dot. konkursu na wybór strategii rozwoju lokalnego kierowanego przez społeczność</t>
  </si>
  <si>
    <t>Zmniejszenie kwoty na realizacjię operacji z 6 000 zł do 3 000 zł</t>
  </si>
  <si>
    <t>Wykonanie 200 sztuk kalendarzy książkowych, 200 sztuk kalendarzy kieszonkowych i 200 notesów promujących logo PROW 2014 -2020</t>
  </si>
  <si>
    <r>
      <t xml:space="preserve">Zmiana nazwy, przedmiotu i kwoty operacji. Zmiana </t>
    </r>
    <r>
      <rPr>
        <b/>
        <sz val="11"/>
        <color theme="1"/>
        <rFont val="Czcionka tekstu podstawowego"/>
        <charset val="238"/>
      </rPr>
      <t>z</t>
    </r>
    <r>
      <rPr>
        <sz val="11"/>
        <color theme="1"/>
        <rFont val="Calibri"/>
        <family val="2"/>
        <scheme val="minor"/>
      </rPr>
      <t xml:space="preserve"> " Wykonanie 200 sztuk kalendarzy książkowych, 200 sztuk kalendarzy kieszonkowych i 200 notesów promujących logo PROW 2014 - 2020" -   łącznie 600 szt. za 10 000 zł </t>
    </r>
    <r>
      <rPr>
        <b/>
        <sz val="11"/>
        <color theme="1"/>
        <rFont val="Czcionka tekstu podstawowego"/>
        <charset val="238"/>
      </rPr>
      <t>na</t>
    </r>
    <r>
      <rPr>
        <sz val="11"/>
        <color theme="1"/>
        <rFont val="Calibri"/>
        <family val="2"/>
        <scheme val="minor"/>
      </rPr>
      <t xml:space="preserve"> " Wykonanie 40 kg krówek reklamowych, 5 000 sztuk batonów musli - reklamowych, 5 000 sztuk lizaków 2D - rówek"  - łącznie - 10 000 szt. za 19 000 zł</t>
    </r>
  </si>
  <si>
    <t>Wykonanie ścianki wystawienniczej wraz z 3 banerami reklamowymi PROW 2014 -2020</t>
  </si>
  <si>
    <t>Zmiana nazwy, częściowego przedmiotu i kwoty operacji. Zmiana "Wykonanie ścianki wystawienniczej wraz z 3 banerami reklamowymi PROW 2014 -2020" -  4 szt. za 15 000 zł, na "Wykonanie paneli do śnianki wystawienniczej wraz z 4 roll upami reklamowymi PROW 2014 -2020" 4 szt. za 9 000 zł</t>
  </si>
  <si>
    <t>Zmniejszenie kwoty na realizację operacji z 15 000,00 zł na 13 515,00  zł</t>
  </si>
  <si>
    <t>Zmniejszenie kwoty na realizację operacji z 6 000,00 zł na 2 800,00  zł oraz zmniejszenie liczby uczestników szkolenia z 80 zaplanowanych uczestników na 50 uczestników.</t>
  </si>
  <si>
    <t>Samorząd Województwa Lubuskiego</t>
  </si>
  <si>
    <t xml:space="preserve">1. Zmniejszenie kwoty przeznaczonej na realizację operacji z 12 000 zł do 9 500 zł (zmniejszenie o 2 500 zł )                  2. Zwiększenie liczby spotkań informacyjno - promocyjnych z 4 do 5 </t>
  </si>
  <si>
    <t>1. Zmiana spowodowana dostosowaniem kwoty przeznaczonej na realizację opreacji do wydatków faktycznie poniesionych a także  oszczędności, powstałych w skutek przeprowadzonej procedury rozeznania rynku.Zmniejszenie kwoty przeznaczonej na organizację spotkań, wynika z faktu, iż konieczne było zapewnienie środków na realizację  nowych zadań tj. najemu oraz stworzenie bilbordów . Kwota w całości przeznaczona na nowe zadanie.                                                                                                                                      2.W ramach nowej kwoty 9500 zł zorganizowano 5 spotkań.</t>
  </si>
  <si>
    <t>Szkolenia dla przedstawicieli lubuskich LGD</t>
  </si>
  <si>
    <t>Zmniejszenie kwoty przeznaczonej na realizację operacji z 4 500 zł do 3 500 zł ( zmniejszenie o 1 000 zł)</t>
  </si>
  <si>
    <t>Zmniejszenie kwoty przeznaczonej na realizację operacji z 10 000 zł do 9 000 zł (zmniejszenie o 1 000 zł)</t>
  </si>
  <si>
    <t xml:space="preserve">Ogłoszenia w prasie </t>
  </si>
  <si>
    <t>1. Zmniejszenie kwoty przeznaczonej na realizację operacji z 2 000 zł do 1 300 zł (zmniejszenie o 700 zł)                                                           2. Zmniejszenie liczby ogłoszeń z 3 do 2</t>
  </si>
  <si>
    <t>Wprowadzenie operacji do Planu - kwota 4 700 zł</t>
  </si>
  <si>
    <t>Samorząd Województwa Łódzkiego</t>
  </si>
  <si>
    <t>Szkolenie dla beneficjentów PROW 2014 - 2020</t>
  </si>
  <si>
    <t xml:space="preserve">Wykonanie projektu graficznego komiksu na temat PROW 2014 -2020 </t>
  </si>
  <si>
    <t>Publikacja ogłoszeń i artykułów w prasie regionalnej informujących o możliwościach uzyskania dofinansowania w ramach PROW 2014 - 2020</t>
  </si>
  <si>
    <t>Zmiana kwoty operacji z 13 000 zł na 0 zł</t>
  </si>
  <si>
    <t>Zakup materiałów promocyjnych w postaci roll'upów i ścianki wystawienniczej</t>
  </si>
  <si>
    <t xml:space="preserve">Zmiana nazwy operacji na : "Wykonanie projektów graficznych roll'upów i ścianki wystawienniczej". Zmiana kwoty operacji z 7 000 zł na 2100 zł </t>
  </si>
  <si>
    <t>Zmiana nazwy operacji na: "Zakup ozdobnych słoików z miodem". Zmiana kwoty operacji z 30 000 zł na 10 100 zł.</t>
  </si>
  <si>
    <t>Delegacje krajowe i zagraniczne pracowników zajmujących się realizacją działań promocyjnych i informacyjnych PROW 2014 -2020</t>
  </si>
  <si>
    <t xml:space="preserve">Zmiana nazwy operacji na : " Delegacje krajowe pracowników zajmujących się realizacją działań promocyjnych i informacyjnych PROW 2014 - 2020". Zmiana kwoty operacji z 3 500 zł na 1 700 zł. </t>
  </si>
  <si>
    <t>Samorząd Województwa Małopolskiego</t>
  </si>
  <si>
    <t>Wprowadzenie nowego zadania na kwotę 4.950,00 zł</t>
  </si>
  <si>
    <t>Wykonanie materiałów konferencyjnych</t>
  </si>
  <si>
    <t>Samorząd Województwa Mazowieckiego</t>
  </si>
  <si>
    <t>Zmiana kwoty operacji z 36 200 zł na 36 199,99 zł</t>
  </si>
  <si>
    <t>Zmiana kwoty operacji z 30 000 zł na 27 543,50 zł</t>
  </si>
  <si>
    <t>Zmiana kwoty operacji z 10 000 zł na 4 976,25 zł</t>
  </si>
  <si>
    <t>Dodatek tematyczny do gazet regionalnych</t>
  </si>
  <si>
    <t>Zmiana kwoty operacji z 25 000 zł na 24 846 zł</t>
  </si>
  <si>
    <t>Ogłoszenia o naborach wniosków</t>
  </si>
  <si>
    <t>Zmiana kwoty operacji z 90 000 zł na 89 999,10 zł</t>
  </si>
  <si>
    <t>Kalendarze na 2016 rok</t>
  </si>
  <si>
    <t>Zmiana kwoty operacji z 45 000 zł na 36 908 zł</t>
  </si>
  <si>
    <t>Samorząd Województwa Opolskiego</t>
  </si>
  <si>
    <t>3 spotkania dla Lokalnych Grup Działania w ramach PROW 2014 - 2020</t>
  </si>
  <si>
    <t>Zmiana tytułu operacji. Doprecyzowano termin spotkania. Uaktualniono ilość uczestników spotkań ( 144 osoby). Doprecyzowano termin spotkania oraz zmniejszono ilość spotkań z 2 na 1. Zwiększono kwotę na realizację operacji z 1 100 zł do 1 178 zł</t>
  </si>
  <si>
    <t>Instrumenty wizualizacji PROW 2014 - 2020: 2 rollupy</t>
  </si>
  <si>
    <t xml:space="preserve">Zmniejszono kwotę na realizację operacji z 1 500 zł na 1 107 zł </t>
  </si>
  <si>
    <t xml:space="preserve">Łączne zmniejszenie budżetu z 7300 zł na 4938 zł </t>
  </si>
  <si>
    <t>Instrumenty wizualizacji PROW 2014 - 2020: 2 tablice informacyjne</t>
  </si>
  <si>
    <t>Zmniejszono kwotę na realizację operacji z 4 000 zł na 2 091 zł</t>
  </si>
  <si>
    <t>Samorząd Województwa Podkarpackiego</t>
  </si>
  <si>
    <t>Spotkanie informacyjne dla beneficjentów/potencjalnych beneficjentów poddziałania „Wsparcie inwestycji związanych z tworzeniem, ulepszaniem lub rozbudową wszystkich rodzajów małej infrastruktury, w tym inwestycji w energię odnawialną i oszczędzanie energii” - na operacje typu „Budowa lub modernizacja dróg lokalnych” w ramach objętego Programem Rozwoju Obszarów Wiejskich na lata 2014 – 2020ykl spotkań informacyjno-promocyjnych</t>
  </si>
  <si>
    <t>Zmniejszenie kwoty przeznaczonej na realizację operacji z 5 000,00 zł do 1 976,97 zł</t>
  </si>
  <si>
    <t>Zmniejszenie kwoty przeznaczonej na realizację operacji z 5 000,00 zł do 3 499,17 zł</t>
  </si>
  <si>
    <t>Zmniejszenie kwoty przeznaczonej na realizację operacji z 15 000,00 zł do 13 689,99 zł</t>
  </si>
  <si>
    <t>Budżet planowany: 55 000,00 zł                                                        Budżet zrealizowany: 33 763,78 zł</t>
  </si>
  <si>
    <t>Zmniejszenie kwoty przeznaczonej na realizację operacji z 30 000,00 zł do 14 597,78 zł</t>
  </si>
  <si>
    <t>Plan komunikacyjny Województwo PODLASKIE</t>
  </si>
  <si>
    <t>Konferencja inaugurująca PROW 2014-2020 w województwie podlaskim</t>
  </si>
  <si>
    <t>Przewiduje się, że w spotkaniu weźmie udział do 200 osób. Konferencja zostanie zrealizowana przy ścisłej współpracy podmiotów wdrażających PROW 2014-2020.</t>
  </si>
  <si>
    <t>ankiety po zakończeniu konferencji,Z ankiet zostanie sporządzony raport</t>
  </si>
  <si>
    <t>liczba konferencji- 1szt. ilość uczestników konferencji, którzy nabyli wiedzę ogólną i szczegółową dot. Programu- do 200 osób</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</si>
  <si>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</si>
  <si>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Priorytet I ułatwienie transferu wiedzy i innowacji w rolnictwie i leśnictwie oraz na obszarach wiejskich</t>
  </si>
  <si>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</si>
  <si>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Szkolenie dla dziennikarzy nt. PROW 2014-2020</t>
  </si>
  <si>
    <t>dziennikarzy + przedstawicieli podmiotów wdrażających PROW 2014-2020)</t>
  </si>
  <si>
    <t>Uczestnicy będą rekrutowani w sposób bezpośredni poprzez kontakt z redakcjami działającymi na terenie województwa podlaskiego</t>
  </si>
  <si>
    <t xml:space="preserve">Lista obecności oraz ankieta po zakończeniu konferencji, z ankiet zostanie sporzadzony raport . </t>
  </si>
  <si>
    <t>liczba sptkań/ szkoleń - 1szt. Ilość uczestników szkolenia   jako czynnik  przekazujący wiedzę - 20 osób</t>
  </si>
  <si>
    <t xml:space="preserve"> wzrost ilości złożonych wniosków.</t>
  </si>
  <si>
    <t>Informowanie o Programie, rezultatach jego realizacji oraz o wkładzie Wspólnoty w realizację Programu (z wyłączeniem podmiotów zaangażowanych w realizacje Strategii).</t>
  </si>
  <si>
    <t xml:space="preserve">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e) poszerzenie grupy zainteresowanych PROW, dotarcie z przekazem do grup nastawionych niechętnie lub krytycznie do FE (w tym PROW), przełamanie negatywnych stereotypów dotyczących życia na obszarach wiejskich.
</t>
  </si>
  <si>
    <t xml:space="preserve">spotkanie </t>
  </si>
  <si>
    <t>Spotkanie szkoleniowo-informacyjne dla beneficjentów LEADER  (3-dniowe )</t>
  </si>
  <si>
    <t>Potencjalni beneficjenci programu LEADER (LGD korzystające ze wsparcia w okresie przejściowym)</t>
  </si>
  <si>
    <t>Planuje się powierzyć koordynację przedsięwzięcia podmiotowi zewnętrznemu, który będzie zobowiązany m. in. do przeprowadzenia procesu rekrutacji wśród potencjalnych beneficjentów</t>
  </si>
  <si>
    <t>liczba sptkań- 1szt.       ( 3-dniowe)                     Ilość uczestników - 50 osób podniesienie wiedzy uczestników</t>
  </si>
  <si>
    <t xml:space="preserve">  
min. 10 lokalnych strategii rozwoju przedłożonych do UMWP do oceny</t>
  </si>
  <si>
    <t>Upowszechnianie wiedzy ogólnej na temat Programu.</t>
  </si>
  <si>
    <t>Media</t>
  </si>
  <si>
    <t xml:space="preserve">Działania medialne towarzyszące konferencji inaugurującej PROW 2014-2020 w województwie podlaskim </t>
  </si>
  <si>
    <t xml:space="preserve">Potencjalni beneficjenci PROW 2014-2020, ogół społeczeństwa  </t>
  </si>
  <si>
    <t>nd</t>
  </si>
  <si>
    <t>Działania medialne nie wymagają informowania, gdyż same w sobie niosą treść informacyjną. Natomiast przed ich uruchomieniem będą prowadzone uzgodnienia z OR ARiMR, OT ARR oraz Podlaskim Ośrodkiem Doradztwa Rolniczego w Szepietowie w ramach zawiązanego już zespołu ds. wdrażania Strategii Komunikacji PROW 2014-2020 w województwie podlaskim.</t>
  </si>
  <si>
    <t xml:space="preserve">statystyki nadawców,plany emisji.
</t>
  </si>
  <si>
    <t xml:space="preserve">liczba akcji informacyjno-promocyjnych (radiowych, telewizyjnych, prasowych itp.) - mini. 4               </t>
  </si>
  <si>
    <t>uruchomienie przekazu nt. PROW 2014-2020, który potencjalnie będzie dostępny dla wszystkich mieszkańców województwa podlaskiego.</t>
  </si>
  <si>
    <t>Aktualizacja strony internetowej</t>
  </si>
  <si>
    <t>Wszyscy beneficjenci, potencjalni beneficjenci, instytucje zaangażowane pośrednio i bezpośrednio we wdrażanie PROW 2014-2020</t>
  </si>
  <si>
    <t xml:space="preserve">Po zaakceptowaniu niniejszego wniosku, ogłoszenie o rychłej aktualizacji strony internetowej pojawi się na jej obecnej wersji (dotyczącej PROW 2007-2013), tj. www.prow.wrotapodlasia.pl </t>
  </si>
  <si>
    <t xml:space="preserve">Liczba wejśc na strone </t>
  </si>
  <si>
    <t xml:space="preserve">Zaktualizowanie strony ionternetowej 1 szt                                   www.prow.wrotapodlasia.pl </t>
  </si>
  <si>
    <t xml:space="preserve">zakładanym rezultatem zaktualizowania strony internetowej PROW ma być podniesienie wiedzy oraz świadomości w zakresie działań PROW 2014-2020 przez potencjalnych beneficjentów PROW. </t>
  </si>
  <si>
    <t>Produkcja i emisja/publikacja materiałów związanych z PROW 2014-2020</t>
  </si>
  <si>
    <t>Potencjalni beneficjenci PROW 2014-2020, ogół społeczeństwa</t>
  </si>
  <si>
    <t>Zgodnie ze specyfiką operacji, przekaz medialny będzie stanowił informację sam w sobie.</t>
  </si>
  <si>
    <t>statystyki mediów(oglądalność, nakład itp)</t>
  </si>
  <si>
    <t>min. 4 akcje informacyjno-promocyjne PROW 2014-2020. (np. telewizyjna, radiowa, prasowa, billboardowi, internetowa.</t>
  </si>
  <si>
    <t xml:space="preserve">zakładanym rezultatem ma być podniesienie wiedzy oraz świadomości w zakresie działań PROW 2014-2020 przez potencjalnych beneficjentów PROW. </t>
  </si>
  <si>
    <t>1 zwiększenie udziału zainteresowanych stron we wdrażaniu programów rozwoju obszarów wiejskich, 2 podniesienie jakości wdrażania PROW,</t>
  </si>
  <si>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</si>
  <si>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stoiska</t>
  </si>
  <si>
    <t>Stoiska informacyjno-promocyjne PROW 2014-2020 w województwie podlaskim (4 edycje)</t>
  </si>
  <si>
    <t xml:space="preserve">Stoiska odbędą się przy okazji liczących się imprez plenerowych, dlatego też działania informacyjne będą prowadzone w kierunku zainteresowania przekazem licznie zgromadzonych uczestników. W tym celu zostaną wykorzystane następujące narzędzia:
- ogłoszenia przez mikrofon,
- anonse na scenie o stoisku,
- loteria z nagrodami,
- dystrybucja ulotek i bezpośrednie zaproszenia na stoisko przez konferansjera,
- filmy i spoty promocyjne.
</t>
  </si>
  <si>
    <t>Dane organizatorów imprez plenerowych dotyczące frekwencji, oraz rejestr uczestników loterii.</t>
  </si>
  <si>
    <t>liczba stoisk-4  edycje  duż liczba uczestników imprez majacych możliwość zapoznac się z ofertą stoisk.</t>
  </si>
  <si>
    <t>budowanie wizerunku PROW 2014-2020.</t>
  </si>
  <si>
    <t>8 WPROWADZENIE NOWEJ OPERACJI</t>
  </si>
  <si>
    <t>Zakup tablic informacyjnych PROW</t>
  </si>
  <si>
    <t>Marcin Muszyc</t>
  </si>
  <si>
    <t>marcin.muszyc@wrotapodlasia.pl</t>
  </si>
  <si>
    <t>Samorząd Województwa Podlaskiego</t>
  </si>
  <si>
    <t xml:space="preserve">Dodanie nowej operacji pn. " Zakup tablic informacyjnych PROW" </t>
  </si>
  <si>
    <t>Produkcja i emisja/publikacja materiałów związanych z PROW 2014 -2020</t>
  </si>
  <si>
    <t xml:space="preserve">Samorząd Województwa Pomorskiego </t>
  </si>
  <si>
    <t>Spotkanie szkoleniowe dla potencjalnych beneficjentów PROW 2014 -2020</t>
  </si>
  <si>
    <t>Zakup tablic informacyjnych dla beneficjentów PROW 2007 -2013</t>
  </si>
  <si>
    <t>Samorząd Województwa Świętokrzyskiego</t>
  </si>
  <si>
    <t>1. Zmniejszenie kwoty przeznaczonej na realizację operacji z 20 000,00zł na 16 077,20zł
2. Zwiększenie liczby uczestników konferencji z ok. 150 na 220</t>
  </si>
  <si>
    <t>1. Zmiana spowodowana dostosowaniem środków finansowych do wydatków faktycznie poniesionych, które wyniknęły z procedury rozeznania rynku.
2. Otrzymaliśmy większą ilość zgłoszeń niż początkowo zakładaliśmy.</t>
  </si>
  <si>
    <t>Samorząd Województwa Warmińsko - Mazurskiego</t>
  </si>
  <si>
    <t>Konferencja zamykająca PROW na lata 2007-2013</t>
  </si>
  <si>
    <t>Zmiana tytułu operacji na: Konferencja pn ”Przemiany na obszarach wiejskich Warmii, Mazur i Powiśla na przełomie siedmioletniego okresu programowania PROW 2007-2013 oraz zmiana ilości uczestników z 250 na 150 i kwoty z 50 000,00 zł na 16 571,62 zł. Po realizacji konferencji w celach promocyjnych zlecono również emisję artykułu informacyjnego do dziennika regionalnego.</t>
  </si>
  <si>
    <t>Wykreślenie operacji.</t>
  </si>
  <si>
    <t>Spotkanie szkoleniowo-informacyjne dla Lokalnych Grup Działania dotyczące konkursu na wybór strategii rozwoju lokalnego, kierowanego przez społeczność (LSR)</t>
  </si>
  <si>
    <t>Zwiększenie kwoty przeznaczonej na realizację działania z zaplanowanych 4 000,00 zł brutto na 15 000,00 zł brutto oraz zwiększenie ilości osób uczestniczących w spotkaniu z 50 na 63.</t>
  </si>
  <si>
    <t>Ogłoszenia w prasie regionalnej – Gazeta Olsztyńska, Dziennik Elbląski</t>
  </si>
  <si>
    <t>Zmiana ilości tablic z 200 na 79 sztuk oraz kwoty przeznaczonej na realizację usługi z 15 000,00 zł na 5 052,84 zł</t>
  </si>
  <si>
    <t>Wykonanie kalendarzy na 2016 rok</t>
  </si>
  <si>
    <t>Spotkanie szkoleniowo-informacyjne dla jednostek samorządu terytorialnego oraz Lokalnych Grup Działania.</t>
  </si>
  <si>
    <t>Zmiana tytułu operacji na: Spotkanie informacyjne dla beneficjentów PROW na lata 2014-2020 ze szczególnym uwzględnieniem działania Podstawowe usługi i odnowa wsi na obszarach wiejskich dla operacji typu: „Budowa lub modernizacja dróg lokalnych „w ramach PROW 2014-2020.                         Zmiana liczby uczestników z 280 na 155 oraz ilości zaplanowanych spotkań z 4 na 1.</t>
  </si>
  <si>
    <t>Dodanie nowej operacji                           Budżet: 700,00 zł</t>
  </si>
  <si>
    <t>Samorząd Województwa Wielkopolskiego</t>
  </si>
  <si>
    <t>Szkolenie dla LGD jako beneficjentów PROW 2014 – 2020 dotyczące konkursu na wybór strategii rozwoju lokalnego kierowanego przez społeczność ( LSR )</t>
  </si>
  <si>
    <t>Zmniejszenie kwoty przeznaczonej na realizację operacji z 7 000 zł do 2 000 zł</t>
  </si>
  <si>
    <t xml:space="preserve"> Szkolenie dla potencjalnych beneficjentów PROW 2014 - 2020</t>
  </si>
  <si>
    <t>Zmniejszenie kwoty przeznaczonej na realizację operacji z 6 000 zł do 600 zł</t>
  </si>
  <si>
    <t>Wizualizacja PROW 2014 – 2020 w Województwie Wielkopolskim – zakup wystawienniczych systemów informacyjno – promocyjnych</t>
  </si>
  <si>
    <t>Zmniejszenie kwoty przeznaczonej na realizację operacji z 20 000 zł 4 000 zł</t>
  </si>
  <si>
    <t>Zwiększenie kwoty  z 15 000 zł do 20 500 zł</t>
  </si>
  <si>
    <t xml:space="preserve"> Publikacja ogłoszeń/informacji w prasie</t>
  </si>
  <si>
    <t>Wycofanie operacji</t>
  </si>
  <si>
    <t>Samorząd Województwa Zachodniopomorskiego</t>
  </si>
  <si>
    <t>Zmniejszenie kwoty przeznaczonej na realizację operacji do 4 460 zł (zmniejszenie o 1 540 zł zł – było 6 000 zł)</t>
  </si>
  <si>
    <t>Zmniejszenie kwoty przeznaczonej na realizację operacji do 2 485,68 zł (zmniejszenie o 5 431,32 zł – było 7 917 zł)                                                                                Zmiana liczby uczestników do 137 osób. Pierwotnie planowano uczestnictwo w szkoleniu ok. 210 osób</t>
  </si>
  <si>
    <t>Zmiana spowodowana dostosowaniem środków finansowych do wydatków faktycznie poniesionych i powstałych oszczędności, które wynikły z procedury rozeznania rynku.             Zmiana spowodowana faktyczną liczbą uczestników przeprowadzonych szkoleń.</t>
  </si>
  <si>
    <t>Zmniejszenie kwoty przeznaczonej na realizację operacji do 840 zł (zmniejszenie o 160 zł zł – było 1 000 zł). Zmiana liczby uczestników do 21 osób. Pierwotnie planowano uczestnictwo w szkoleniu ok. 30 osób</t>
  </si>
  <si>
    <t>Zmniejszenie kwoty przeznaczonej na realizację operacji do 160 zł (zmniejszenie o 540 zł – było 700 zł)</t>
  </si>
  <si>
    <t>Zmniejszenie kwoty przeznaczonej na realizację operacji do 300 zł (zmniejszenie o 300 zł – było 600 zł)</t>
  </si>
  <si>
    <t xml:space="preserve">Zmniejszenie kwoty przeznaczonej na realizację operacji do 543,17 zł (zmniejszenie o 1 956,83 zł – było 2 500 zł). Zmiana liczby spotkań do 7. </t>
  </si>
  <si>
    <t>Plan komunikacyjny 2014-2015 Agencji Rynku Rolnego</t>
  </si>
  <si>
    <t>Inne</t>
  </si>
  <si>
    <t>Działania informacyjno–promocyjne w zakresie realizowanych przez ARR działań PROW 2014-2020</t>
  </si>
  <si>
    <t xml:space="preserve">2 000 szt. Materiałów promocyjnych  </t>
  </si>
  <si>
    <t xml:space="preserve">1. Potencjalni beneficjenci poddziałania „Wparcie na przystępo-wanie do systemów jakości”,
2. Potencjalni beneficjenci poddziałania „Wsparcie działań 
    informacyjnych i promocyjnych realizowanych przez grupy    
    producentów na rynku wewnętrznym”;
3. Potencjalni beneficjenci działania „Współpraca”;
4. Rolnicy i ich grupy;
5. Posiadacze lasów;
6. Przedstawiciele instytucji lub jednostek naukowych;
7. Przedstawiciele uczelni;
8. Przedstawiciele organizacji branżowych i międzybranżowych;
9. Przedsiębiorcy sektora rolnego lub rolno-spożywczego;
10.   Przedstawiciele instytucji związanych z doradztwem i obsługą przedsiębiorców rolnych;
11. Przedstawiciele jednostek samorządu terytorialnego i administracji rządowej w województwach;
12. Przedstawiciele szkolnictwa o profilu rolniczym;
13.Przedstawiciele organizacji pozarządowych związanych z rolnic-twem.
</t>
  </si>
  <si>
    <t xml:space="preserve">50 000 (liczba potencjalnych osób odwiedzających stoiska informacyjno- promocyjne np. podczas targów POLAGRA FOOD 2015, wystawy krajowe i regionalne, lokalne spotkania z potencjalnymi wnioskodawcami, osoby odwiedzające OT ARR itp.) </t>
  </si>
  <si>
    <t>ARR będzie posiadała własne stoiska informacyjno-promocyjne na różnych imprezach targowo-wystawienniczych . Informacje o uczestnikach będzie zapewniał organizator imprezy. Dodatkowo ARR będzie docierała z informacją poprzez jednostki samorządu terytorialnego oraz administracji rządowej w województwach.</t>
  </si>
  <si>
    <t>• informacje ilościowe i jakościowe z ankiet on-line na stronie internetowej ARR, do której mają dostęp zarówno instytucje zewnętrzne jak również osoby fizyczne w tym uczestnicy imprez targowych, wystawienniczych,
• opinie przekazywane przez instytucje zaangażowane w działania (OT ARR, ODR, jednostki samorządowe, instytucje naukowe, organizacje pozarządowe, itd.),
• ilość złożonych wniosków o przyznanie pomocy.</t>
  </si>
  <si>
    <t>Liczba osób odwiedzających stoiska. Liczba osób do których zostały przekazane informacje odnośnie działań PROW 2014-2020.  Liczba złożonych wniosków o przyznanie pomocy w ramach poddziałania „Wsparcie na przystępowanie do systemów jakości”, „Wsparcie działań informacyjnych i promocyjnych realizowanych przez grupy producentów na rynku wewnętrznym” oraz działania „Współpraca”.  Kwota przyznanej oraz wypłaconej pomocy w ramach realizowanych działań. Stopień wykorzystania środków finansowych dostępnych w ramach PROW 2014-2020.</t>
  </si>
  <si>
    <t>1. Upowszechnienie wiedzy ogólnej na temat PROW 2014-2020.
2. Przekazywanie potencjalnym beneficjentom Programu szczegółowych informacji dotyczących warunków i zasad udzielania pomocy. Upowszechnienie praktycznej wiedzy i umiejętności o sposobie przygotowywania wniosków o przyznanie pomocy oraz wniosków o płatność.
3. Zapewnienie odpowiedniej wizualizacji PROW.</t>
  </si>
  <si>
    <t xml:space="preserve">Informowanie społeczeństwa i potencjalnych beneficjentów o polityce rozwoju
obszarów wiejskich i o możliwościach finansowania.
</t>
  </si>
  <si>
    <t>Agencja Rynku Rolnego</t>
  </si>
  <si>
    <t>Materiały informacyjno -promocyjne</t>
  </si>
  <si>
    <r>
      <t xml:space="preserve">Wykreślenie zakupu długopisów metalowych </t>
    </r>
    <r>
      <rPr>
        <sz val="11"/>
        <color indexed="8"/>
        <rFont val="Calibri"/>
        <family val="2"/>
        <charset val="238"/>
      </rPr>
      <t>z wymaganymi logotypami  w ilości 2 000 szt. za kwotę 24 600 zł.Zmiana kwoty zaplanowanej na zakup pendrivów z 49 000 zł na 47 797,80 zł. Zmiana kwoty operacji  z 73 800 zł na kwotę 47 797,80 zł.</t>
    </r>
  </si>
  <si>
    <t>W ramach realizacji zadania zamiast zaplanowanych do zakupu metalowych długopisów w ilości 2000 szt. za kwotę 24 600 zł,  zostały kupione ze względu na cenę  metalowe pióra kulkowe w ilości 2460 szt. za kwotę 14 120,40 zł. Za kwotę znacznie niższą od zaplanowanej, została zakupiona większa ilość piór kulkowych. W związku z tym, że w Planie Komunikacyjnym zaplanowano zakup długopisów, koszt piór został sfinansowany ze środków własnych ARR. Zakup pendrivów za kwotę niższą niż planowana tj. 47 797,80  zł brutto, kwota planowana 49 000 zł brutto. Zmiana budżetu operacji zgodnie z rzeczywistymi wydatkami.</t>
  </si>
  <si>
    <t xml:space="preserve">4 000 szt. Materiałów promocyjnych  </t>
  </si>
  <si>
    <t>spotkania, punkty informacyjne</t>
  </si>
  <si>
    <t>Potencjalni beneficjenci, beneficjenci, instytucje zaangażowane bezpośrednio i pośrednio we wdrażanie Programu.</t>
  </si>
  <si>
    <t>IV kwartał 2015</t>
  </si>
  <si>
    <t>Podstawowe usługi i odnowa wsi na obszarach wiejskich, Scalanie gruntów, Leader, Pomoc Techniczna, Schemat II</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</si>
  <si>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t>
  </si>
  <si>
    <t>Zmniejszenie kwoty przeznaczonej na realizację operacji do 25 920 zł (zmniejszenie o 4 080 zł – było 30 000 zł), zwiększenie ilości uczestników do 190 osób (było do 180)</t>
  </si>
  <si>
    <t>Zmniejszenie kwoty przeznaczonej na realizację operacji do 9 813 zł , zwiększenie liczby uczestników do 170 osób oraz aktualizacja informacji co do dystrybuowanych materiałów promocyjnych</t>
  </si>
  <si>
    <t>Zmniejszenie kwoty przeznaczonej na realizację operacji do 1 350 zł (zmniejszenie o 2 150 zł – było 3 500 zł), zmiana liczby uczestników szkolenia z 50-55 uczestników na 45-50 uczestników</t>
  </si>
  <si>
    <t>Zmniejszenie kwoty przeznaczonej na realizację operacji do 27 251 zł (zmniejszenie o 32 749– było 60 000 zł)</t>
  </si>
  <si>
    <r>
      <rPr>
        <b/>
        <i/>
        <sz val="11"/>
        <color indexed="8"/>
        <rFont val="Calibri"/>
        <family val="2"/>
        <charset val="238"/>
      </rPr>
      <t>Samorząd Województwa Lubelskiego</t>
    </r>
    <r>
      <rPr>
        <i/>
        <sz val="11"/>
        <color indexed="8"/>
        <rFont val="Calibri"/>
        <family val="2"/>
        <charset val="238"/>
      </rPr>
      <t xml:space="preserve">
Globalna kwota Planu Komunikacyjnego: 71 000,00 zł       Globalna kwota zaplanowana w Budżecie Państwa: 49 200,00  zł                                                                        Całkowite wykorzystanie Planu Komunikacyjnego: 16 315,00 zł</t>
    </r>
  </si>
  <si>
    <t>1. Zmniejszenie kwoty przeznaczonej na realizację operacji z 35 000 zł do 29 000 zł ( zmniejszenie o 6 000 zł)         2. Zwiększenie liczby materiałów informacyjno - promocyjnych z 3852 na 3907, tj. o 55.</t>
  </si>
  <si>
    <t>Zwiększenie liczby tablic (z 6 na 118) oraz zwiększenie budżetu operacji z 800 zł na 10 800 zł</t>
  </si>
  <si>
    <t>Razem (przed zmianami)</t>
  </si>
  <si>
    <t>Razem (po zmianach)</t>
  </si>
  <si>
    <t>Razem (przed zminą)</t>
  </si>
  <si>
    <t>Razem (po zmianie)</t>
  </si>
  <si>
    <t>9 WPROWADZENIE NOWEJ OPERACJI</t>
  </si>
  <si>
    <t xml:space="preserve"> Zmniejszenie kwoty przeznaczonej na realizacje przedsięwzięcia do 71 500 zł (było 73 000 zł)  
</t>
  </si>
  <si>
    <t>Zmiana kwoty wynika z oszczędności</t>
  </si>
  <si>
    <t xml:space="preserve">tablice informacyjne </t>
  </si>
  <si>
    <t>beneficjenci PROW</t>
  </si>
  <si>
    <t xml:space="preserve">protokół odbioru tablic przez beneficjentów </t>
  </si>
  <si>
    <t xml:space="preserve">liczba tablic informacyjnych - 13 szt. </t>
  </si>
  <si>
    <t xml:space="preserve">zakładanym rezultatem tablic informacyjnych ma być podniesienie świadomości w zakresie działań PROW 2014-2020 przez potencjalnych beneficjentów PROW. </t>
  </si>
  <si>
    <t xml:space="preserve">Korekta w zakresie liczby Spotkań informacyjno-konsultacyjne dla potencjalnych beneficjentów w zakresie działań PROW 2014-2020 z 2 na 1 jest następstwem braku kolejnych rozporządzeń dotyczących zasad udzielania wsparcia i procedur związanych z przyznawaniem pomocy w 2015r. 
W skutek powyższego zmieniono koncepcję sposobu realizacji przedsięwzięcia poprzez organizację w miejsce 2 mniejszych szkoleń, jednego kompleksowego o większym zakresie szkolenia dotyczącego warunków i trybu przyznawania pomocy na operacje typu „Budowa lub modernizacja dróg lokalnych” w celu zapewnienia maksymalnej efektywności odbioru warunków i zasad przyznawania pomocy. Przedmiotowe szkolenie zrealizowano w dłuższym okresie (większy zakres materiału merytorycznego) oraz do szerszego grona odbiorów. Szkolenie skierowane było do przedstawicieli 68 gmin i 11 powiatów i ich związków oraz innych podmiotów potencjalnie mogących skorzystać ze środków PROW 2014-2020. 
Z uwagi na zmianę charakteru spotkania zaistniałą konieczność korekty początkowych założeń dotyczących organizacji spotkania przez zapewnienie przerwy kawowej wraz z poczęstunkiem co wpłynęło na zwiększenie budżetu operacji przy jednoczesnym wykorzystaniu oszczędności powstałych przy realizacji operacji „3 spotkania dla Lokalnych Grup Działania w ramach PROW 2014-2020”. 
</t>
  </si>
  <si>
    <r>
      <t xml:space="preserve">3 spotkania dla Lokalnych Grup Działania w ramach PROW 2014-2020 </t>
    </r>
    <r>
      <rPr>
        <sz val="11"/>
        <rFont val="Calibri"/>
        <family val="2"/>
        <charset val="238"/>
        <scheme val="minor"/>
      </rPr>
      <t>zostały dostosowane do rzeczywistego poziomu realizacji tj.: zwiększono liczbę uczestników do 93 osób (planowane 90) oraz wskazano rzeczywiste koszty poniesione w wysokości 562 zł (planowane 700zł).</t>
    </r>
  </si>
  <si>
    <t>Na etapie planowania kwoty do budżetu Państwa oraz porozumienia z Urzędem Wojewódzkim -kwota podana w porozumieniu z Wojewodą oraz zaplanowana do budżetu Państwa w planie komunikacyjnym była niższa niż wskazan kwota w planie komunikacyjnym przesłanym do IZ. W związku z tym, dokonano przesunięcia wskazanej opracji "Informowanie o PROW 2014-2020....." z planu komunikacyjnego tj działania 8 do planu operacyjnego tj. do działania13. Zmniejszenie kwoty wynika z powstałych oszczędności w wyniku postępowań przetargowych. W ramach działania 13 tj. "Promocja zrównoważonego rozwoju obszarów wiejskich" zastosowano rodzaj promocji oparty o kalendarze, jako materiał promujący obszary wiejskie. W kalendarzach jest obszerna informacja przekazana przez Marszałka Województwa o działaniach skierowanych do sektora rolnego. Wklejki zawierają informację o zasadności działania promocji zrównoważonego rozwoju obszarów wiejskich orazinformację o  formach ukierunkowanego wspracia. To także informacja o podejmowanych działaniach informacyjno-promocyjnych  rozpowszechniających wiedzę oraz podnoszące umiejętności mieszkańców obszarów wiejskich, lokalnych i regionalnych instytucji publicznych, organizacji pozarządowych w planowaniu i realizacji przedsięwzięć z zakresu ochrony i rewitalizacji krajobrazu kulturowego polskiej wsi oraz ochrony i zachowania środowiska przyrodniczego i bioróżnorodności. Wskazane zostały informacje o przepisach Unii Europejskiej regulujących działania w ramach PROW 2014-2020 a tym samym wskazujące na upowszechnienie informacji o programie i działaniach w ramach unijnej polityki rozwoju obszarów wiejskich. Kalendarze posiadają również wklejki informacyjne o kontakatach do istotnych instytucji odpowiedzialnych za wdrażanie i upowszechnianie PROW 2014-2020.</t>
  </si>
  <si>
    <t>Beneficjent</t>
  </si>
  <si>
    <t>Budżet przed zmianami PK 14-15</t>
  </si>
  <si>
    <t>Budżet po zmianach PK 14-15</t>
  </si>
  <si>
    <t>zwiększenie/zmniejszenie PK 14-15</t>
  </si>
  <si>
    <t>dolnośląskie</t>
  </si>
  <si>
    <t>kujawsko-pomorskie</t>
  </si>
  <si>
    <t>lubelskie</t>
  </si>
  <si>
    <t>lubuskie</t>
  </si>
  <si>
    <t>łódzkie</t>
  </si>
  <si>
    <t>małopolskie</t>
  </si>
  <si>
    <t>mazowieckie</t>
  </si>
  <si>
    <t>opolskie</t>
  </si>
  <si>
    <t>podlaskie</t>
  </si>
  <si>
    <t>pomorskie</t>
  </si>
  <si>
    <t>śląskie</t>
  </si>
  <si>
    <t>świętokrzyskie</t>
  </si>
  <si>
    <t>warmińsko-mazurskie</t>
  </si>
  <si>
    <t>wielkopolskie</t>
  </si>
  <si>
    <t>zachodniopomorskie</t>
  </si>
  <si>
    <t>ARiMR</t>
  </si>
  <si>
    <t>ARR</t>
  </si>
  <si>
    <t>RAZEM (przed zmianami)</t>
  </si>
  <si>
    <t>RAZEM (po zmianach)</t>
  </si>
  <si>
    <t>Ze względu na krótki czas realizacji planu komunikacyjnego w roku 2015, zdecydowano zorganizować jedno spotkanie dla 155 osób, odpowiadając na realne zapotrzebowanie beneficjentów PROW 2014-2020 w tym zakresie.
Kwota nie uległa zmianie ponieważ pierwotnie planowano organizację kilku spotkań, po maksymalnie 70 osób, na spotkaniach  nie przewidywano organizacji obiadu, tylko przerwę kawową. Realne potrzeby okazały się inne. Pojawiła się potrzeba organizacji konkretnego spotkania, związanego z budową dróg w ramach PROW 2014-2020, z uwagi na rangę spotkania zdecydowano się na organizację obiadu i przerwy kawowej.</t>
  </si>
  <si>
    <r>
      <t xml:space="preserve">Liczba konferencji – 1, Liczba uczestników konferencji - </t>
    </r>
    <r>
      <rPr>
        <b/>
        <sz val="11"/>
        <color theme="9" tint="-0.499984740745262"/>
        <rFont val="Calibri"/>
        <family val="2"/>
        <charset val="238"/>
        <scheme val="minor"/>
      </rPr>
      <t>min. 100 osób maks. 190 osób</t>
    </r>
    <r>
      <rPr>
        <b/>
        <sz val="11"/>
        <color rgb="FFFF0000"/>
        <rFont val="Calibri"/>
        <family val="2"/>
        <charset val="238"/>
        <scheme val="minor"/>
      </rPr>
      <t xml:space="preserve">, 
% uczestników zadowolonych z konferencji, biorący udział w badaniu ankietowym – 75%, % uczestników konferencji, którzy w przyszłości zostali beneficjentami -80%
</t>
    </r>
  </si>
  <si>
    <t>Zmiana spowodowana dostosowaniem środków finansowych do wydatków faktycznie poniesionych i powstałych oszczędności, które wynikły z procedur przetargowych oraz wynikła z bardzo dużego zainteresowania  konferencją wśród potencjalnych beneficjentów/beneficjentów.</t>
  </si>
  <si>
    <t>Zmiana spowodowana dostosowaniem środków finansowych do wydatków faktycznie poniesionych i powstałych oszczędności, które wynikły z procedur przetargowych, dostosowanie liczby uczestników warsztatów do liczby formularzy zgłoszeniowych. Ponadto wykreslono zapis dotyczący dystrybucji podczas warsztatów materiałów promocyjnych. Nie były one rozdawane ponieważ Wykonawca materiałow promocyjnych PROW 2014-2020 nie wywiązął się z realizacji umowy terminowo  i nie były one dostepne w terminach organizacji warsztatów.</t>
  </si>
  <si>
    <t>Zmiana spowodowana dostosowaniem środków finansowych do wydatków faktycznie poniesionych i powstałych oszczędności, które wynikły z przeprowadzonego badania rynku oraz otrzymanych rabatów.</t>
  </si>
  <si>
    <t>Zmiana spowodowana dostosowaniem środków finansowych do wydatków faktycznie poniesionych i powstałych oszczędności, które wynikły z procedur przetargowych.</t>
  </si>
  <si>
    <r>
      <t xml:space="preserve">Około </t>
    </r>
    <r>
      <rPr>
        <b/>
        <sz val="11"/>
        <color theme="9" tint="-0.499984740745262"/>
        <rFont val="Calibri"/>
        <family val="2"/>
        <charset val="238"/>
        <scheme val="minor"/>
      </rPr>
      <t xml:space="preserve">60 </t>
    </r>
    <r>
      <rPr>
        <b/>
        <sz val="11"/>
        <color rgb="FFFF0000"/>
        <rFont val="Calibri"/>
        <family val="2"/>
        <charset val="238"/>
        <scheme val="minor"/>
      </rPr>
      <t>zestawów dla osób zasięgających informacji w punktach</t>
    </r>
  </si>
  <si>
    <r>
      <t xml:space="preserve">Liczba Punktów informacyjnych – 4, liczba konsultacji udzielonych w punktach informacyjnych na temat PROW 2014-2020 - </t>
    </r>
    <r>
      <rPr>
        <b/>
        <sz val="11"/>
        <color theme="9" tint="-0.499984740745262"/>
        <rFont val="Calibri"/>
        <family val="2"/>
        <charset val="238"/>
        <scheme val="minor"/>
      </rPr>
      <t>około 150</t>
    </r>
  </si>
  <si>
    <t xml:space="preserve">Pierwotnie planowano zakup nowej ścianki, jednak w celu racjonalizacji kosztów postanowiono wykorzystać stelaż ścianki wystawienniczej z poprzedniego okresu programowania i jedynie wykonać panele graficzne z nowym logo PROW 2014 - 2020. Dodatkowo okazało się, iż koszty wykonania roll up'u są niższe i zdecydowano wykonać 4 sztuki, a nie jak planowano wcześniej 3 sztuki. Skorygowano również nazwę zadania, gdyż na fakturze widnieje koszt wykonania roll up (nazwę baner i roll - up używa się zamiennie). Zmniejszono koszt zadania w dbałości o prawidłowość kwoty ogółem poniesionych kosztów w Planie Komunikacyjnym na 2015 r. </t>
  </si>
  <si>
    <r>
      <t xml:space="preserve">beneficjenci oraz potencjalni beneficjenci </t>
    </r>
    <r>
      <rPr>
        <sz val="11"/>
        <color rgb="FFFF0000"/>
        <rFont val="Calibri"/>
        <family val="2"/>
        <charset val="238"/>
        <scheme val="minor"/>
      </rPr>
      <t xml:space="preserve"> </t>
    </r>
  </si>
  <si>
    <t>1. Zmiana spowodowana dostosowaniem kwoty przeznaczonej na realizację opreacji do wydatków faktycznie poniesionych, a także  oszczędności powstałych w skutek przeprowadzonej procedury rozeznania rynku. Zmniejszenie kwoty przeznaczonej na organizację spotkań, wynika z faktu, iż konieczne było zapewnienie środków na realizację  nowych zadań tj. najmu oraz stworzenie bilbordów. Kwota w całości przeznaczona na nowe zadanie.                                                                                                                                     
 2.W ramach nowej kwoty 9500 zł zorganizowano 5 spotkań.</t>
  </si>
  <si>
    <t>Zmiana spowodowana dostosowaniem środków finansowych do wydatków faktycznie poniesionych i powstałych oszczędności, które wynikły z procedury rozeznania rynku. Zmniejszenie kwoty przeznaczonej na realizację operacji o 1 000 zł ze względu na zapewnienie środków na realizację nowej operacji bilbordy-wynajem.  Kwota  1000 zł w całości przeznaczona na nowe zadanie.</t>
  </si>
  <si>
    <t xml:space="preserve">1. Zmiana spowodowana dostosowaniem środków finansowych do wydatków faktycznie poniesionych i powstałych oszczędności, które wynikły z procedury rozeznania rynku.Zmniejszenie kwoty przeznaczonej na realizację operacji o 6 000 zł, gdyż konieczne jest zapewnienie środków na realizację innego zadania.
Środki 6 000 zł w całości przeznaczone na realizację działania 10 w ramach planu operacyjnego Zmiana ta wynika z faktu, iż wstępnie założona kwota na realizację operacji „Udział w Targach Grüne Woche 2016” była mniejsza niż faktyczne poniesione wydatki. Po przeprowadzeniu procedury rozeznania rynku na organizację targów okazało się, że budżet przekroczył wstępnie założoną kwotę 40 000 zł. Dlatego też, aby w całości zrealizować zadanie niezbędne było przesunięcie oszczędności w wysokości 6 000 zł.                                                 
 2. Wykonanie dodatkowo 2 banerów , 2 ścianek do namiotu, 1 roll up'u oraz 50 kalendarzy. Ze względu na zmianę Wizualizacji PROW oraz chęć rozpowszechnienia wizualnej marki Programu niezbędne było przygotowanie nowych materiałów informujących oraz zapewnienie kampanii informacyjnej. Dodatkowo z powodu organizacji dużej liczby spotkań, imprez i wydarzeń w ciągu roku, na których wykorzystywane są materiały informujące o współfinansowaniu operacji ze środków PROW 2014 -2020, niezbędny jest zakup większej ilości materiałów, tak aby zapewnić odpowiednią wizualizację Programu i zwiększenie rozpoznawalności znaku PROW. W ramach nowej kwoty 29 000 zł zakupione zostały również dodatkowe materiały informacyjno-promocyjne.
</t>
  </si>
  <si>
    <t>Ze względu na zmianę Wizualizacji PROW oraz chęć rozpowszechnienia wizualnej marki Programu niezbędne było przygotowanie nowych materiałów informujących oraz zapewnienie kampanii informacyjnej. Dodatkowo z powodu organizacji dużej liczby spotkań, imprez i wydarzeń w ciągu roku, na których wykorzystywane są materiały informujące o współfinansowaniu operacji ze środków PROW 2014 - 2020, niezbędny jest zakup większej ilości materiałów tak, aby zapewnić odpowiednią wizualizację Programu i zwiększenie rozpoznawalności znaku PROW. Nowa operacja dotyczy wynajęcia dwóch bilbordów znajdujących się tuż przy budynku, w którym mieści się Departament Programów Rozwoju Obszarów Wiejskich, którego zadaniem jest wdrażanie PROW 2014-2020. Ze względu na fakt, iż Departament PROW mieści się poza głównym budynkiem Urzędu Marszałkowskiego Województwa Lubuskiego zamieszczenie reklamy PROW na bilbordach jest niezbędne w celu informowania beneficjentów o Programie oraz siedzibie Podmiotu Wdrażającego PROW na lata 2014-2020. 
Dodatkowo ze względu na zmianę Wizualizacji PROW, chęć rozpowszechnienia wizualnej marki Programu oraz zwiększenie rozpoznawalności znaku PROW, niezbędne jest wprowadzenie nowej operacji- bilbordy – wynajem. Kwota przeznaczona na realizacje operacji to 4 700 zł. 
Środki pochodzą z powstałych oszczędności z następujących operacji: cykl spotkań informacyjno-promocyjnych- 2 500 zł,  szkolenia dla przedstawicieli lubuskich LGD- 1 000 zł, cykl audycji radiowych- 1 000 zł,  ogłoszenia w prasie- 200 zł</t>
  </si>
  <si>
    <t>5 października 2015 r.</t>
  </si>
  <si>
    <t>Propozycja zmiany budżetu, zgodnie z rzeczywistym wydatkowaniem.</t>
  </si>
  <si>
    <t>W związku ze zmianami przepisów dotyczących konieczności ogłaszania w prasie naborów wniosków o przyznanie pomocy dla działań delegowanych PROW 2014-2020 zrezygnowano z realizacji operacji, której zakres dotyczył publikacji 2 ogłoszeń prasowych.</t>
  </si>
  <si>
    <r>
      <rPr>
        <b/>
        <sz val="12"/>
        <color theme="1"/>
        <rFont val="Calibri"/>
        <family val="2"/>
        <charset val="238"/>
        <scheme val="minor"/>
      </rPr>
      <t xml:space="preserve">1 </t>
    </r>
    <r>
      <rPr>
        <sz val="12"/>
        <color theme="1"/>
        <rFont val="Calibri"/>
        <family val="2"/>
        <charset val="238"/>
        <scheme val="minor"/>
      </rPr>
      <t xml:space="preserve">zwiększenie udziału zainteresowanych stron we wdrażaniu programów rozwoju obszarów wiejskich, </t>
    </r>
    <r>
      <rPr>
        <b/>
        <sz val="12"/>
        <color theme="1"/>
        <rFont val="Calibri"/>
        <family val="2"/>
        <charset val="238"/>
        <scheme val="minor"/>
      </rPr>
      <t>2</t>
    </r>
    <r>
      <rPr>
        <sz val="12"/>
        <color theme="1"/>
        <rFont val="Calibri"/>
        <family val="2"/>
        <charset val="238"/>
        <scheme val="minor"/>
      </rPr>
      <t xml:space="preserve"> podniesienie jakości wdrażania PROW,</t>
    </r>
  </si>
  <si>
    <r>
      <rPr>
        <b/>
        <sz val="12"/>
        <color theme="1"/>
        <rFont val="Calibri"/>
        <family val="2"/>
        <charset val="238"/>
        <scheme val="minor"/>
      </rPr>
      <t xml:space="preserve">Priorytet VI </t>
    </r>
    <r>
      <rPr>
        <sz val="12"/>
        <color theme="1"/>
        <rFont val="Calibri"/>
        <family val="2"/>
        <charset val="238"/>
        <scheme val="minor"/>
      </rPr>
      <t xml:space="preserve"> Promowanie włączenia społecznego, zmniejszenia ubóstwa oraz rozwoju gospodarczego na obszarach wiejskich.</t>
    </r>
  </si>
  <si>
    <r>
      <rPr>
        <b/>
        <sz val="12"/>
        <color theme="1"/>
        <rFont val="Calibri"/>
        <family val="2"/>
        <charset val="238"/>
        <scheme val="minor"/>
      </rPr>
      <t xml:space="preserve">a) </t>
    </r>
    <r>
      <rPr>
        <sz val="12"/>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t>
    </r>
  </si>
  <si>
    <r>
      <rPr>
        <b/>
        <sz val="12"/>
        <color theme="1"/>
        <rFont val="Calibri"/>
        <family val="2"/>
        <charset val="238"/>
        <scheme val="minor"/>
      </rPr>
      <t xml:space="preserve">1 </t>
    </r>
    <r>
      <rPr>
        <sz val="12"/>
        <color theme="1"/>
        <rFont val="Calibri"/>
        <family val="2"/>
        <charset val="238"/>
        <scheme val="minor"/>
      </rPr>
      <t xml:space="preserve">zwiększenie udziału zainteresowanych stron we wdrażaniu programów rozwoju obszarów wiejskich, </t>
    </r>
    <r>
      <rPr>
        <b/>
        <sz val="12"/>
        <color theme="1"/>
        <rFont val="Calibri"/>
        <family val="2"/>
        <charset val="238"/>
        <scheme val="minor"/>
      </rPr>
      <t>2</t>
    </r>
    <r>
      <rPr>
        <sz val="12"/>
        <color theme="1"/>
        <rFont val="Calibri"/>
        <family val="2"/>
        <charset val="238"/>
        <scheme val="minor"/>
      </rPr>
      <t xml:space="preserve"> podniesienie jakości wdrażania PROW, </t>
    </r>
    <r>
      <rPr>
        <b/>
        <sz val="12"/>
        <color theme="1"/>
        <rFont val="Calibri"/>
        <family val="2"/>
        <charset val="238"/>
        <scheme val="minor"/>
      </rPr>
      <t xml:space="preserve">3 </t>
    </r>
    <r>
      <rPr>
        <sz val="12"/>
        <color theme="1"/>
        <rFont val="Calibri"/>
        <family val="2"/>
        <charset val="238"/>
        <scheme val="minor"/>
      </rPr>
      <t>informowanie społeczeństwa i potencjalnych beneficjentów o polityce rozwoju obszarów wiejskich i o możliwościach finansowania</t>
    </r>
  </si>
  <si>
    <r>
      <rPr>
        <b/>
        <sz val="12"/>
        <color theme="1"/>
        <rFont val="Calibri"/>
        <family val="2"/>
        <charset val="238"/>
        <scheme val="minor"/>
      </rPr>
      <t>Priorytet I</t>
    </r>
    <r>
      <rPr>
        <sz val="12"/>
        <color theme="1"/>
        <rFont val="Calibri"/>
        <family val="2"/>
        <charset val="238"/>
        <scheme val="minor"/>
      </rPr>
      <t xml:space="preserve"> ułatwienie transferu wiedzy i innowacji w rolnictwie i leśnictwie oraz na obszarach wiejskich</t>
    </r>
  </si>
  <si>
    <r>
      <rPr>
        <b/>
        <sz val="12"/>
        <color theme="1"/>
        <rFont val="Calibri"/>
        <family val="2"/>
        <charset val="238"/>
        <scheme val="minor"/>
      </rPr>
      <t>a)</t>
    </r>
    <r>
      <rPr>
        <sz val="12"/>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t>
    </r>
  </si>
  <si>
    <r>
      <rPr>
        <b/>
        <sz val="12"/>
        <color theme="1"/>
        <rFont val="Calibri"/>
        <family val="2"/>
        <charset val="238"/>
        <scheme val="minor"/>
      </rPr>
      <t xml:space="preserve">1 </t>
    </r>
    <r>
      <rPr>
        <sz val="12"/>
        <color theme="1"/>
        <rFont val="Calibri"/>
        <family val="2"/>
        <charset val="238"/>
        <scheme val="minor"/>
      </rPr>
      <t xml:space="preserve">zwiększenie udziału zainteresowanych stron we wdrażaniu programów rozwoju obszarów wiejskich, </t>
    </r>
    <r>
      <rPr>
        <b/>
        <sz val="12"/>
        <color theme="1"/>
        <rFont val="Calibri"/>
        <family val="2"/>
        <charset val="238"/>
        <scheme val="minor"/>
      </rPr>
      <t>2</t>
    </r>
    <r>
      <rPr>
        <sz val="12"/>
        <color theme="1"/>
        <rFont val="Calibri"/>
        <family val="2"/>
        <charset val="238"/>
        <scheme val="minor"/>
      </rPr>
      <t xml:space="preserve"> podniesienie jakości wdrażania PROW, </t>
    </r>
    <r>
      <rPr>
        <b/>
        <sz val="12"/>
        <color theme="1"/>
        <rFont val="Calibri"/>
        <family val="2"/>
        <charset val="238"/>
        <scheme val="minor"/>
      </rPr>
      <t xml:space="preserve">3 </t>
    </r>
    <r>
      <rPr>
        <sz val="12"/>
        <color theme="1"/>
        <rFont val="Calibri"/>
        <family val="2"/>
        <charset val="238"/>
        <scheme val="minor"/>
      </rPr>
      <t xml:space="preserve">informowanie społeczeństwa i potencjalnych beneficjentów o polityce rozwoju obszarów wiejskich i o możliwościach finansowania, </t>
    </r>
    <r>
      <rPr>
        <b/>
        <sz val="12"/>
        <color theme="1"/>
        <rFont val="Calibri"/>
        <family val="2"/>
        <charset val="238"/>
        <scheme val="minor"/>
      </rPr>
      <t>4.</t>
    </r>
    <r>
      <rPr>
        <sz val="12"/>
        <color theme="1"/>
        <rFont val="Calibri"/>
        <family val="2"/>
        <charset val="238"/>
        <scheme val="minor"/>
      </rPr>
      <t xml:space="preserve"> Wspieranie innowacji w rolnictwie, produkcji żywności, leśnictwie i na obszarach wiejskich. </t>
    </r>
    <r>
      <rPr>
        <b/>
        <sz val="12"/>
        <color theme="1"/>
        <rFont val="Calibri"/>
        <family val="2"/>
        <charset val="238"/>
        <scheme val="minor"/>
      </rPr>
      <t xml:space="preserve">5. </t>
    </r>
    <r>
      <rPr>
        <sz val="12"/>
        <color theme="1"/>
        <rFont val="Calibri"/>
        <family val="2"/>
        <charset val="238"/>
        <scheme val="minor"/>
      </rPr>
      <t xml:space="preserve">Aktywizacja mieszkańców wsi na rzecz podejmowania inicjatyw w zakresie rozwoju obszarów wiejskich, w tym kreowania miejsc pracy na terenach wiejskich. </t>
    </r>
  </si>
  <si>
    <r>
      <rPr>
        <b/>
        <sz val="12"/>
        <color theme="1"/>
        <rFont val="Calibri"/>
        <family val="2"/>
        <charset val="238"/>
        <scheme val="minor"/>
      </rPr>
      <t>Priorytet I</t>
    </r>
    <r>
      <rPr>
        <sz val="12"/>
        <color theme="1"/>
        <rFont val="Calibri"/>
        <family val="2"/>
        <charset val="238"/>
        <scheme val="minor"/>
      </rPr>
      <t xml:space="preserve"> ułatwienie transferu wiedzy i innowacji w rolnictwie i leśnictwie oraz na obszarach wiejskich, </t>
    </r>
    <r>
      <rPr>
        <b/>
        <sz val="12"/>
        <color theme="1"/>
        <rFont val="Calibri"/>
        <family val="2"/>
        <charset val="238"/>
        <scheme val="minor"/>
      </rPr>
      <t xml:space="preserve">Priorytet II </t>
    </r>
    <r>
      <rPr>
        <sz val="12"/>
        <color theme="1"/>
        <rFont val="Calibri"/>
        <family val="2"/>
        <charset val="238"/>
        <scheme val="minor"/>
      </rPr>
      <t xml:space="preserve">Zwiększenie rentowności gospodarstw i konkurencyjności </t>
    </r>
    <r>
      <rPr>
        <b/>
        <sz val="12"/>
        <color theme="1"/>
        <rFont val="Calibri"/>
        <family val="2"/>
        <charset val="238"/>
        <scheme val="minor"/>
      </rPr>
      <t xml:space="preserve">Priorytet III </t>
    </r>
    <r>
      <rPr>
        <sz val="12"/>
        <color theme="1"/>
        <rFont val="Calibri"/>
        <family val="2"/>
        <charset val="238"/>
        <scheme val="minor"/>
      </rPr>
      <t xml:space="preserve">Wspieranie organizacji łańcucha żywnościowego. </t>
    </r>
    <r>
      <rPr>
        <b/>
        <sz val="12"/>
        <color theme="1"/>
        <rFont val="Calibri"/>
        <family val="2"/>
        <charset val="238"/>
        <scheme val="minor"/>
      </rPr>
      <t>Priorytet IV</t>
    </r>
    <r>
      <rPr>
        <sz val="12"/>
        <color theme="1"/>
        <rFont val="Calibri"/>
        <family val="2"/>
        <charset val="238"/>
        <scheme val="minor"/>
      </rPr>
      <t xml:space="preserve"> Odtwarzanie, ochrona i wzbogacanie ekosystemów</t>
    </r>
    <r>
      <rPr>
        <b/>
        <sz val="12"/>
        <color theme="1"/>
        <rFont val="Calibri"/>
        <family val="2"/>
        <charset val="238"/>
        <scheme val="minor"/>
      </rPr>
      <t xml:space="preserve">. Priorytet V </t>
    </r>
    <r>
      <rPr>
        <sz val="12"/>
        <color theme="1"/>
        <rFont val="Calibri"/>
        <family val="2"/>
        <charset val="238"/>
        <scheme val="minor"/>
      </rPr>
      <t xml:space="preserve">Promowanie efektywnego gospodarowania zasobami i wspieranie przechodzenia w sektorach  rolnym, spożywczym i leśnym na gospodarkę niskoemisyjna i odporna na zmianę klimatu. </t>
    </r>
    <r>
      <rPr>
        <b/>
        <sz val="12"/>
        <color theme="1"/>
        <rFont val="Calibri"/>
        <family val="2"/>
        <charset val="238"/>
        <scheme val="minor"/>
      </rPr>
      <t xml:space="preserve">Priorytet VI </t>
    </r>
    <r>
      <rPr>
        <sz val="12"/>
        <color theme="1"/>
        <rFont val="Calibri"/>
        <family val="2"/>
        <charset val="238"/>
        <scheme val="minor"/>
      </rPr>
      <t xml:space="preserve">Promowanie włączenia społecznego, zmniejszenia ubóstwa oraz rozwoju gospodarczego </t>
    </r>
  </si>
  <si>
    <r>
      <rPr>
        <b/>
        <sz val="12"/>
        <color theme="1"/>
        <rFont val="Calibri"/>
        <family val="2"/>
        <charset val="238"/>
        <scheme val="minor"/>
      </rPr>
      <t>a)</t>
    </r>
    <r>
      <rPr>
        <sz val="12"/>
        <color theme="1"/>
        <rFont val="Calibri"/>
        <family val="2"/>
        <charset val="238"/>
        <scheme val="minor"/>
      </rPr>
      <t xml:space="preserve"> Zwiększenie poziomu wiedzy ogólnej i szczegółowej dotyczącej PROW2014-2020, w tym zapewnienie informacji dotyczących warunków i trybu przyznawania pomocy, dla potencjalnych beneficjentów w zakresie praktycznej wiedzy i umiejętności o sposobie przygotowania wniosków o płatność
</t>
    </r>
    <r>
      <rPr>
        <b/>
        <sz val="12"/>
        <color theme="1"/>
        <rFont val="Calibri"/>
        <family val="2"/>
        <charset val="238"/>
        <scheme val="minor"/>
      </rPr>
      <t>c)</t>
    </r>
    <r>
      <rPr>
        <sz val="12"/>
        <color theme="1"/>
        <rFont val="Calibri"/>
        <family val="2"/>
        <charset val="238"/>
        <scheme val="minor"/>
      </rPr>
      <t xml:space="preserve"> Zbudowanie i utrzymanie wysokiej rozpoznawalności EFRROW i PROW 2014-2020 na tle innych programów oraz funduszy europejskich.
</t>
    </r>
  </si>
  <si>
    <r>
      <rPr>
        <b/>
        <sz val="12"/>
        <color theme="1"/>
        <rFont val="Calibri"/>
        <family val="2"/>
        <charset val="238"/>
        <scheme val="minor"/>
      </rPr>
      <t xml:space="preserve">a) </t>
    </r>
    <r>
      <rPr>
        <sz val="12"/>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b/>
        <sz val="12"/>
        <color theme="1"/>
        <rFont val="Calibri"/>
        <family val="2"/>
        <charset val="238"/>
        <scheme val="minor"/>
      </rPr>
      <t>b)</t>
    </r>
    <r>
      <rPr>
        <sz val="12"/>
        <color theme="1"/>
        <rFont val="Calibri"/>
        <family val="2"/>
        <charset val="238"/>
        <scheme val="minor"/>
      </rPr>
      <t xml:space="preserve"> uwidocznienie roli Wspólnoty we współfinansowaniu rozwoju obszarów wiejskich w Polsce,
</t>
    </r>
    <r>
      <rPr>
        <b/>
        <sz val="12"/>
        <color theme="1"/>
        <rFont val="Calibri"/>
        <family val="2"/>
        <charset val="238"/>
        <scheme val="minor"/>
      </rPr>
      <t>c)</t>
    </r>
    <r>
      <rPr>
        <sz val="12"/>
        <color theme="1"/>
        <rFont val="Calibri"/>
        <family val="2"/>
        <charset val="238"/>
        <scheme val="minor"/>
      </rPr>
      <t xml:space="preserve"> zbudowanie i utrzymanie wysokiej rozpoznawalności EFRROW i PROW 2014-2020 na tle innych programów oraz funduszy europejskich,
</t>
    </r>
  </si>
  <si>
    <r>
      <rPr>
        <b/>
        <sz val="12"/>
        <color theme="1"/>
        <rFont val="Calibri"/>
        <family val="2"/>
        <charset val="238"/>
        <scheme val="minor"/>
      </rPr>
      <t>a)</t>
    </r>
    <r>
      <rPr>
        <sz val="12"/>
        <color theme="1"/>
        <rFont val="Calibri"/>
        <family val="2"/>
        <charset val="238"/>
        <scheme val="minor"/>
      </rPr>
      <t xml:space="preserve"> Zwiększenie poziomu wiedzy ogólnej i szczegółowej dotyczącej PROW2014-2020, w tym zapewnienie informacji dotyczących warunków i trybu przyznawania pomocy, dla potencjalnych beneficjentów w zakresie praktycznej wiedzy i umiejętności o sposobie przygotowania wniosków o płatność  </t>
    </r>
    <r>
      <rPr>
        <b/>
        <sz val="12"/>
        <color theme="1"/>
        <rFont val="Calibri"/>
        <family val="2"/>
        <charset val="238"/>
        <scheme val="minor"/>
      </rPr>
      <t>b)</t>
    </r>
    <r>
      <rPr>
        <sz val="12"/>
        <color theme="1"/>
        <rFont val="Calibri"/>
        <family val="2"/>
        <charset val="238"/>
        <scheme val="minor"/>
      </rPr>
      <t xml:space="preserve"> Uwidocznienie roli Wspólnoty na współfinansowaniu rozwoju obszarów wiejskich w Polsce  </t>
    </r>
    <r>
      <rPr>
        <b/>
        <sz val="12"/>
        <color theme="1"/>
        <rFont val="Calibri"/>
        <family val="2"/>
        <charset val="238"/>
        <scheme val="minor"/>
      </rPr>
      <t>c)</t>
    </r>
    <r>
      <rPr>
        <sz val="12"/>
        <color theme="1"/>
        <rFont val="Calibri"/>
        <family val="2"/>
        <charset val="238"/>
        <scheme val="minor"/>
      </rPr>
      <t xml:space="preserve"> Zbudowanie i utrzymanie wysokiej rozpoznawalności EFRROW i PROW 2014-2020 na tle innych programów oraz funduszy europejskich           </t>
    </r>
    <r>
      <rPr>
        <b/>
        <sz val="12"/>
        <color theme="1"/>
        <rFont val="Calibri"/>
        <family val="2"/>
        <charset val="238"/>
        <scheme val="minor"/>
      </rPr>
      <t>d)</t>
    </r>
    <r>
      <rPr>
        <sz val="12"/>
        <color theme="1"/>
        <rFont val="Calibri"/>
        <family val="2"/>
        <charset val="238"/>
        <scheme val="minor"/>
      </rPr>
      <t xml:space="preserve"> Zmiana świadomości mieszkańców kraju funkcjonowania PROW jako programu głównie lub wyłącznie wspierającego rolników/rolnictwo.
</t>
    </r>
    <r>
      <rPr>
        <b/>
        <sz val="12"/>
        <color theme="1"/>
        <rFont val="Calibri"/>
        <family val="2"/>
        <charset val="238"/>
        <scheme val="minor"/>
      </rPr>
      <t>e)</t>
    </r>
    <r>
      <rPr>
        <sz val="12"/>
        <color theme="1"/>
        <rFont val="Calibri"/>
        <family val="2"/>
        <charset val="238"/>
        <scheme val="minor"/>
      </rPr>
      <t xml:space="preserve"> Poszerzenie grupy zainteresowanych PROW, dotarcie z przekazem do grup nastawionych niechętnie lub krytycznie do FE (w tym PROW), przełamanie negatywnych stereotypów dotyczących życia na obszarach wiejskich. 
</t>
    </r>
  </si>
  <si>
    <r>
      <t xml:space="preserve">1 zwiększenie udziału zainteresowanych stron we wdrażaniu programów rozwoju obszarów wiejskich, </t>
    </r>
    <r>
      <rPr>
        <b/>
        <sz val="12"/>
        <color indexed="10"/>
        <rFont val="Calibri"/>
        <family val="2"/>
        <charset val="238"/>
      </rPr>
      <t>2</t>
    </r>
    <r>
      <rPr>
        <sz val="12"/>
        <color indexed="10"/>
        <rFont val="Calibri"/>
        <family val="2"/>
        <charset val="238"/>
      </rPr>
      <t xml:space="preserve"> podniesienie jakości wdrażania PROW, </t>
    </r>
    <r>
      <rPr>
        <b/>
        <sz val="12"/>
        <color indexed="10"/>
        <rFont val="Calibri"/>
        <family val="2"/>
        <charset val="238"/>
      </rPr>
      <t xml:space="preserve">3 </t>
    </r>
    <r>
      <rPr>
        <sz val="12"/>
        <color indexed="10"/>
        <rFont val="Calibri"/>
        <family val="2"/>
        <charset val="238"/>
      </rPr>
      <t xml:space="preserve">informowanie społeczeństwa i potencjalnych beneficjentów o polityce rozwoju obszarów wiejskich i o możliwościach finan_x0000__x0000__x0000__x0000__x0000__x0000_sowania </t>
    </r>
  </si>
  <si>
    <r>
      <rPr>
        <b/>
        <sz val="12"/>
        <color indexed="10"/>
        <rFont val="Calibri"/>
        <family val="2"/>
        <charset val="238"/>
      </rPr>
      <t>Priorytet I</t>
    </r>
    <r>
      <rPr>
        <sz val="12"/>
        <color indexed="10"/>
        <rFont val="Calibri"/>
        <family val="2"/>
        <charset val="238"/>
      </rPr>
      <t xml:space="preserve"> ułatwienie transferu wiedzy i innowacji w rolnictwie i leśnictwie oraz na obszarach wiejskich</t>
    </r>
  </si>
  <si>
    <r>
      <rPr>
        <b/>
        <sz val="12"/>
        <color indexed="10"/>
        <rFont val="Calibri"/>
        <family val="2"/>
        <charset val="238"/>
      </rPr>
      <t>a)</t>
    </r>
    <r>
      <rPr>
        <sz val="12"/>
        <color indexed="10"/>
        <rFont val="Calibri"/>
        <family val="2"/>
        <charset val="238"/>
      </rPr>
      <t xml:space="preserve"> Zwiększenie poziomu wiedzy ogólnej i szczegółowej dotyczącej PROW2014-2020, w tym zapewnienie informacji dotyczących warunków i trybu przyznawania pomocy, dla potencjalnych beneficjentów w zakresie praktycznej wiedzy i umiejętności o sposobie przygotowania wniosków o płatność  </t>
    </r>
    <r>
      <rPr>
        <b/>
        <sz val="12"/>
        <color indexed="10"/>
        <rFont val="Calibri"/>
        <family val="2"/>
        <charset val="238"/>
      </rPr>
      <t>b)</t>
    </r>
    <r>
      <rPr>
        <sz val="12"/>
        <color indexed="10"/>
        <rFont val="Calibri"/>
        <family val="2"/>
        <charset val="238"/>
      </rPr>
      <t xml:space="preserve"> Uwidocznienie roli Wspólnoty na współfinansowaniu rozwoju obszarów wiejskich w Polsce                         </t>
    </r>
    <r>
      <rPr>
        <b/>
        <sz val="12"/>
        <color indexed="10"/>
        <rFont val="Calibri"/>
        <family val="2"/>
        <charset val="238"/>
      </rPr>
      <t>c)</t>
    </r>
    <r>
      <rPr>
        <sz val="12"/>
        <color indexed="10"/>
        <rFont val="Calibri"/>
        <family val="2"/>
        <charset val="238"/>
      </rPr>
      <t xml:space="preserve"> Zbudowanie i utrzymanie wysokiej rozpoznawalności EFRROW i PROW 2014-2020 na tle innych programów oraz funduszy europejskich                       </t>
    </r>
    <r>
      <rPr>
        <b/>
        <sz val="12"/>
        <color indexed="10"/>
        <rFont val="Calibri"/>
        <family val="2"/>
        <charset val="238"/>
      </rPr>
      <t>d)</t>
    </r>
    <r>
      <rPr>
        <sz val="12"/>
        <color indexed="10"/>
        <rFont val="Calibri"/>
        <family val="2"/>
        <charset val="238"/>
      </rPr>
      <t xml:space="preserve"> Zmiana świadomości mieszkańców kraju funkcjonowania PROW jako programu głównie lub wyłącznie wspierającego rolników/rolnictwo.
</t>
    </r>
    <r>
      <rPr>
        <b/>
        <sz val="12"/>
        <color indexed="10"/>
        <rFont val="Calibri"/>
        <family val="2"/>
        <charset val="238"/>
      </rPr>
      <t>e)</t>
    </r>
    <r>
      <rPr>
        <sz val="12"/>
        <color indexed="10"/>
        <rFont val="Calibri"/>
        <family val="2"/>
        <charset val="238"/>
      </rPr>
      <t xml:space="preserve"> Poszerzenie grupy zainteresowanych PROW, dotarcie z przekazem do grup nastawionych niechętnie lub krytycznie do FE (w tym PROW), przełamanie negatywnych stereotypów dotyczących życia na obszarach wiejskich. 
</t>
    </r>
  </si>
  <si>
    <t>Zmiana kwoty wynika z oszczędności.</t>
  </si>
  <si>
    <t>Zmiana Planu Operacyjnego KSOW 2014 - 2015 wynika z potrzeby sfinansowania nie zaplanowanego wcześniej zakupu tablic informacyjnych PROW, które są przekazywane beneficjentom w związku z realizacją inwestycji wdrażanych jeszcze w ramach PROW 2007 -2013. Zważywszy na fakt, że w PROW w perspektywie finansowej  2014 -2020 zakup tychże tablic jest kosztem kwalifikowalnym, a działania informacyjno - promocyjne przeszły do KSOW (II schematu PT PROW), nie ma możliwości ich sfinansowania bez zmiany Planu Operacyjnego 2014 -2015. Możliwość sfinansowania dodatkowej operacji wynika z oszczędności w działaniu pn. "Produkcja i emisja/publikacja materiałów związanych z PROW 2014-2020", więc nie ma negatywnego wpływu na całokształt realizacji i nie zmienia globalnej wartości operacji finansowanych przez SR KSOW województwa podlaskiego.</t>
  </si>
  <si>
    <t>Zmiana Planu Operacyjnego KSOW 2014 - 2015 wynika z potrzeby sfinansowania niezaplanowanego wcześniej zakupu tablic informacyjnych PROW, które są przekazywane beneficjentom w związku z realizacją inwestycji wdrażanych jeszcze w ramach PROW 2007 -2013. Zważywszy na fakt, że w PROW w perspektywie finansowej  2014 -2020 zakup tychże tablic jest kosztem kwalifikowalnym, a działania informacyjno - promocyjne przeszły do KSOW ( II schematu PT PROW), nie ma możliwości ich sfinansowania bez zmiany Planu Operacyjnego 2014 -2015. Możliwość sfinansowania dodatkowej operacji wynika z oszczędności w działaniu pn. "Produkcja i emisja/publikacja materiałów związanych z PROW 2014-2020", więc nie ma negatywnego wpływu na całokształt realizacji i nie zmienia globalnej wartości operacji finansowanych przez SR KSOW województwa podlaskiego.</t>
  </si>
  <si>
    <t>Przesunięcie działania do Planu Operacyjnego. Na etapie planowania kwoty do budżetu Państwa oraz porozumienia z Urzędem Wojewódzkim -kwota podana w porozumieniu z Wojewodą oraz zaplanowana do budżetu Państwa w planie komunikacyjnym była niższa niż wskazan kwota w planie komunikacyjnym przesłanym do IZ. W związku z tym, dokonano przesunięcia wskazanej opracji "Informowanie o PROW 2014-2020....." z planu komunikacyjnego tj działania 8 do planu operacyjnego tj. do działania13. Zmniejszenie kwoty wynika z powstałych oszczędności w wyniku postępowań przetargowych. W ramach działania 13 tj. "Promocja zrównoważonego rozwoju obszarów wiejskich" zastosowano rodzaj promocji oparty o kalendarze, jako materiał promujący obszary wiejskie. W kalendarzach jest obszerna informacja przekazana przez Marszałka Województwa o działaniach skierowanych do sektora rolnego. Wklejki zawierają informację o zasadności działania promocji zrównoważonego rozwoju obszarów wiejskich orazinformację o  formach ukierunkowanego wspracia. To także informacja o podejmowanych działaniach informacyjno-promocyjnych  rozpowszechniających wiedzę oraz podnoszące umiejętności mieszkańców obszarów wiejskich, lokalnych i regionalnych instytucji publicznych, organizacji pozarządowych w planowaniu i realizacji przedsięwzięć z zakresu ochrony i rewitalizacji krajobrazu kulturowego polskiej wsi oraz ochrony i zachowania środowiska przyrodniczego i bioróżnorodności. Wskazane zostały informacje o przepisach Unii Europejskiej regulujących działania w ramach PROW 2014-2020 a tym samym wskazujące na upowszechnienie informacji o programie i działaniach w ramach unijnej polityki rozwoju obszarów wiejskich. Kalendarze posiadają również wklejki informacyjne o kontakatach do istotnych instytucji odpowiedzialnych za wdrażanie i upowszechnianie PROW 2014-2020.</t>
  </si>
  <si>
    <t xml:space="preserve">1. Zmiana spowodowana ukazaniem się tylko dwóch ogłoszeń, które związane były z przeprowadzeniem dwóch naborów.Zmniejszenie kwoty przeznaczonej na realizację operacji o 700 zł ze względu na mniejszą liczbę ogłoszeń oraz przeznaczenie środków na realizację innych zadań. 
Kwota w wysokości 200 zł przeznaczona na nową operację wynajem bilbordów.
Pozostałe 500 zł przeznaczone na realizację działania 10 w ramach planu operacyjnego.  Zmiana ta wynika z faktu, iż wstępnie założona kwota na realizację operacji „Udział w Targach Grüne Woche 2016” była mniejsza niż faktyczne poniesione wydatki. Po przeprowadzeniu procedury rozeznania rynku na organizację targów okazało się, że budżet przekroczył wstępnie założoną kwotę 40 000 zł. Dlatego też, aby zrealizować zadanie niezbędne było przesunięcie oszczędności w wysokości 500 zł.                               
2. Planowano przygotowanie 3 ogłoszeń. Jednak ze względu na przeprowadzenie 2 naborów w ramach PROW ukazały się tylko 2 ogłoszenia.  Liczba ogłoszeń dostosowana do liczby przeprowadzonych naborów
</t>
  </si>
  <si>
    <t xml:space="preserve">1. Zmiana spowodowana dostosowaniem środków finansowych do wydatków faktycznie poniesionych i powstałych oszczędności, które wynikły z procedury rozeznania rynku.Zmniejszenie kwoty przeznaczonej na realizację operacji o 6 000 zł, gdyż konieczne jest zapewnienie środków na realizację  innego zadania.
Środki 6 000 zł w całości przeznaczone na realizację działania 10 w ramach planu operacyjnego Zmiana ta wynika z faktu, iż wstępnie założona kwota na realizację operacji „Udział w Targach Grüne Woche 2016” była mniejsza niż faktyczne poniesione wydatki. Po przeprowadzeniu procedury rozeznania rynku na organizację targów okazało się, że budżet przekroczył wstępnie założoną kwotę 40 000 zł. Dlatego też, aby w całości zrealizować zadanie niezbędne było przesunięcie oszczędności w wysokości 6 000 zł.                                                  
2. Wykonanie dodatkowo 2 banerów , 2 ścianek do namiotu, 1 roll up'u oraz 50 kalendarzy.Ze względu na zmianę Wizualizacji PROW oraz chęć rozpowszechnienia wizualnej marki Programu niezbędne było przygotowanie nowych materiałów informujących oraz zapewnienie kampanii informacyjnej. Dodatkowo z powodu organizacji dużej liczby spotkań, imprez i wydarzeń w ciągu roku, na których wykorzystywane są materiały informujące o współfinansowaniu operacji ze środków PROW 2014 -2020, niezbędny jest zakup większej ilości materiałów, tak aby zapewnić odpowiednią wizualizację Programu i zwiększenie rozpoznawalności znaku PROW.      W ramach nowej kwoty 29 000 zł zakupione zostały również dodatkowe materiały informacyjno-promocyjne.
</t>
  </si>
  <si>
    <t xml:space="preserve">Ze względu na zmianę Wizualizacji PROW oraz chęć rozpowszechnienia wizualnej marki Programu niezbędne było przygotowanie nowych materiałów informujących oraz zapewnieniem kampanii informacyjnej. Dodatkowo z powodu organizacji dużej liczby spotkań, imprez i wydarzeń w ciągu roku, na których wykorzystywane są materiały informujące o współfinansowaniu operacji ze środków PROW 2014 - 2020, niezbędny jest zakup większej ilości materiałów, tak aby zapewnić odpowiednią wizualizację Programu i zwiększenie rozpoznawalności znaku PROW. Nowa operacja dotyczy wynajęcia dwóch bilbordów znajdujących się tuż przy budynku, w którym mieści się Departament Programów Rozwoju Obszarów Wiejskich, którego zadaniem jest wdrażanie PROW 2014-2020. Ze względu na fakt, iż Departament PROW mieści się poza głównym budynkiem Urzędu Marszałkowskiego Województwa Lubuskiego zamieszczenie reklamy PROW na bilbordach jest niezbędne w celu informowania beneficjentów o Programie oraz siedzibie Podmiotu Wdrażającego PROW na lata 2014-2020. 
Dodatkowo ze względu na zmianę Wizualizacji PROW, chęć rozpowszechnienia wizualnej marki Programu oraz zwiększenie rozpoznawalności znaku PROW, niezbędne jest wprowadzenie nowej operacji- bilbordy – wynajem. Kwota przeznaczona na realizacje operacji to 4 700 zł. 
Środki pochodzą z powstałych oszczędności z następujących operacji:  cykl spotkań informacyjno-promocyjnych- 2 500 zł,  szkolenia dla przedstawicieli lubuskich LGD- 1 000 zł,  cykl audycji radiowych- 1 000 zł,  ogłoszenia w prasie- 200 zł
</t>
  </si>
  <si>
    <t>Ozdobne sloiki z miodem (500 szt.)</t>
  </si>
  <si>
    <t>Delegacje krajowe</t>
  </si>
  <si>
    <t xml:space="preserve">W 2015r. Przeprowadzone zostało postępowanie przetargowe na "Wykonanie usług publikacji ogłoszeń i artykułów prasowych związanych z realizacją działań informacyjno - promocyjnych przewidzianych do realizacji w ramach Planu Komunikacyjnego PROW 2014 -2020 na rok 2015 i 2016" oraz podpisana została umowa z wykonawcą wyłonionym w postępowaniu przetargowym. Z uwagi na długotrwałe postępowanie przetargowe, koszty sfinansowania publikacji ogłoszeń prasowych przeniesione zostały do realizacji na 2016 rok. </t>
  </si>
  <si>
    <t xml:space="preserve">Z uwagi na zmniejszenie liczby szkoleń dla LGD z 3 do 2 oraz niższe niż początkowo zakładano koszty tych szkoleń wyniknęły oszczędności. Planowana liczba spotkań z LGD uległa zmniejszeniu, ponieważ w trakcie II półrocza 2015 r. okazało się, iż nie jest konieczna organizacji takiej liczby spotkań, zwłaszcza w okresie intensywnych prac poszczególnych grup nad nowymi LSR. </t>
  </si>
  <si>
    <t>Zmniejszenie kwoty planowanej na spotkania z 24.000,00 zł na 9.600,00 zł.
Zmiana liczby szkoleń z 3 na 2</t>
  </si>
  <si>
    <t>Publikacja ogłoszeń prasowych</t>
  </si>
  <si>
    <t>Tablice informacyjne</t>
  </si>
  <si>
    <t>Szkolenia dla potencjalnych nowych LGD</t>
  </si>
  <si>
    <t xml:space="preserve">Realizacja operacji została przeniesiona do realizacji na 2016 rok. Wyjaśnienie: Przeniesienie realizacji operacji wynikało z krótkiego okresu realizacji Planu Komunikacyjnego na rok 2015 oraz braku dostatecznej ilości informacji na temat zasad i warunków wdrażania poszczególnych działań PROW 2014-2020 przez Samorząd Województwa Łódzkiego. Po przeprowadzeniu wstępnego rozeznania rynku okazało się, że nie uda się zakończyć operacji do końca 2015r. </t>
  </si>
  <si>
    <t>Zmniejszenie budżetu operacji z 22 000 zł do 12 000 zł. Zmiana liczby uczestników.</t>
  </si>
  <si>
    <t>Na organizację spotkania szkoleniowego dla wnioskodawców naboru o wybór do realizacji lokalnej strategii rozwoju została wydatkowana kwota mniejsza niż planowano. Niewykorzystana kwota z powyższej operacji przeniesiona została do operacji związanej z zakupem tablic informacyjnych dla beneficjentów PROW 2007 -2013. Podano rzeczywistą liczbę uczesników szkolenia.</t>
  </si>
  <si>
    <t>Zwiększenie liczby spotkań z 5 na 6. Zwiększenie liczby uczestników do 254.</t>
  </si>
  <si>
    <t xml:space="preserve">Większa liczba spotkań była spowodowana dużym  zainteresowaniem potencjalnych beneficjentów, a co za tym idzie zwiększyła się ilość uczestników. </t>
  </si>
  <si>
    <t xml:space="preserve">Z uwagi na brak stosownych rozporządzeń, list rankingowych, naborów itp., nie było potrzeby informowania o tym społeczeństwa. Realizację działania przeniesiono na rok 2016. </t>
  </si>
  <si>
    <t>W wyniku realizacji operacji informacja na temat PROW na lata 2014-2020 dotrze do szerokiego grona odbiorców, zgodnie z grupą docelową. Ilość delegacji - 16</t>
  </si>
  <si>
    <t xml:space="preserve">Oszczędność powstała w wyniku stosowania Ustawy Prawo zamówień publicznych </t>
  </si>
  <si>
    <t xml:space="preserve">Oszczędność powstała w wyniku stosowania Ustawy Prawo zamówień publicznych. </t>
  </si>
  <si>
    <t>ogłoszenia prasowe o naborach</t>
  </si>
  <si>
    <t>Zmniejszenie kwoty z 24.600,00 zł na 24.150,00 zł.</t>
  </si>
  <si>
    <t xml:space="preserve">Zmniejszenie kwoty w wyniku oszczędności przetargowych.  Zamówione materiały konferencyjno-szkoleniowe wykorzystywane były zarówno w 2015 r., jak i wykorzystywane są nadal w 2016 r. podczas organizacji szkoleń/spotkań dla potencjalnych beneficjentów, czy LGD. </t>
  </si>
  <si>
    <t>Zmiana spowodowana dostosowaniem środków finansowych do wydatków faktycznie poniesionych i powstałych oszczędności, które wynikły z procedur przetargowych oraz dostosowanie liczby uczestników do rzeczywistej liczby przybyłych na szkolenie.</t>
  </si>
  <si>
    <t xml:space="preserve">1. Zmiana spowodowana ukazaniem się tylko dwóch ogłoszeń, które związane były z przeprowadzeniem dwóch naborów. Zmniejszenie kwoty przeznaczonej na realizację operacji o 700 zł ze względu na mniejszą liczbę ogłoszeń oraz przeznaczenie środków na realizację innych zadań. 
Kwota w wysokości 200 zł przeznaczona na nową operację wynajem bilbordów. Pozostałe 500 zł przeznaczone na realizację działania 10 w ramach planu operacyjnego.  Zmiana ta wynika z faktu, iż wstępnie założona kwota na realizację operacji „Udział w Targach Grüne Woche 2016” była mniejsza niż faktyczne poniesione wydatki. Po przeprowadzeniu procedury rozeznania rynku na organizację targów okazało się, że budżet przekroczył wstępnie założoną kwotę 40 000 zł. Dlatego też, aby zrealizować zadanie niezbędne było przesunięcie oszczędności w wysokości 500 zł.                               
2. Planowano przygotowanie 3 ogłoszeń. Jednak ze względu na przeprowadzenie 2 naborów w ramach PROW ukazały się tylko 2 ogłoszenia.  Liczba ogłoszeń dostosowana do liczby przeprowadzonych naborów.
</t>
  </si>
  <si>
    <t>Zmiana tytułu operacji na "Publikacja ogłoszeń prasowych"
Zmniejszenie kwoty z 3 600 zł na 1 400 zł</t>
  </si>
  <si>
    <t>Zmniejszenie kwoty w wyniku oszczędności przetargowych.</t>
  </si>
  <si>
    <r>
      <t>Promowanie włączenia społecznego, zmniejszenia ubóstwa oraz rozwoju gospodarczego na obszarach wiejskich</t>
    </r>
    <r>
      <rPr>
        <b/>
        <sz val="11"/>
        <rFont val="Calibri"/>
        <family val="2"/>
        <charset val="238"/>
      </rPr>
      <t>.</t>
    </r>
  </si>
  <si>
    <t>3 spotkania dla Lokalnych Grup Działania w ramach PROW 2014-2020 zostały dostosowane do rzeczywistego poziomu realizacji tj.: zwiększono liczbę uczestników do 93 osób (planowane 90) oraz wskazano rzeczywiste koszty poniesione w wysokości 562 zł (planowane 700zł).</t>
  </si>
  <si>
    <t xml:space="preserve">Korekta w zakresie liczby Spotkań informacyjno-konsultacyjne dla potencjalnych beneficjentów w zakresie działań PROW 2014-2020 z 2 na 1 jest następstwem braku kolejnych rozporządzeń dotyczących zasad udzielania wsparcia i procedur związanych z przyznawaniem pomocy w 2015r. 
W skutek powyższego zmieniono koncepcję sposobu realizacji przedsięwzięcia poprzez organizację w miejsce 2 mniejszych szkoleń, jednego kompleksowego o większym zakresie szkolenia dotyczącego warunków i trybu przyznawania pomocy na operacje typu „Budowa lub modernizacja dróg lokalnych” w celu zapewnienia maksymalnej efektywności odbioru warunków i zasad przyznawania pomocy. Przedmiotowe szkolenie zrealizowano w dłuższym okresie (większy zakres materiału merytorycznego) oraz do szerszego grona odbiorów. Szkolenie skierowane było do przedstawicieli 68 gmin i 11 powiatów i ich związków oraz innych podmiotów potencjalnie mogących skorzystać ze środków PROW 2014-2020. 
Z uwagi na zmianę charakteru spotkania zaistniałą konieczność korekty początkowych założeń dotyczących organizacji spotkania przez zapewnienie przerwy kawowej wraz z poczęstunkiem co wpłynęło na zwiększenie budżetu operacji przy jednoczesnym wykorzystaniu oszczędności powstałych przy realizacji operacji „3 spotkania dla Lokalnych Grup Działania w ramach PROW 2014-2020”. </t>
  </si>
  <si>
    <t>Zaktualizowano budżet realizacji operacji  - wg realnego wykonania wydatków.</t>
  </si>
  <si>
    <t>W związku z organizacją konferencji zamykającej Program Rozwoju Obszarów Wiejskich na lata 2017-2013, pn ”Przemiany na obszarach wiejskich Warmii, Mazur i Powiśla na przełomie siedmioletniego okresu programowania PROW 2007-2013 , której celem było również wprowadzenie do nowej perspektywy finansowej 2014-2020 zdecydowano z rezygnacji  działania, biorąc pod uwagę ten sam typ odbiorców spotkania i brak wystarczających informacji do przekazania beneficjentom nt. PROW 2014-2020.</t>
  </si>
  <si>
    <t>Ze względu na krótki czas realizacji planu komunikacyjnego w roku 2015, zdecydowano zorganizować jedno spotkanie dla 155 osób, odpowiadając na realne zapotrzebowanie beneficjentów PROW 2014-2020 w tym zakresie. Zmieniono tytuł operacji.</t>
  </si>
  <si>
    <t>Podsumowanie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</si>
</sst>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 _z_ł"/>
    <numFmt numFmtId="165" formatCode="#,##0.00\ &quot;zł&quot;"/>
    <numFmt numFmtId="166" formatCode="#,##0\ &quot;zł&quot;"/>
    <numFmt numFmtId="167" formatCode="#,##0.0\ &quot;zł&quot;"/>
  </numFmts>
  <fonts count="113">
    <font>
      <sz val="11"/>
      <color theme="1"/>
      <name val="Calibri"/>
      <family val="2"/>
      <scheme val="minor"/>
    </font>
    <font>
      <sz val="11"/>
      <color theme="1"/>
      <name val="Czcionka tekstu podstawowego"/>
      <family val="2"/>
      <charset val="238"/>
    </font>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6"/>
      <color rgb="FF1F497D"/>
      <name val="Calibri"/>
      <family val="2"/>
      <charset val="238"/>
      <scheme val="minor"/>
    </font>
    <font>
      <b/>
      <sz val="11"/>
      <name val="Calibri"/>
      <family val="2"/>
      <charset val="238"/>
      <scheme val="minor"/>
    </font>
    <font>
      <sz val="11"/>
      <color rgb="FF000000"/>
      <name val="Calibri"/>
      <family val="2"/>
      <charset val="238"/>
      <scheme val="minor"/>
    </font>
    <font>
      <b/>
      <sz val="11"/>
      <color rgb="FFFF0000"/>
      <name val="Calibri"/>
      <family val="2"/>
      <charset val="238"/>
      <scheme val="minor"/>
    </font>
    <font>
      <strike/>
      <sz val="11"/>
      <color rgb="FFFF0000"/>
      <name val="Calibri"/>
      <family val="2"/>
      <charset val="238"/>
      <scheme val="minor"/>
    </font>
    <font>
      <sz val="11"/>
      <color theme="1"/>
      <name val="Tahoma"/>
      <family val="2"/>
      <charset val="238"/>
    </font>
    <font>
      <u/>
      <sz val="11"/>
      <color theme="10"/>
      <name val="Calibri"/>
      <family val="2"/>
      <charset val="238"/>
      <scheme val="minor"/>
    </font>
    <font>
      <sz val="11"/>
      <name val="Calibri"/>
      <family val="2"/>
      <charset val="238"/>
      <scheme val="minor"/>
    </font>
    <font>
      <b/>
      <sz val="12"/>
      <color theme="1"/>
      <name val="Calibri"/>
      <family val="2"/>
      <charset val="238"/>
      <scheme val="minor"/>
    </font>
    <font>
      <b/>
      <sz val="9"/>
      <name val="Tahoma"/>
      <family val="2"/>
      <charset val="238"/>
    </font>
    <font>
      <b/>
      <sz val="8"/>
      <color theme="1"/>
      <name val="Calibri"/>
      <family val="2"/>
      <charset val="238"/>
      <scheme val="minor"/>
    </font>
    <font>
      <sz val="8"/>
      <color theme="1"/>
      <name val="Calibri"/>
      <family val="2"/>
      <charset val="238"/>
      <scheme val="minor"/>
    </font>
    <font>
      <sz val="10"/>
      <color theme="1"/>
      <name val="Calibri"/>
      <family val="2"/>
      <charset val="238"/>
      <scheme val="minor"/>
    </font>
    <font>
      <sz val="10"/>
      <name val="Tahoma"/>
      <family val="2"/>
      <charset val="238"/>
    </font>
    <font>
      <b/>
      <sz val="10"/>
      <color rgb="FFFF0000"/>
      <name val="Calibri"/>
      <family val="2"/>
      <charset val="238"/>
      <scheme val="minor"/>
    </font>
    <font>
      <sz val="10"/>
      <color rgb="FFCC66FF"/>
      <name val="Calibri"/>
      <family val="2"/>
      <charset val="238"/>
      <scheme val="minor"/>
    </font>
    <font>
      <sz val="10"/>
      <color rgb="FFFF0000"/>
      <name val="Calibri"/>
      <family val="2"/>
      <charset val="238"/>
      <scheme val="minor"/>
    </font>
    <font>
      <u/>
      <sz val="11"/>
      <color rgb="FF0000FF"/>
      <name val="Calibri"/>
      <family val="2"/>
      <charset val="238"/>
      <scheme val="minor"/>
    </font>
    <font>
      <u/>
      <sz val="10"/>
      <color theme="10"/>
      <name val="Calibri"/>
      <family val="2"/>
      <charset val="238"/>
      <scheme val="minor"/>
    </font>
    <font>
      <sz val="10"/>
      <name val="Calibri"/>
      <family val="2"/>
      <charset val="238"/>
      <scheme val="minor"/>
    </font>
    <font>
      <sz val="11"/>
      <color theme="1"/>
      <name val="Calibri"/>
      <family val="2"/>
      <charset val="238"/>
    </font>
    <font>
      <sz val="11"/>
      <name val="Calibri"/>
      <family val="2"/>
      <charset val="238"/>
    </font>
    <font>
      <b/>
      <sz val="11"/>
      <color theme="1"/>
      <name val="Calibri"/>
      <family val="2"/>
      <charset val="238"/>
    </font>
    <font>
      <b/>
      <sz val="11"/>
      <color rgb="FFFF0000"/>
      <name val="Calibri"/>
      <family val="2"/>
      <charset val="238"/>
    </font>
    <font>
      <sz val="11"/>
      <color rgb="FF000000"/>
      <name val="Calibri"/>
      <family val="2"/>
      <charset val="238"/>
    </font>
    <font>
      <sz val="11"/>
      <color rgb="FFFF0000"/>
      <name val="Calibri"/>
      <family val="2"/>
      <charset val="238"/>
    </font>
    <font>
      <b/>
      <sz val="9"/>
      <color rgb="FFFF0000"/>
      <name val="Tahoma"/>
      <family val="2"/>
      <charset val="238"/>
    </font>
    <font>
      <sz val="9"/>
      <name val="Tahoma"/>
      <family val="2"/>
      <charset val="238"/>
    </font>
    <font>
      <i/>
      <sz val="10"/>
      <color theme="1"/>
      <name val="Calibri"/>
      <family val="2"/>
      <charset val="238"/>
      <scheme val="minor"/>
    </font>
    <font>
      <sz val="12"/>
      <name val="Calibri"/>
      <family val="2"/>
      <charset val="238"/>
      <scheme val="minor"/>
    </font>
    <font>
      <b/>
      <sz val="12"/>
      <name val="Calibri"/>
      <family val="2"/>
      <charset val="238"/>
      <scheme val="minor"/>
    </font>
    <font>
      <sz val="12"/>
      <color theme="1"/>
      <name val="Calibri"/>
      <family val="2"/>
      <charset val="238"/>
      <scheme val="minor"/>
    </font>
    <font>
      <sz val="12"/>
      <color theme="1"/>
      <name val="Arial"/>
      <family val="2"/>
      <charset val="238"/>
    </font>
    <font>
      <b/>
      <sz val="12"/>
      <color rgb="FFFF0000"/>
      <name val="Calibri"/>
      <family val="2"/>
      <charset val="238"/>
      <scheme val="minor"/>
    </font>
    <font>
      <sz val="12"/>
      <color rgb="FFFF0000"/>
      <name val="Calibri"/>
      <family val="2"/>
      <charset val="238"/>
      <scheme val="minor"/>
    </font>
    <font>
      <sz val="12"/>
      <color rgb="FFFF0000"/>
      <name val="Arial"/>
      <family val="2"/>
      <charset val="238"/>
    </font>
    <font>
      <sz val="18"/>
      <color theme="1"/>
      <name val="Calibri"/>
      <family val="2"/>
      <charset val="238"/>
      <scheme val="minor"/>
    </font>
    <font>
      <sz val="8"/>
      <color theme="1"/>
      <name val="Arial"/>
      <family val="2"/>
      <charset val="238"/>
    </font>
    <font>
      <b/>
      <sz val="15"/>
      <color theme="1"/>
      <name val="Calibri"/>
      <family val="2"/>
      <charset val="238"/>
      <scheme val="minor"/>
    </font>
    <font>
      <sz val="12"/>
      <name val="Arial"/>
      <family val="2"/>
      <charset val="238"/>
    </font>
    <font>
      <b/>
      <sz val="8"/>
      <name val="Tahoma"/>
      <family val="2"/>
      <charset val="238"/>
    </font>
    <font>
      <sz val="9"/>
      <color theme="1"/>
      <name val="Tahoma"/>
      <family val="2"/>
      <charset val="238"/>
    </font>
    <font>
      <sz val="8"/>
      <color theme="1"/>
      <name val="Tahoma"/>
      <family val="2"/>
      <charset val="238"/>
    </font>
    <font>
      <sz val="12"/>
      <color theme="1"/>
      <name val="Tahoma"/>
      <family val="2"/>
      <charset val="238"/>
    </font>
    <font>
      <sz val="8"/>
      <name val="Tahoma"/>
      <family val="2"/>
      <charset val="238"/>
    </font>
    <font>
      <b/>
      <sz val="11"/>
      <color indexed="8"/>
      <name val="Calibri"/>
      <family val="2"/>
      <charset val="238"/>
    </font>
    <font>
      <sz val="8"/>
      <color indexed="8"/>
      <name val="Calibri"/>
      <family val="2"/>
      <charset val="238"/>
    </font>
    <font>
      <b/>
      <sz val="12"/>
      <color indexed="8"/>
      <name val="Calibri"/>
      <family val="2"/>
      <charset val="238"/>
    </font>
    <font>
      <sz val="9"/>
      <color indexed="8"/>
      <name val="Calibri"/>
      <family val="2"/>
      <charset val="238"/>
    </font>
    <font>
      <sz val="9"/>
      <color rgb="FFFF0000"/>
      <name val="Calibri"/>
      <family val="2"/>
      <charset val="238"/>
    </font>
    <font>
      <sz val="9"/>
      <name val="Calibri"/>
      <family val="2"/>
      <charset val="238"/>
    </font>
    <font>
      <b/>
      <sz val="15"/>
      <color indexed="8"/>
      <name val="Calibri"/>
      <family val="2"/>
      <charset val="238"/>
    </font>
    <font>
      <b/>
      <sz val="9"/>
      <color indexed="8"/>
      <name val="Calibri"/>
      <family val="2"/>
      <charset val="238"/>
    </font>
    <font>
      <sz val="9"/>
      <color indexed="8"/>
      <name val="Tahoma"/>
      <family val="2"/>
      <charset val="238"/>
    </font>
    <font>
      <u/>
      <sz val="9"/>
      <color indexed="12"/>
      <name val="Calibri"/>
      <family val="2"/>
      <charset val="238"/>
    </font>
    <font>
      <b/>
      <sz val="10"/>
      <color theme="1"/>
      <name val="Calibri"/>
      <family val="2"/>
      <charset val="238"/>
      <scheme val="minor"/>
    </font>
    <font>
      <b/>
      <sz val="10"/>
      <name val="Calibri"/>
      <family val="2"/>
      <charset val="238"/>
    </font>
    <font>
      <b/>
      <sz val="10"/>
      <color theme="1"/>
      <name val="Calibri"/>
      <family val="2"/>
      <charset val="238"/>
    </font>
    <font>
      <sz val="10"/>
      <name val="Calibri"/>
      <family val="2"/>
      <charset val="238"/>
    </font>
    <font>
      <sz val="10"/>
      <color theme="1"/>
      <name val="Calibri"/>
      <family val="2"/>
      <charset val="238"/>
    </font>
    <font>
      <strike/>
      <sz val="10"/>
      <color rgb="FFFF0000"/>
      <name val="Calibri"/>
      <family val="2"/>
      <charset val="238"/>
      <scheme val="minor"/>
    </font>
    <font>
      <b/>
      <sz val="8"/>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sz val="9"/>
      <color rgb="FFFF0000"/>
      <name val="Calibri"/>
      <family val="2"/>
      <charset val="238"/>
      <scheme val="minor"/>
    </font>
    <font>
      <sz val="14"/>
      <color theme="1"/>
      <name val="Calibri"/>
      <family val="2"/>
      <charset val="238"/>
      <scheme val="minor"/>
    </font>
    <font>
      <i/>
      <sz val="14"/>
      <color theme="1"/>
      <name val="Calibri"/>
      <family val="2"/>
      <charset val="238"/>
      <scheme val="minor"/>
    </font>
    <font>
      <b/>
      <sz val="14"/>
      <color theme="1"/>
      <name val="Calibri"/>
      <family val="2"/>
      <charset val="238"/>
      <scheme val="minor"/>
    </font>
    <font>
      <b/>
      <sz val="14"/>
      <name val="Calibri"/>
      <family val="2"/>
      <charset val="238"/>
      <scheme val="minor"/>
    </font>
    <font>
      <sz val="14"/>
      <name val="Calibri"/>
      <family val="2"/>
      <charset val="238"/>
      <scheme val="minor"/>
    </font>
    <font>
      <b/>
      <sz val="9"/>
      <name val="Calibri"/>
      <family val="2"/>
      <charset val="238"/>
      <scheme val="minor"/>
    </font>
    <font>
      <b/>
      <sz val="18"/>
      <color theme="1"/>
      <name val="Calibri"/>
      <family val="2"/>
      <charset val="238"/>
      <scheme val="minor"/>
    </font>
    <font>
      <b/>
      <sz val="16"/>
      <color theme="1"/>
      <name val="Calibri"/>
      <family val="2"/>
      <charset val="238"/>
      <scheme val="minor"/>
    </font>
    <font>
      <sz val="16"/>
      <color theme="1"/>
      <name val="Calibri"/>
      <family val="2"/>
      <charset val="238"/>
      <scheme val="minor"/>
    </font>
    <font>
      <sz val="12"/>
      <color rgb="FFFF0000"/>
      <name val="Tahoma"/>
      <family val="2"/>
      <charset val="238"/>
    </font>
    <font>
      <b/>
      <sz val="20"/>
      <color theme="1"/>
      <name val="Calibri"/>
      <family val="2"/>
      <charset val="238"/>
      <scheme val="minor"/>
    </font>
    <font>
      <b/>
      <sz val="9"/>
      <color theme="1"/>
      <name val="Tahoma"/>
      <family val="2"/>
      <charset val="238"/>
    </font>
    <font>
      <i/>
      <sz val="9"/>
      <color theme="1"/>
      <name val="Tahoma"/>
      <family val="2"/>
      <charset val="238"/>
    </font>
    <font>
      <sz val="11"/>
      <color rgb="FFFF0000"/>
      <name val="Calibri"/>
      <family val="2"/>
      <scheme val="minor"/>
    </font>
    <font>
      <b/>
      <sz val="11"/>
      <color indexed="8"/>
      <name val="Czcionka tekstu podstawowego"/>
      <charset val="238"/>
    </font>
    <font>
      <sz val="11"/>
      <color indexed="8"/>
      <name val="Calibri"/>
      <family val="2"/>
      <charset val="238"/>
    </font>
    <font>
      <b/>
      <sz val="11"/>
      <color theme="1"/>
      <name val="Czcionka tekstu podstawowego"/>
      <charset val="238"/>
    </font>
    <font>
      <i/>
      <sz val="11"/>
      <color indexed="8"/>
      <name val="Calibri"/>
      <family val="2"/>
      <charset val="238"/>
    </font>
    <font>
      <sz val="11"/>
      <color theme="1"/>
      <name val="Czcionka tekstu podstawowego"/>
      <family val="2"/>
      <charset val="238"/>
    </font>
    <font>
      <b/>
      <i/>
      <sz val="11"/>
      <color indexed="8"/>
      <name val="Calibri"/>
      <family val="2"/>
      <charset val="238"/>
    </font>
    <font>
      <i/>
      <sz val="11"/>
      <color indexed="8"/>
      <name val="Czcionka tekstu podstawowego"/>
      <charset val="238"/>
    </font>
    <font>
      <sz val="11"/>
      <name val="Calibri"/>
      <family val="2"/>
      <scheme val="minor"/>
    </font>
    <font>
      <b/>
      <sz val="9"/>
      <color rgb="FFFF0000"/>
      <name val="Calibri"/>
      <family val="2"/>
      <charset val="238"/>
      <scheme val="minor"/>
    </font>
    <font>
      <sz val="11"/>
      <color theme="1"/>
      <name val="Arial"/>
      <family val="2"/>
      <charset val="238"/>
    </font>
    <font>
      <sz val="11"/>
      <color indexed="8"/>
      <name val="Arial"/>
      <family val="2"/>
      <charset val="238"/>
    </font>
    <font>
      <b/>
      <sz val="10"/>
      <color rgb="FFFF0000"/>
      <name val="Calibri"/>
      <family val="2"/>
      <charset val="238"/>
    </font>
    <font>
      <b/>
      <sz val="9"/>
      <color rgb="FFFF0000"/>
      <name val="Calibri"/>
      <family val="2"/>
      <charset val="238"/>
    </font>
    <font>
      <sz val="10"/>
      <color rgb="FFFF0000"/>
      <name val="Arial CE"/>
      <charset val="238"/>
    </font>
    <font>
      <sz val="11"/>
      <name val="Calibri"/>
      <family val="2"/>
    </font>
    <font>
      <sz val="11"/>
      <name val="Czcionka tekstu podstawowego"/>
      <family val="2"/>
      <charset val="238"/>
    </font>
    <font>
      <b/>
      <sz val="14"/>
      <color theme="1"/>
      <name val="Arial"/>
      <family val="2"/>
      <charset val="238"/>
    </font>
    <font>
      <i/>
      <sz val="11"/>
      <name val="Calibri"/>
      <family val="2"/>
      <charset val="238"/>
      <scheme val="minor"/>
    </font>
    <font>
      <b/>
      <sz val="11"/>
      <color theme="9" tint="-0.499984740745262"/>
      <name val="Calibri"/>
      <family val="2"/>
      <charset val="238"/>
      <scheme val="minor"/>
    </font>
    <font>
      <sz val="12"/>
      <color rgb="FF000000"/>
      <name val="Calibri"/>
      <family val="2"/>
      <charset val="238"/>
      <scheme val="minor"/>
    </font>
    <font>
      <b/>
      <sz val="12"/>
      <color indexed="10"/>
      <name val="Calibri"/>
      <family val="2"/>
      <charset val="238"/>
    </font>
    <font>
      <sz val="12"/>
      <color indexed="10"/>
      <name val="Calibri"/>
      <family val="2"/>
      <charset val="238"/>
    </font>
    <font>
      <sz val="11"/>
      <color rgb="FF0C2B32"/>
      <name val="Calibri"/>
      <family val="2"/>
      <charset val="238"/>
      <scheme val="minor"/>
    </font>
    <font>
      <b/>
      <sz val="11"/>
      <name val="Calibri"/>
      <family val="2"/>
      <charset val="238"/>
    </font>
  </fonts>
  <fills count="2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22"/>
        <bgColor indexed="64"/>
      </patternFill>
    </fill>
    <fill>
      <patternFill patternType="solid">
        <fgColor indexed="44"/>
        <bgColor indexed="64"/>
      </patternFill>
    </fill>
    <fill>
      <patternFill patternType="solid">
        <fgColor rgb="FF92D050"/>
        <bgColor indexed="64"/>
      </patternFill>
    </fill>
    <fill>
      <patternFill patternType="solid">
        <fgColor rgb="FFF2F2F2"/>
        <bgColor indexed="64"/>
      </patternFill>
    </fill>
    <fill>
      <patternFill patternType="solid">
        <fgColor indexed="3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5">
    <xf numFmtId="0" fontId="0" fillId="0" borderId="0"/>
    <xf numFmtId="0" fontId="15" fillId="0" borderId="0" applyNumberFormat="0" applyFill="0" applyBorder="0" applyAlignment="0" applyProtection="0"/>
    <xf numFmtId="0" fontId="26" fillId="0" borderId="0" applyNumberFormat="0" applyFill="0" applyBorder="0" applyAlignment="0" applyProtection="0"/>
    <xf numFmtId="43" fontId="4" fillId="0" borderId="0" applyFont="0" applyFill="0" applyBorder="0" applyAlignment="0" applyProtection="0"/>
    <xf numFmtId="0" fontId="93" fillId="0" borderId="0"/>
  </cellStyleXfs>
  <cellXfs count="658">
    <xf numFmtId="0" fontId="0" fillId="0" borderId="0" xfId="0"/>
    <xf numFmtId="0" fontId="9" fillId="0" borderId="0" xfId="0" applyFont="1"/>
    <xf numFmtId="0" fontId="0" fillId="0" borderId="0" xfId="0" applyBorder="1" applyAlignment="1"/>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2" xfId="0" applyFont="1" applyBorder="1" applyAlignment="1">
      <alignment wrapText="1"/>
    </xf>
    <xf numFmtId="0" fontId="0" fillId="0" borderId="1" xfId="0" applyFont="1" applyBorder="1" applyAlignment="1">
      <alignment horizontal="center" vertical="center" wrapText="1"/>
    </xf>
    <xf numFmtId="0" fontId="11"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0" fillId="0" borderId="0" xfId="0" applyFont="1"/>
    <xf numFmtId="0" fontId="0" fillId="0" borderId="0" xfId="0" applyFont="1" applyAlignment="1">
      <alignment horizontal="center" vertical="center"/>
    </xf>
    <xf numFmtId="0" fontId="0" fillId="0" borderId="0" xfId="0" applyAlignment="1">
      <alignment horizontal="center" wrapText="1"/>
    </xf>
    <xf numFmtId="0" fontId="14" fillId="0" borderId="0" xfId="0" applyFont="1" applyBorder="1" applyAlignment="1">
      <alignment horizontal="center" vertical="center" wrapText="1"/>
    </xf>
    <xf numFmtId="0" fontId="15" fillId="0" borderId="0" xfId="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1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3" fillId="0" borderId="0" xfId="0" applyFont="1" applyFill="1"/>
    <xf numFmtId="0" fontId="7" fillId="4" borderId="1" xfId="0" applyFont="1" applyFill="1" applyBorder="1" applyAlignment="1">
      <alignment horizontal="center" vertical="center" wrapText="1"/>
    </xf>
    <xf numFmtId="3" fontId="7" fillId="4" borderId="1" xfId="0" applyNumberFormat="1" applyFont="1" applyFill="1" applyBorder="1" applyAlignment="1">
      <alignment horizontal="center" vertical="center" wrapText="1"/>
    </xf>
    <xf numFmtId="3" fontId="16" fillId="3" borderId="1"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wrapText="1"/>
    </xf>
    <xf numFmtId="0" fontId="8" fillId="0" borderId="0" xfId="0" applyFont="1" applyAlignment="1"/>
    <xf numFmtId="0" fontId="8" fillId="2" borderId="1" xfId="0" applyFont="1" applyFill="1" applyBorder="1" applyAlignment="1">
      <alignment wrapText="1"/>
    </xf>
    <xf numFmtId="0" fontId="17" fillId="2" borderId="1" xfId="0" applyFont="1" applyFill="1" applyBorder="1" applyAlignment="1">
      <alignment wrapText="1"/>
    </xf>
    <xf numFmtId="0" fontId="10" fillId="2" borderId="1" xfId="0" applyFont="1" applyFill="1" applyBorder="1" applyAlignment="1">
      <alignment horizontal="center" wrapText="1"/>
    </xf>
    <xf numFmtId="0" fontId="18" fillId="2" borderId="1" xfId="0" applyFont="1" applyFill="1" applyBorder="1" applyAlignment="1">
      <alignment wrapText="1"/>
    </xf>
    <xf numFmtId="0" fontId="19" fillId="0" borderId="1" xfId="0" applyFont="1" applyBorder="1" applyAlignment="1">
      <alignment wrapText="1"/>
    </xf>
    <xf numFmtId="0" fontId="20" fillId="0" borderId="1" xfId="0" applyFont="1" applyBorder="1" applyAlignment="1">
      <alignment wrapText="1"/>
    </xf>
    <xf numFmtId="0" fontId="21" fillId="0" borderId="1" xfId="0" applyFont="1" applyBorder="1" applyAlignment="1">
      <alignment vertical="top" wrapText="1"/>
    </xf>
    <xf numFmtId="165" fontId="21" fillId="0" borderId="1" xfId="0" applyNumberFormat="1" applyFont="1" applyBorder="1" applyAlignment="1">
      <alignment vertical="top" wrapText="1"/>
    </xf>
    <xf numFmtId="0" fontId="22" fillId="0" borderId="1" xfId="0" applyFont="1" applyBorder="1" applyAlignment="1">
      <alignment horizontal="justify" vertical="top" wrapText="1"/>
    </xf>
    <xf numFmtId="0" fontId="23" fillId="3" borderId="1" xfId="0" applyFont="1" applyFill="1" applyBorder="1" applyAlignment="1">
      <alignment vertical="top" wrapText="1"/>
    </xf>
    <xf numFmtId="0" fontId="21" fillId="0" borderId="1" xfId="0" applyFont="1" applyBorder="1" applyAlignment="1">
      <alignment horizontal="left" vertical="top" wrapText="1"/>
    </xf>
    <xf numFmtId="0" fontId="25" fillId="3" borderId="1" xfId="0" applyFont="1" applyFill="1" applyBorder="1" applyAlignment="1">
      <alignment vertical="top" wrapText="1"/>
    </xf>
    <xf numFmtId="165" fontId="25" fillId="3" borderId="1" xfId="0" applyNumberFormat="1" applyFont="1" applyFill="1" applyBorder="1" applyAlignment="1">
      <alignment vertical="top" wrapText="1"/>
    </xf>
    <xf numFmtId="165" fontId="0" fillId="0" borderId="0" xfId="0" applyNumberFormat="1" applyAlignment="1">
      <alignment wrapText="1"/>
    </xf>
    <xf numFmtId="0" fontId="0" fillId="0" borderId="0" xfId="0" applyAlignment="1"/>
    <xf numFmtId="0" fontId="8" fillId="0" borderId="0" xfId="0" applyFont="1" applyAlignment="1">
      <alignment wrapText="1"/>
    </xf>
    <xf numFmtId="3" fontId="0" fillId="0" borderId="0" xfId="0" applyNumberFormat="1" applyBorder="1" applyAlignment="1">
      <alignment horizontal="left" wrapText="1"/>
    </xf>
    <xf numFmtId="0" fontId="27" fillId="0" borderId="0" xfId="2" applyFont="1" applyAlignment="1"/>
    <xf numFmtId="0" fontId="14" fillId="0" borderId="0" xfId="0" applyFont="1" applyBorder="1" applyAlignment="1">
      <alignment vertical="center" wrapText="1"/>
    </xf>
    <xf numFmtId="0" fontId="12" fillId="0" borderId="0" xfId="0" applyFont="1" applyFill="1"/>
    <xf numFmtId="0" fontId="7" fillId="0" borderId="0" xfId="0" applyFont="1" applyFill="1"/>
    <xf numFmtId="0" fontId="28" fillId="3" borderId="1" xfId="0" applyFont="1" applyFill="1" applyBorder="1" applyAlignment="1">
      <alignment vertical="top" wrapText="1"/>
    </xf>
    <xf numFmtId="0" fontId="22" fillId="3" borderId="1" xfId="0" applyFont="1" applyFill="1" applyBorder="1" applyAlignment="1">
      <alignment horizontal="justify" vertical="top" wrapText="1"/>
    </xf>
    <xf numFmtId="0" fontId="28" fillId="3" borderId="1" xfId="0" applyFont="1" applyFill="1" applyBorder="1" applyAlignment="1">
      <alignment horizontal="left" vertical="top" wrapText="1"/>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9" fillId="5"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0" fillId="0" borderId="1" xfId="0" applyBorder="1" applyAlignment="1">
      <alignment horizontal="center" vertical="center" wrapText="1"/>
    </xf>
    <xf numFmtId="0" fontId="0" fillId="6" borderId="0" xfId="0" applyFill="1"/>
    <xf numFmtId="0" fontId="15" fillId="0" borderId="0" xfId="1" applyAlignment="1">
      <alignment wrapText="1"/>
    </xf>
    <xf numFmtId="0" fontId="30"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165" fontId="0" fillId="0" borderId="1" xfId="0" applyNumberFormat="1" applyBorder="1" applyAlignment="1">
      <alignment horizontal="center" vertical="center" wrapText="1"/>
    </xf>
    <xf numFmtId="0" fontId="36"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165"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0" fontId="36" fillId="3"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wrapText="1"/>
    </xf>
    <xf numFmtId="0" fontId="16"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0" fillId="9" borderId="1" xfId="0" applyFont="1" applyFill="1" applyBorder="1" applyAlignment="1">
      <alignment wrapText="1"/>
    </xf>
    <xf numFmtId="0" fontId="8" fillId="9" borderId="1" xfId="0" applyFont="1" applyFill="1" applyBorder="1" applyAlignment="1">
      <alignment wrapText="1"/>
    </xf>
    <xf numFmtId="0" fontId="8" fillId="9" borderId="1" xfId="0" applyFont="1" applyFill="1" applyBorder="1" applyAlignment="1">
      <alignment horizontal="center" vertical="center" wrapText="1"/>
    </xf>
    <xf numFmtId="0" fontId="10" fillId="9" borderId="1" xfId="0" applyFont="1" applyFill="1" applyBorder="1" applyAlignment="1">
      <alignment wrapText="1"/>
    </xf>
    <xf numFmtId="0" fontId="8"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right" vertical="center" wrapText="1"/>
    </xf>
    <xf numFmtId="3" fontId="12" fillId="3" borderId="1" xfId="0" applyNumberFormat="1" applyFont="1" applyFill="1" applyBorder="1" applyAlignment="1">
      <alignment horizontal="right" vertical="center" wrapText="1"/>
    </xf>
    <xf numFmtId="0" fontId="8" fillId="0" borderId="0" xfId="0" applyFont="1" applyBorder="1" applyAlignment="1">
      <alignment horizontal="left" vertical="center" wrapText="1"/>
    </xf>
    <xf numFmtId="0" fontId="0" fillId="0" borderId="0" xfId="0" applyFont="1" applyBorder="1" applyAlignment="1">
      <alignment horizontal="left" vertical="center" wrapText="1"/>
    </xf>
    <xf numFmtId="0" fontId="8" fillId="0" borderId="0" xfId="0" applyFont="1" applyBorder="1" applyAlignment="1">
      <alignment horizontal="center" vertical="center" wrapText="1"/>
    </xf>
    <xf numFmtId="0" fontId="0" fillId="0" borderId="0" xfId="0" applyFont="1" applyBorder="1" applyAlignment="1">
      <alignment horizontal="center" vertical="center" wrapText="1"/>
    </xf>
    <xf numFmtId="0" fontId="10" fillId="3" borderId="1" xfId="0" applyFont="1" applyFill="1" applyBorder="1" applyAlignment="1">
      <alignment horizontal="center" vertical="center" wrapText="1"/>
    </xf>
    <xf numFmtId="0" fontId="17" fillId="0" borderId="0" xfId="0" applyFont="1"/>
    <xf numFmtId="0" fontId="38" fillId="8" borderId="1" xfId="0" applyFont="1" applyFill="1" applyBorder="1" applyAlignment="1">
      <alignment horizontal="center" vertical="center" wrapText="1"/>
    </xf>
    <xf numFmtId="0" fontId="39" fillId="8" borderId="1" xfId="0" applyFont="1" applyFill="1" applyBorder="1" applyAlignment="1">
      <alignment horizontal="center" vertical="center" wrapText="1"/>
    </xf>
    <xf numFmtId="0" fontId="40" fillId="9" borderId="1" xfId="0" applyFont="1" applyFill="1" applyBorder="1" applyAlignment="1">
      <alignment wrapText="1"/>
    </xf>
    <xf numFmtId="0" fontId="17" fillId="9" borderId="1" xfId="0" applyFont="1" applyFill="1" applyBorder="1" applyAlignment="1">
      <alignment wrapText="1"/>
    </xf>
    <xf numFmtId="0" fontId="17" fillId="9" borderId="1" xfId="0" applyFont="1" applyFill="1" applyBorder="1" applyAlignment="1">
      <alignment horizontal="center" vertical="center" wrapText="1"/>
    </xf>
    <xf numFmtId="0" fontId="39" fillId="9" borderId="1" xfId="0" applyFont="1" applyFill="1" applyBorder="1" applyAlignment="1">
      <alignment wrapText="1"/>
    </xf>
    <xf numFmtId="0" fontId="40" fillId="0" borderId="1" xfId="0" applyFont="1" applyBorder="1" applyAlignment="1">
      <alignment horizontal="left" vertical="center" wrapText="1"/>
    </xf>
    <xf numFmtId="0" fontId="41"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10" xfId="0" applyFont="1" applyBorder="1" applyAlignment="1">
      <alignment horizontal="left" vertical="center" wrapText="1"/>
    </xf>
    <xf numFmtId="0" fontId="17" fillId="0" borderId="0" xfId="0" applyFont="1" applyBorder="1" applyAlignment="1">
      <alignment horizontal="left" vertical="center" wrapText="1"/>
    </xf>
    <xf numFmtId="0" fontId="43" fillId="0" borderId="0"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5" fillId="0" borderId="0" xfId="0" applyFont="1"/>
    <xf numFmtId="0" fontId="4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46" fillId="0" borderId="0" xfId="0" applyFont="1" applyFill="1" applyBorder="1" applyAlignment="1">
      <alignment horizontal="center" vertical="center" wrapText="1"/>
    </xf>
    <xf numFmtId="165" fontId="0" fillId="0" borderId="0" xfId="0" applyNumberFormat="1" applyFill="1" applyBorder="1" applyAlignment="1">
      <alignment horizontal="center" vertical="center"/>
    </xf>
    <xf numFmtId="0" fontId="0" fillId="0" borderId="0" xfId="0" applyFill="1" applyBorder="1"/>
    <xf numFmtId="167" fontId="0" fillId="0" borderId="0" xfId="0" applyNumberFormat="1" applyFill="1" applyBorder="1"/>
    <xf numFmtId="0" fontId="40" fillId="0" borderId="1" xfId="0" applyFont="1" applyBorder="1" applyAlignment="1">
      <alignment horizontal="right" vertical="center" wrapText="1"/>
    </xf>
    <xf numFmtId="0" fontId="38" fillId="3" borderId="1" xfId="0" applyFont="1" applyFill="1" applyBorder="1" applyAlignment="1">
      <alignment horizontal="left" vertical="center" wrapText="1"/>
    </xf>
    <xf numFmtId="0" fontId="48" fillId="3" borderId="1"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8" fillId="3" borderId="1" xfId="0" applyFont="1" applyFill="1" applyBorder="1" applyAlignment="1">
      <alignment horizontal="right" vertical="center" wrapText="1"/>
    </xf>
    <xf numFmtId="0" fontId="38" fillId="3" borderId="10" xfId="0" applyFont="1" applyFill="1" applyBorder="1" applyAlignment="1">
      <alignment horizontal="left" vertical="center" wrapText="1"/>
    </xf>
    <xf numFmtId="0" fontId="19" fillId="2" borderId="1" xfId="0" applyFont="1" applyFill="1" applyBorder="1" applyAlignment="1">
      <alignment horizontal="center" vertical="center" wrapText="1"/>
    </xf>
    <xf numFmtId="0" fontId="49" fillId="2" borderId="1" xfId="0" applyFont="1" applyFill="1" applyBorder="1" applyAlignment="1">
      <alignment horizontal="center" vertical="center" wrapText="1"/>
    </xf>
    <xf numFmtId="0" fontId="50" fillId="0" borderId="1" xfId="0" applyFont="1" applyBorder="1" applyAlignment="1">
      <alignment vertical="center" wrapText="1"/>
    </xf>
    <xf numFmtId="0" fontId="51" fillId="0" borderId="1" xfId="0" applyFont="1" applyBorder="1" applyAlignment="1">
      <alignment vertical="center" wrapText="1"/>
    </xf>
    <xf numFmtId="0" fontId="50" fillId="0" borderId="1" xfId="0" applyFont="1" applyBorder="1" applyAlignment="1">
      <alignment vertical="center"/>
    </xf>
    <xf numFmtId="0" fontId="50" fillId="0" borderId="1" xfId="0" applyFont="1" applyBorder="1" applyAlignment="1">
      <alignment horizontal="center" vertical="center" wrapText="1"/>
    </xf>
    <xf numFmtId="0" fontId="52" fillId="0" borderId="0" xfId="0" applyFont="1" applyBorder="1" applyAlignment="1">
      <alignment vertical="center" wrapText="1"/>
    </xf>
    <xf numFmtId="3" fontId="0" fillId="0" borderId="0" xfId="0" applyNumberFormat="1" applyAlignment="1">
      <alignment horizontal="left" wrapText="1"/>
    </xf>
    <xf numFmtId="0" fontId="15" fillId="0" borderId="0" xfId="1"/>
    <xf numFmtId="0" fontId="6" fillId="0" borderId="1" xfId="0" applyFont="1" applyBorder="1" applyAlignment="1">
      <alignment wrapText="1"/>
    </xf>
    <xf numFmtId="0" fontId="40" fillId="0" borderId="1" xfId="0" applyFont="1" applyBorder="1" applyAlignment="1">
      <alignment wrapText="1"/>
    </xf>
    <xf numFmtId="0" fontId="0" fillId="0" borderId="1" xfId="0" applyFont="1" applyBorder="1" applyAlignment="1">
      <alignment wrapText="1"/>
    </xf>
    <xf numFmtId="0" fontId="0" fillId="0" borderId="1" xfId="0" applyFont="1" applyBorder="1" applyAlignment="1">
      <alignment vertical="center" wrapText="1"/>
    </xf>
    <xf numFmtId="4" fontId="0" fillId="0" borderId="1" xfId="0" applyNumberFormat="1" applyFont="1" applyBorder="1" applyAlignment="1">
      <alignment vertical="center" wrapText="1"/>
    </xf>
    <xf numFmtId="0" fontId="36" fillId="3" borderId="1" xfId="0" applyFont="1" applyFill="1" applyBorder="1" applyAlignment="1">
      <alignment vertical="center" wrapText="1"/>
    </xf>
    <xf numFmtId="0" fontId="16" fillId="3" borderId="1" xfId="0" applyFont="1" applyFill="1" applyBorder="1" applyAlignment="1">
      <alignment vertical="center" wrapText="1"/>
    </xf>
    <xf numFmtId="0" fontId="7" fillId="3" borderId="1" xfId="0" applyFont="1" applyFill="1" applyBorder="1" applyAlignment="1">
      <alignment vertical="center" wrapText="1"/>
    </xf>
    <xf numFmtId="0" fontId="53" fillId="3" borderId="1" xfId="0" applyFont="1" applyFill="1" applyBorder="1" applyAlignment="1">
      <alignment vertical="center" wrapText="1"/>
    </xf>
    <xf numFmtId="0" fontId="0" fillId="0" borderId="1" xfId="0" applyFont="1" applyBorder="1" applyAlignment="1">
      <alignment horizontal="center" vertical="center"/>
    </xf>
    <xf numFmtId="0" fontId="36" fillId="3" borderId="1" xfId="0" applyFont="1" applyFill="1" applyBorder="1" applyAlignment="1">
      <alignment vertical="center"/>
    </xf>
    <xf numFmtId="0" fontId="8" fillId="2" borderId="1" xfId="0" applyFont="1" applyFill="1" applyBorder="1" applyAlignment="1">
      <alignment horizontal="center" vertical="center" wrapText="1"/>
    </xf>
    <xf numFmtId="0" fontId="55" fillId="11" borderId="1" xfId="0" applyFont="1" applyFill="1" applyBorder="1" applyAlignment="1">
      <alignment horizontal="center" vertical="center" wrapText="1"/>
    </xf>
    <xf numFmtId="0" fontId="53" fillId="11" borderId="1" xfId="0" applyFont="1" applyFill="1" applyBorder="1" applyAlignment="1">
      <alignment horizontal="center" vertical="center" wrapText="1"/>
    </xf>
    <xf numFmtId="0" fontId="54" fillId="0" borderId="1" xfId="0" applyFont="1" applyBorder="1" applyAlignment="1">
      <alignment wrapText="1"/>
    </xf>
    <xf numFmtId="0" fontId="56" fillId="0" borderId="1" xfId="0" applyFont="1" applyBorder="1" applyAlignment="1">
      <alignment wrapText="1"/>
    </xf>
    <xf numFmtId="0" fontId="54" fillId="0" borderId="1" xfId="0" applyFont="1" applyBorder="1" applyAlignment="1">
      <alignment horizontal="center" vertical="center" wrapText="1"/>
    </xf>
    <xf numFmtId="0" fontId="57" fillId="0" borderId="1" xfId="0" applyFont="1" applyBorder="1" applyAlignment="1">
      <alignment horizontal="center" vertical="center" wrapText="1"/>
    </xf>
    <xf numFmtId="0" fontId="59" fillId="0" borderId="1" xfId="0" applyFont="1" applyBorder="1" applyAlignment="1">
      <alignment horizontal="center" vertical="center" wrapText="1"/>
    </xf>
    <xf numFmtId="0" fontId="57" fillId="0" borderId="0" xfId="0" applyFont="1" applyAlignment="1">
      <alignment wrapText="1"/>
    </xf>
    <xf numFmtId="165" fontId="60" fillId="0" borderId="1" xfId="0" applyNumberFormat="1" applyFont="1" applyBorder="1" applyAlignment="1">
      <alignment horizontal="center" vertical="center" wrapText="1"/>
    </xf>
    <xf numFmtId="0" fontId="61" fillId="0" borderId="0" xfId="0" applyFont="1" applyAlignment="1">
      <alignment wrapText="1"/>
    </xf>
    <xf numFmtId="0" fontId="62" fillId="0" borderId="0" xfId="0" applyFont="1" applyBorder="1" applyAlignment="1">
      <alignment wrapText="1"/>
    </xf>
    <xf numFmtId="0" fontId="59" fillId="3" borderId="1" xfId="0" applyFont="1" applyFill="1" applyBorder="1" applyAlignment="1">
      <alignment horizontal="center" vertical="center" wrapText="1"/>
    </xf>
    <xf numFmtId="0" fontId="0" fillId="0" borderId="0" xfId="0" applyAlignment="1">
      <alignment wrapText="1"/>
    </xf>
    <xf numFmtId="4" fontId="0" fillId="0" borderId="1" xfId="0" applyNumberFormat="1" applyFont="1" applyBorder="1" applyAlignment="1">
      <alignment horizontal="center" vertical="center" wrapText="1"/>
    </xf>
    <xf numFmtId="4" fontId="12" fillId="3" borderId="1" xfId="0" applyNumberFormat="1" applyFont="1" applyFill="1" applyBorder="1" applyAlignment="1">
      <alignment horizontal="center" vertical="center" wrapText="1"/>
    </xf>
    <xf numFmtId="0" fontId="0" fillId="0" borderId="0" xfId="0" applyFont="1" applyAlignment="1">
      <alignment wrapText="1"/>
    </xf>
    <xf numFmtId="4" fontId="0" fillId="0" borderId="9" xfId="0" applyNumberFormat="1" applyFont="1" applyBorder="1" applyAlignment="1">
      <alignment horizontal="left" wrapText="1"/>
    </xf>
    <xf numFmtId="0" fontId="15" fillId="0" borderId="0" xfId="1" applyFont="1" applyAlignment="1">
      <alignment wrapText="1"/>
    </xf>
    <xf numFmtId="4" fontId="7" fillId="4" borderId="1" xfId="0" applyNumberFormat="1" applyFont="1" applyFill="1" applyBorder="1" applyAlignment="1">
      <alignment horizontal="center" vertical="center" wrapText="1"/>
    </xf>
    <xf numFmtId="0" fontId="0" fillId="0" borderId="0" xfId="0" applyAlignment="1">
      <alignment wrapText="1"/>
    </xf>
    <xf numFmtId="0" fontId="64" fillId="2" borderId="1" xfId="0" applyFont="1" applyFill="1" applyBorder="1" applyAlignment="1">
      <alignment wrapText="1"/>
    </xf>
    <xf numFmtId="0" fontId="65" fillId="2" borderId="1" xfId="0" applyFont="1" applyFill="1" applyBorder="1" applyAlignment="1">
      <alignment wrapText="1"/>
    </xf>
    <xf numFmtId="0" fontId="66" fillId="2" borderId="1" xfId="0" applyFont="1" applyFill="1" applyBorder="1" applyAlignment="1">
      <alignment wrapText="1"/>
    </xf>
    <xf numFmtId="0" fontId="64" fillId="0" borderId="1" xfId="0" applyFont="1" applyBorder="1" applyAlignment="1">
      <alignment wrapText="1"/>
    </xf>
    <xf numFmtId="0" fontId="21" fillId="0" borderId="1" xfId="0" applyFont="1" applyBorder="1" applyAlignment="1">
      <alignment wrapText="1"/>
    </xf>
    <xf numFmtId="0" fontId="21" fillId="0" borderId="1" xfId="0" applyFont="1" applyBorder="1" applyAlignment="1">
      <alignment horizontal="center" vertical="top" wrapText="1"/>
    </xf>
    <xf numFmtId="4" fontId="21" fillId="0" borderId="1" xfId="0" applyNumberFormat="1" applyFont="1" applyBorder="1" applyAlignment="1">
      <alignment vertical="top" wrapText="1"/>
    </xf>
    <xf numFmtId="0" fontId="67" fillId="0" borderId="1" xfId="0" applyFont="1" applyBorder="1" applyAlignment="1">
      <alignment horizontal="left" vertical="top" wrapText="1"/>
    </xf>
    <xf numFmtId="0" fontId="21" fillId="0" borderId="2" xfId="0" applyFont="1" applyBorder="1" applyAlignment="1">
      <alignment horizontal="center" vertical="top" wrapText="1"/>
    </xf>
    <xf numFmtId="0" fontId="21" fillId="0" borderId="2" xfId="0" applyFont="1" applyBorder="1" applyAlignment="1">
      <alignment vertical="top" wrapText="1"/>
    </xf>
    <xf numFmtId="4" fontId="21" fillId="0" borderId="2" xfId="0" applyNumberFormat="1" applyFont="1" applyBorder="1" applyAlignment="1">
      <alignment vertical="top" wrapText="1"/>
    </xf>
    <xf numFmtId="0" fontId="21" fillId="0" borderId="2" xfId="0" applyFont="1" applyBorder="1" applyAlignment="1">
      <alignment horizontal="left" vertical="top" wrapText="1"/>
    </xf>
    <xf numFmtId="165" fontId="47" fillId="0" borderId="1" xfId="0" applyNumberFormat="1" applyFont="1" applyBorder="1" applyAlignment="1">
      <alignment horizontal="center" vertical="center"/>
    </xf>
    <xf numFmtId="4" fontId="0" fillId="0" borderId="0" xfId="0" applyNumberFormat="1"/>
    <xf numFmtId="4" fontId="0" fillId="0" borderId="9" xfId="0" applyNumberFormat="1" applyBorder="1" applyAlignment="1">
      <alignment horizontal="left" wrapText="1"/>
    </xf>
    <xf numFmtId="0" fontId="68" fillId="0" borderId="1" xfId="0" applyFont="1" applyBorder="1" applyAlignment="1">
      <alignment vertical="top" wrapText="1"/>
    </xf>
    <xf numFmtId="0" fontId="25" fillId="4" borderId="1" xfId="0" applyFont="1" applyFill="1" applyBorder="1" applyAlignment="1">
      <alignment vertical="top" wrapText="1"/>
    </xf>
    <xf numFmtId="4" fontId="25" fillId="4" borderId="1" xfId="0" applyNumberFormat="1" applyFont="1" applyFill="1" applyBorder="1" applyAlignment="1">
      <alignment vertical="top" wrapText="1"/>
    </xf>
    <xf numFmtId="0" fontId="67" fillId="3" borderId="1" xfId="0" applyFont="1" applyFill="1" applyBorder="1" applyAlignment="1">
      <alignment vertical="top" wrapText="1"/>
    </xf>
    <xf numFmtId="0" fontId="8" fillId="0" borderId="0" xfId="0" applyFont="1" applyAlignment="1">
      <alignment horizontal="center" wrapText="1"/>
    </xf>
    <xf numFmtId="0" fontId="19" fillId="2" borderId="1" xfId="0" applyFont="1" applyFill="1" applyBorder="1" applyAlignment="1">
      <alignment wrapText="1"/>
    </xf>
    <xf numFmtId="0" fontId="70" fillId="2" borderId="1" xfId="0" applyFont="1" applyFill="1" applyBorder="1" applyAlignment="1">
      <alignment wrapText="1"/>
    </xf>
    <xf numFmtId="0" fontId="71" fillId="0" borderId="1" xfId="0" applyFont="1" applyBorder="1" applyAlignment="1">
      <alignment wrapText="1"/>
    </xf>
    <xf numFmtId="0" fontId="72" fillId="0" borderId="1" xfId="0" applyFont="1" applyBorder="1" applyAlignment="1">
      <alignment wrapText="1"/>
    </xf>
    <xf numFmtId="0" fontId="72" fillId="0" borderId="1" xfId="0" applyFont="1" applyBorder="1" applyAlignment="1">
      <alignment vertical="top" wrapText="1"/>
    </xf>
    <xf numFmtId="0" fontId="73" fillId="0" borderId="1" xfId="0" applyFont="1" applyFill="1" applyBorder="1" applyAlignment="1">
      <alignment vertical="top" wrapText="1"/>
    </xf>
    <xf numFmtId="4" fontId="73" fillId="0" borderId="1" xfId="0" applyNumberFormat="1" applyFont="1" applyFill="1" applyBorder="1" applyAlignment="1">
      <alignment vertical="top" wrapText="1"/>
    </xf>
    <xf numFmtId="0" fontId="50" fillId="0" borderId="1" xfId="0" applyFont="1" applyBorder="1" applyAlignment="1">
      <alignment vertical="top" wrapText="1"/>
    </xf>
    <xf numFmtId="0" fontId="73" fillId="0" borderId="1" xfId="0" applyFont="1" applyBorder="1" applyAlignment="1">
      <alignment vertical="top" wrapText="1"/>
    </xf>
    <xf numFmtId="4" fontId="0" fillId="0" borderId="0" xfId="0" applyNumberFormat="1" applyAlignment="1">
      <alignment horizontal="left"/>
    </xf>
    <xf numFmtId="0" fontId="14" fillId="0" borderId="0" xfId="0" applyFont="1" applyBorder="1" applyAlignment="1">
      <alignment vertical="center"/>
    </xf>
    <xf numFmtId="0" fontId="73" fillId="3" borderId="1" xfId="0" applyFont="1" applyFill="1" applyBorder="1" applyAlignment="1">
      <alignment vertical="top" wrapText="1"/>
    </xf>
    <xf numFmtId="0" fontId="75" fillId="0" borderId="0" xfId="0" applyFont="1" applyAlignment="1">
      <alignment wrapText="1"/>
    </xf>
    <xf numFmtId="0" fontId="75" fillId="0" borderId="0" xfId="0" applyFont="1" applyAlignment="1">
      <alignment horizontal="center" wrapText="1"/>
    </xf>
    <xf numFmtId="0" fontId="77" fillId="2" borderId="1" xfId="0" applyFont="1" applyFill="1" applyBorder="1" applyAlignment="1">
      <alignment horizontal="center" wrapText="1"/>
    </xf>
    <xf numFmtId="0" fontId="75" fillId="0" borderId="1" xfId="0" applyFont="1" applyBorder="1" applyAlignment="1">
      <alignment horizontal="center" vertical="center" wrapText="1"/>
    </xf>
    <xf numFmtId="4" fontId="75" fillId="0" borderId="1" xfId="0" applyNumberFormat="1" applyFont="1" applyBorder="1" applyAlignment="1">
      <alignment horizontal="center" vertical="center" wrapText="1"/>
    </xf>
    <xf numFmtId="0" fontId="79" fillId="0" borderId="1" xfId="0" applyFont="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52" fillId="0" borderId="0" xfId="0" applyFont="1" applyBorder="1" applyAlignment="1">
      <alignment horizontal="center" vertical="center" wrapText="1"/>
    </xf>
    <xf numFmtId="0" fontId="0" fillId="0" borderId="0" xfId="0" applyAlignment="1">
      <alignment wrapText="1"/>
    </xf>
    <xf numFmtId="0" fontId="55" fillId="11" borderId="1" xfId="0" applyFont="1" applyFill="1" applyBorder="1" applyAlignment="1">
      <alignment horizontal="center" vertical="center" wrapText="1"/>
    </xf>
    <xf numFmtId="0" fontId="71" fillId="12" borderId="1" xfId="0" applyFont="1" applyFill="1" applyBorder="1" applyAlignment="1">
      <alignment vertical="top" wrapText="1"/>
    </xf>
    <xf numFmtId="0" fontId="80" fillId="12" borderId="1" xfId="0" applyFont="1" applyFill="1" applyBorder="1" applyAlignment="1">
      <alignment vertical="top" wrapText="1"/>
    </xf>
    <xf numFmtId="0" fontId="71" fillId="0" borderId="1" xfId="0" applyFont="1" applyBorder="1" applyAlignment="1">
      <alignment vertical="top" wrapText="1"/>
    </xf>
    <xf numFmtId="0" fontId="71" fillId="0" borderId="1" xfId="0" applyFont="1" applyBorder="1" applyAlignment="1">
      <alignment horizontal="center" vertical="top" wrapText="1"/>
    </xf>
    <xf numFmtId="0" fontId="72" fillId="0" borderId="1" xfId="0" applyFont="1" applyBorder="1" applyAlignment="1">
      <alignment horizontal="center" vertical="top" wrapText="1"/>
    </xf>
    <xf numFmtId="0" fontId="73" fillId="0" borderId="1" xfId="0" applyFont="1" applyBorder="1" applyAlignment="1">
      <alignment horizontal="left" vertical="top" wrapText="1"/>
    </xf>
    <xf numFmtId="0" fontId="72" fillId="0" borderId="1" xfId="0" applyFont="1" applyFill="1" applyBorder="1" applyAlignment="1">
      <alignment vertical="top" wrapText="1"/>
    </xf>
    <xf numFmtId="0" fontId="72" fillId="0" borderId="1" xfId="0" applyFont="1" applyBorder="1" applyAlignment="1">
      <alignment horizontal="left" vertical="top" wrapText="1"/>
    </xf>
    <xf numFmtId="0" fontId="72" fillId="0" borderId="0" xfId="0" applyFont="1" applyBorder="1" applyAlignment="1">
      <alignment vertical="top" wrapText="1"/>
    </xf>
    <xf numFmtId="0" fontId="72" fillId="6" borderId="0" xfId="0" applyFont="1" applyFill="1" applyBorder="1" applyAlignment="1">
      <alignment vertical="top" wrapText="1"/>
    </xf>
    <xf numFmtId="0" fontId="72" fillId="0" borderId="0" xfId="0" applyFont="1" applyFill="1" applyBorder="1" applyAlignment="1">
      <alignment vertical="top" wrapText="1"/>
    </xf>
    <xf numFmtId="0" fontId="0" fillId="6" borderId="0" xfId="0" applyFill="1" applyBorder="1"/>
    <xf numFmtId="0" fontId="74" fillId="3" borderId="1" xfId="0" applyFont="1" applyFill="1" applyBorder="1" applyAlignment="1">
      <alignment vertical="top" wrapText="1"/>
    </xf>
    <xf numFmtId="0" fontId="73" fillId="3" borderId="1" xfId="0" applyFont="1" applyFill="1" applyBorder="1" applyAlignment="1">
      <alignment horizontal="left" vertical="top" wrapText="1"/>
    </xf>
    <xf numFmtId="0" fontId="8" fillId="0" borderId="0" xfId="0" applyFont="1" applyBorder="1" applyAlignment="1">
      <alignment horizontal="center" wrapText="1"/>
    </xf>
    <xf numFmtId="0" fontId="20" fillId="0" borderId="0" xfId="0" applyFont="1" applyAlignment="1">
      <alignment wrapText="1"/>
    </xf>
    <xf numFmtId="0" fontId="40" fillId="0" borderId="0" xfId="0" applyFont="1" applyAlignment="1">
      <alignment horizontal="left" vertical="top" wrapText="1"/>
    </xf>
    <xf numFmtId="0" fontId="40" fillId="0" borderId="0" xfId="0" applyFont="1" applyAlignment="1">
      <alignment wrapText="1"/>
    </xf>
    <xf numFmtId="0" fontId="40" fillId="0" borderId="0" xfId="0" applyFont="1" applyAlignment="1">
      <alignment vertical="top" wrapText="1"/>
    </xf>
    <xf numFmtId="0" fontId="40" fillId="0" borderId="0" xfId="0" applyFont="1" applyAlignment="1">
      <alignment horizontal="left" wrapText="1"/>
    </xf>
    <xf numFmtId="0" fontId="40" fillId="0" borderId="0" xfId="0" applyFont="1" applyAlignment="1">
      <alignment horizontal="right" vertical="top" wrapText="1"/>
    </xf>
    <xf numFmtId="4" fontId="40" fillId="0" borderId="0" xfId="0" applyNumberFormat="1" applyFont="1" applyAlignment="1">
      <alignment wrapText="1"/>
    </xf>
    <xf numFmtId="0" fontId="17" fillId="2" borderId="1" xfId="0" applyFont="1" applyFill="1" applyBorder="1" applyAlignment="1">
      <alignment horizontal="center" vertical="top" wrapText="1"/>
    </xf>
    <xf numFmtId="4" fontId="17" fillId="2" borderId="1" xfId="0" applyNumberFormat="1" applyFont="1" applyFill="1" applyBorder="1" applyAlignment="1">
      <alignment horizontal="center" vertical="center" wrapText="1"/>
    </xf>
    <xf numFmtId="0" fontId="39" fillId="2" borderId="1" xfId="0" applyFont="1" applyFill="1" applyBorder="1" applyAlignment="1">
      <alignment horizontal="center" vertical="center" wrapText="1"/>
    </xf>
    <xf numFmtId="0" fontId="17" fillId="0" borderId="1" xfId="0" applyFont="1" applyBorder="1" applyAlignment="1">
      <alignment horizontal="left" vertical="top" wrapText="1"/>
    </xf>
    <xf numFmtId="0" fontId="17" fillId="0" borderId="1" xfId="0" applyFont="1" applyBorder="1" applyAlignment="1">
      <alignment wrapText="1"/>
    </xf>
    <xf numFmtId="0" fontId="17" fillId="0" borderId="1" xfId="0" applyFont="1" applyBorder="1" applyAlignment="1">
      <alignment vertical="top" wrapText="1"/>
    </xf>
    <xf numFmtId="0" fontId="17" fillId="0" borderId="1" xfId="0" applyFont="1" applyBorder="1" applyAlignment="1">
      <alignment horizontal="left" wrapText="1"/>
    </xf>
    <xf numFmtId="0" fontId="17" fillId="0" borderId="1" xfId="0" applyFont="1" applyBorder="1" applyAlignment="1">
      <alignment horizontal="right" vertical="top" wrapText="1"/>
    </xf>
    <xf numFmtId="4" fontId="17" fillId="0" borderId="1" xfId="0" applyNumberFormat="1" applyFont="1" applyBorder="1" applyAlignment="1">
      <alignment wrapText="1"/>
    </xf>
    <xf numFmtId="0" fontId="40" fillId="0" borderId="1" xfId="0" applyFont="1" applyBorder="1" applyAlignment="1">
      <alignment horizontal="left" vertical="top" wrapText="1"/>
    </xf>
    <xf numFmtId="0" fontId="40" fillId="0" borderId="1" xfId="0" applyFont="1" applyBorder="1" applyAlignment="1">
      <alignment vertical="top" wrapText="1"/>
    </xf>
    <xf numFmtId="0" fontId="40" fillId="0" borderId="1" xfId="0" applyFont="1" applyBorder="1" applyAlignment="1">
      <alignment horizontal="right" vertical="top" wrapText="1"/>
    </xf>
    <xf numFmtId="4" fontId="40" fillId="0" borderId="1" xfId="0" applyNumberFormat="1" applyFont="1" applyBorder="1" applyAlignment="1">
      <alignment vertical="top" wrapText="1"/>
    </xf>
    <xf numFmtId="0" fontId="21" fillId="0" borderId="0" xfId="0" applyFont="1" applyAlignment="1">
      <alignment vertical="top" wrapText="1"/>
    </xf>
    <xf numFmtId="0" fontId="43" fillId="3" borderId="1" xfId="0" applyFont="1" applyFill="1" applyBorder="1" applyAlignment="1">
      <alignment horizontal="left" vertical="top" wrapText="1"/>
    </xf>
    <xf numFmtId="0" fontId="43" fillId="3" borderId="1" xfId="0" applyFont="1" applyFill="1" applyBorder="1" applyAlignment="1">
      <alignment vertical="top" wrapText="1"/>
    </xf>
    <xf numFmtId="0" fontId="43" fillId="3" borderId="1" xfId="0" applyFont="1" applyFill="1" applyBorder="1" applyAlignment="1">
      <alignment horizontal="right" vertical="top" wrapText="1"/>
    </xf>
    <xf numFmtId="0" fontId="43" fillId="4" borderId="1" xfId="0" applyFont="1" applyFill="1" applyBorder="1" applyAlignment="1">
      <alignment horizontal="left" vertical="top" wrapText="1"/>
    </xf>
    <xf numFmtId="0" fontId="43" fillId="4" borderId="1" xfId="0" applyFont="1" applyFill="1" applyBorder="1" applyAlignment="1">
      <alignment vertical="top" wrapText="1"/>
    </xf>
    <xf numFmtId="0" fontId="43" fillId="4" borderId="1" xfId="0" applyFont="1" applyFill="1" applyBorder="1" applyAlignment="1">
      <alignment horizontal="right" vertical="top" wrapText="1"/>
    </xf>
    <xf numFmtId="4" fontId="43" fillId="4" borderId="1" xfId="0" applyNumberFormat="1" applyFont="1" applyFill="1" applyBorder="1" applyAlignment="1">
      <alignment vertical="top" wrapText="1"/>
    </xf>
    <xf numFmtId="0" fontId="84" fillId="4" borderId="1" xfId="0" applyFont="1" applyFill="1" applyBorder="1" applyAlignment="1">
      <alignment horizontal="left" vertical="top" wrapText="1"/>
    </xf>
    <xf numFmtId="0" fontId="38" fillId="3" borderId="1" xfId="0" applyFont="1" applyFill="1" applyBorder="1" applyAlignment="1">
      <alignment vertical="top" wrapText="1"/>
    </xf>
    <xf numFmtId="0" fontId="38" fillId="3" borderId="1" xfId="0" applyFont="1" applyFill="1" applyBorder="1" applyAlignment="1">
      <alignment horizontal="left" vertical="top" wrapText="1"/>
    </xf>
    <xf numFmtId="0" fontId="38" fillId="3" borderId="1" xfId="0" applyFont="1" applyFill="1" applyBorder="1" applyAlignment="1">
      <alignment horizontal="right" vertical="top" wrapText="1"/>
    </xf>
    <xf numFmtId="0" fontId="16" fillId="3" borderId="1" xfId="0" applyFont="1" applyFill="1" applyBorder="1" applyAlignment="1">
      <alignment horizontal="left" vertical="center" wrapText="1"/>
    </xf>
    <xf numFmtId="0" fontId="55" fillId="11" borderId="1" xfId="0" applyFont="1" applyFill="1" applyBorder="1" applyAlignment="1">
      <alignment horizontal="center" vertical="center" wrapText="1"/>
    </xf>
    <xf numFmtId="0" fontId="0" fillId="0" borderId="0" xfId="0" applyAlignment="1">
      <alignment wrapText="1"/>
    </xf>
    <xf numFmtId="0" fontId="72" fillId="0" borderId="0" xfId="0" applyFont="1" applyAlignment="1">
      <alignment wrapText="1"/>
    </xf>
    <xf numFmtId="4" fontId="0" fillId="0" borderId="0" xfId="0" applyNumberFormat="1" applyFont="1" applyAlignment="1">
      <alignment horizontal="center" vertical="center" wrapText="1"/>
    </xf>
    <xf numFmtId="4" fontId="0" fillId="6" borderId="0" xfId="0" applyNumberFormat="1" applyFont="1" applyFill="1" applyAlignment="1">
      <alignment horizontal="center" vertical="center" wrapText="1"/>
    </xf>
    <xf numFmtId="0" fontId="86" fillId="13" borderId="0" xfId="0" applyFont="1" applyFill="1" applyBorder="1" applyAlignment="1">
      <alignment vertical="center" wrapText="1"/>
    </xf>
    <xf numFmtId="0" fontId="71" fillId="0" borderId="0" xfId="0" applyFont="1" applyAlignment="1">
      <alignment wrapText="1"/>
    </xf>
    <xf numFmtId="0" fontId="87" fillId="5" borderId="0" xfId="0" applyFont="1" applyFill="1" applyBorder="1" applyAlignment="1">
      <alignment vertical="center" wrapText="1"/>
    </xf>
    <xf numFmtId="0" fontId="50" fillId="0" borderId="0" xfId="0" applyFont="1" applyBorder="1" applyAlignment="1">
      <alignment vertical="center" wrapText="1"/>
    </xf>
    <xf numFmtId="0" fontId="77" fillId="0" borderId="0" xfId="0" applyFont="1" applyAlignment="1">
      <alignment wrapText="1"/>
    </xf>
    <xf numFmtId="43" fontId="77" fillId="0" borderId="0" xfId="0" applyNumberFormat="1" applyFont="1" applyAlignment="1">
      <alignment wrapText="1"/>
    </xf>
    <xf numFmtId="0" fontId="0" fillId="14" borderId="2" xfId="0" applyFill="1" applyBorder="1" applyAlignment="1">
      <alignment horizontal="center" vertical="center" wrapText="1"/>
    </xf>
    <xf numFmtId="0" fontId="0" fillId="14" borderId="2" xfId="0" applyFill="1" applyBorder="1" applyAlignment="1">
      <alignment horizontal="left" vertical="center" wrapText="1"/>
    </xf>
    <xf numFmtId="0" fontId="0" fillId="0" borderId="1" xfId="0" applyBorder="1" applyAlignment="1">
      <alignment horizontal="center" vertical="center"/>
    </xf>
    <xf numFmtId="0" fontId="89" fillId="0" borderId="5" xfId="0" applyFont="1" applyBorder="1" applyAlignment="1">
      <alignment horizontal="left" vertical="center" wrapText="1"/>
    </xf>
    <xf numFmtId="0" fontId="0" fillId="0" borderId="1"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35" fillId="3" borderId="1" xfId="0" applyFont="1" applyFill="1" applyBorder="1" applyAlignment="1">
      <alignment vertical="center"/>
    </xf>
    <xf numFmtId="4" fontId="12" fillId="3" borderId="1" xfId="0" applyNumberFormat="1" applyFont="1" applyFill="1" applyBorder="1" applyAlignment="1">
      <alignment vertical="center" wrapText="1"/>
    </xf>
    <xf numFmtId="0" fontId="35" fillId="3" borderId="1" xfId="0" applyFont="1" applyFill="1" applyBorder="1" applyAlignment="1">
      <alignment vertical="center" wrapText="1"/>
    </xf>
    <xf numFmtId="0" fontId="12" fillId="3" borderId="1" xfId="0" applyFont="1" applyFill="1" applyBorder="1" applyAlignment="1">
      <alignment horizontal="center" vertical="center"/>
    </xf>
    <xf numFmtId="0" fontId="12" fillId="3" borderId="1" xfId="0" applyFont="1" applyFill="1" applyBorder="1" applyAlignment="1">
      <alignmen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0" xfId="0" applyFont="1" applyBorder="1" applyAlignment="1">
      <alignment horizontal="left" wrapText="1"/>
    </xf>
    <xf numFmtId="0" fontId="92" fillId="6" borderId="5" xfId="0" applyFont="1" applyFill="1" applyBorder="1" applyAlignment="1">
      <alignment horizontal="left" vertical="center" wrapText="1"/>
    </xf>
    <xf numFmtId="0" fontId="0" fillId="0" borderId="1" xfId="0" applyFill="1" applyBorder="1" applyAlignment="1">
      <alignment horizontal="center" vertical="center"/>
    </xf>
    <xf numFmtId="0" fontId="90" fillId="0" borderId="2" xfId="0" applyFont="1" applyBorder="1" applyAlignment="1">
      <alignment horizontal="center" vertical="center" wrapText="1"/>
    </xf>
    <xf numFmtId="0" fontId="90" fillId="0" borderId="1" xfId="0" applyFont="1" applyBorder="1" applyAlignment="1">
      <alignment horizontal="center" vertical="center" wrapText="1"/>
    </xf>
    <xf numFmtId="2" fontId="0" fillId="0" borderId="1" xfId="0" applyNumberFormat="1" applyBorder="1"/>
    <xf numFmtId="0" fontId="90"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93" fillId="0" borderId="1" xfId="4" applyBorder="1" applyAlignment="1">
      <alignment horizontal="left" vertical="center" wrapText="1"/>
    </xf>
    <xf numFmtId="0" fontId="93" fillId="0" borderId="1" xfId="4" applyBorder="1" applyAlignment="1">
      <alignment horizontal="center" vertical="center"/>
    </xf>
    <xf numFmtId="0" fontId="93" fillId="0" borderId="20" xfId="4" applyBorder="1" applyAlignment="1">
      <alignment horizontal="left" vertical="center" wrapText="1"/>
    </xf>
    <xf numFmtId="0" fontId="89" fillId="0" borderId="23" xfId="4" applyFont="1" applyBorder="1" applyAlignment="1">
      <alignment horizontal="left" vertical="center" wrapText="1"/>
    </xf>
    <xf numFmtId="0" fontId="93" fillId="0" borderId="5" xfId="4" applyBorder="1" applyAlignment="1">
      <alignment horizontal="left" vertical="center" wrapText="1"/>
    </xf>
    <xf numFmtId="0" fontId="32" fillId="3" borderId="1"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right" vertical="center" wrapText="1"/>
    </xf>
    <xf numFmtId="0" fontId="3" fillId="0" borderId="0" xfId="0" applyFont="1"/>
    <xf numFmtId="0" fontId="16" fillId="3" borderId="10" xfId="0" applyFont="1" applyFill="1" applyBorder="1" applyAlignment="1">
      <alignment horizontal="left" vertical="center" wrapText="1"/>
    </xf>
    <xf numFmtId="3" fontId="3" fillId="0" borderId="1" xfId="0" applyNumberFormat="1" applyFont="1" applyBorder="1" applyAlignment="1">
      <alignment horizontal="right" vertical="center" wrapText="1"/>
    </xf>
    <xf numFmtId="0" fontId="16" fillId="3" borderId="1" xfId="0" applyFont="1" applyFill="1" applyBorder="1" applyAlignment="1">
      <alignment horizontal="right" vertical="center" wrapText="1"/>
    </xf>
    <xf numFmtId="165" fontId="12" fillId="3" borderId="1" xfId="0" applyNumberFormat="1" applyFont="1" applyFill="1" applyBorder="1" applyAlignment="1">
      <alignment horizontal="center" vertical="center" wrapText="1"/>
    </xf>
    <xf numFmtId="0" fontId="95" fillId="0" borderId="1" xfId="4" applyFont="1" applyBorder="1" applyAlignment="1">
      <alignment horizontal="left" vertical="center" wrapText="1"/>
    </xf>
    <xf numFmtId="0" fontId="93" fillId="0" borderId="1" xfId="4" applyBorder="1" applyAlignment="1">
      <alignment horizontal="left" vertical="center" wrapText="1"/>
    </xf>
    <xf numFmtId="0" fontId="93" fillId="0" borderId="1" xfId="4" applyBorder="1" applyAlignment="1">
      <alignment horizontal="center" vertical="center"/>
    </xf>
    <xf numFmtId="0" fontId="93" fillId="0" borderId="10" xfId="4" applyBorder="1" applyAlignment="1">
      <alignment horizontal="left" vertical="center" wrapText="1"/>
    </xf>
    <xf numFmtId="0" fontId="93" fillId="0" borderId="5" xfId="4" applyBorder="1" applyAlignment="1">
      <alignment horizontal="left" vertical="center" wrapText="1"/>
    </xf>
    <xf numFmtId="0" fontId="93" fillId="0" borderId="1" xfId="4" applyBorder="1" applyAlignment="1">
      <alignment horizontal="center" vertical="center"/>
    </xf>
    <xf numFmtId="0" fontId="93" fillId="0" borderId="1" xfId="4" applyFill="1" applyBorder="1" applyAlignment="1">
      <alignment horizontal="left" vertical="center"/>
    </xf>
    <xf numFmtId="0" fontId="89" fillId="0" borderId="5" xfId="4" applyFont="1" applyBorder="1" applyAlignment="1">
      <alignment horizontal="left" vertical="center" wrapText="1"/>
    </xf>
    <xf numFmtId="0" fontId="92" fillId="0" borderId="1" xfId="4" applyFont="1" applyBorder="1" applyAlignment="1">
      <alignment wrapText="1"/>
    </xf>
    <xf numFmtId="0" fontId="42" fillId="3" borderId="1" xfId="0" applyFont="1" applyFill="1" applyBorder="1" applyAlignment="1">
      <alignment horizontal="right" vertical="center" wrapText="1"/>
    </xf>
    <xf numFmtId="0" fontId="0" fillId="0" borderId="1" xfId="0" applyBorder="1" applyAlignment="1">
      <alignment wrapText="1"/>
    </xf>
    <xf numFmtId="0" fontId="0" fillId="0" borderId="1" xfId="0" applyBorder="1" applyAlignment="1">
      <alignment textRotation="90" wrapText="1"/>
    </xf>
    <xf numFmtId="0" fontId="0" fillId="0" borderId="1" xfId="0" applyBorder="1" applyAlignment="1">
      <alignment horizontal="right" wrapText="1"/>
    </xf>
    <xf numFmtId="0" fontId="0" fillId="0" borderId="1" xfId="0" applyBorder="1" applyAlignment="1">
      <alignment horizontal="left" wrapText="1"/>
    </xf>
    <xf numFmtId="0" fontId="0" fillId="0" borderId="0" xfId="0" applyBorder="1" applyAlignment="1">
      <alignment wrapText="1"/>
    </xf>
    <xf numFmtId="0" fontId="0" fillId="0" borderId="0" xfId="0" applyBorder="1" applyAlignment="1">
      <alignment textRotation="90" wrapText="1"/>
    </xf>
    <xf numFmtId="0" fontId="0" fillId="0" borderId="0" xfId="0" applyBorder="1" applyAlignment="1">
      <alignment horizontal="right" wrapText="1"/>
    </xf>
    <xf numFmtId="0" fontId="8" fillId="0" borderId="10" xfId="0" applyFont="1" applyBorder="1" applyAlignment="1">
      <alignment wrapText="1"/>
    </xf>
    <xf numFmtId="0" fontId="0" fillId="0" borderId="10" xfId="0" applyBorder="1" applyAlignment="1">
      <alignment wrapText="1"/>
    </xf>
    <xf numFmtId="3" fontId="0" fillId="0" borderId="2" xfId="0" applyNumberFormat="1" applyBorder="1" applyAlignment="1">
      <alignment horizontal="left" wrapText="1"/>
    </xf>
    <xf numFmtId="0" fontId="14" fillId="0" borderId="1" xfId="0" applyFont="1" applyBorder="1" applyAlignment="1">
      <alignment vertical="center" wrapText="1"/>
    </xf>
    <xf numFmtId="0" fontId="97" fillId="3" borderId="1" xfId="0" applyFont="1" applyFill="1" applyBorder="1" applyAlignment="1">
      <alignment vertical="top" wrapText="1"/>
    </xf>
    <xf numFmtId="0" fontId="97" fillId="3" borderId="1" xfId="0" applyFont="1" applyFill="1" applyBorder="1" applyAlignment="1">
      <alignment horizontal="left" vertical="top" wrapText="1"/>
    </xf>
    <xf numFmtId="0" fontId="0" fillId="0" borderId="0" xfId="0" applyAlignment="1">
      <alignment horizontal="left" vertical="center"/>
    </xf>
    <xf numFmtId="0" fontId="0" fillId="0" borderId="2" xfId="0" applyBorder="1" applyAlignment="1">
      <alignment horizontal="center" vertical="center"/>
    </xf>
    <xf numFmtId="4" fontId="97" fillId="3" borderId="1" xfId="0" applyNumberFormat="1" applyFont="1" applyFill="1" applyBorder="1" applyAlignment="1">
      <alignment vertical="top" wrapText="1"/>
    </xf>
    <xf numFmtId="0" fontId="98" fillId="0" borderId="1" xfId="0" applyFont="1" applyBorder="1" applyAlignment="1">
      <alignment wrapText="1"/>
    </xf>
    <xf numFmtId="0" fontId="99" fillId="0" borderId="1" xfId="0" applyFont="1" applyBorder="1" applyAlignment="1">
      <alignment horizontal="left" vertical="center" wrapText="1"/>
    </xf>
    <xf numFmtId="0" fontId="0" fillId="0" borderId="1" xfId="0" applyBorder="1"/>
    <xf numFmtId="4" fontId="23" fillId="3" borderId="1" xfId="0" applyNumberFormat="1" applyFont="1" applyFill="1" applyBorder="1" applyAlignment="1">
      <alignment vertical="top" wrapText="1"/>
    </xf>
    <xf numFmtId="0" fontId="100" fillId="3" borderId="1" xfId="0" applyFont="1" applyFill="1" applyBorder="1" applyAlignment="1">
      <alignment horizontal="left" vertical="top" wrapText="1"/>
    </xf>
    <xf numFmtId="0" fontId="23" fillId="3" borderId="1" xfId="0" applyNumberFormat="1" applyFont="1" applyFill="1" applyBorder="1" applyAlignment="1">
      <alignment vertical="top" wrapText="1"/>
    </xf>
    <xf numFmtId="0" fontId="0" fillId="0" borderId="1" xfId="0" applyFill="1" applyBorder="1" applyAlignment="1">
      <alignment horizontal="left" vertical="center"/>
    </xf>
    <xf numFmtId="0" fontId="89" fillId="0" borderId="5" xfId="0" applyFont="1" applyFill="1" applyBorder="1" applyAlignment="1">
      <alignment horizontal="left" vertical="center" wrapText="1"/>
    </xf>
    <xf numFmtId="0" fontId="101" fillId="3" borderId="1" xfId="0" applyFont="1" applyFill="1" applyBorder="1" applyAlignment="1">
      <alignment horizontal="center" vertical="center" wrapText="1"/>
    </xf>
    <xf numFmtId="0" fontId="0" fillId="0" borderId="3" xfId="0" applyFill="1" applyBorder="1" applyAlignment="1">
      <alignment horizontal="left" vertical="center"/>
    </xf>
    <xf numFmtId="0" fontId="89" fillId="0" borderId="1" xfId="0" applyFont="1" applyBorder="1" applyAlignment="1">
      <alignment horizontal="left" vertical="center"/>
    </xf>
    <xf numFmtId="0" fontId="57" fillId="3" borderId="1" xfId="0" applyFont="1" applyFill="1" applyBorder="1" applyAlignment="1">
      <alignment horizontal="center" vertical="center" wrapText="1"/>
    </xf>
    <xf numFmtId="0" fontId="90" fillId="0" borderId="1" xfId="0" applyFont="1" applyFill="1" applyBorder="1" applyAlignment="1">
      <alignment horizontal="left" vertical="center" wrapText="1"/>
    </xf>
    <xf numFmtId="0" fontId="90" fillId="0" borderId="1" xfId="0" applyFont="1" applyFill="1" applyBorder="1" applyAlignment="1">
      <alignment horizontal="center" vertical="center" wrapText="1"/>
    </xf>
    <xf numFmtId="0" fontId="30" fillId="0" borderId="16" xfId="0" applyFont="1" applyFill="1" applyBorder="1" applyAlignment="1">
      <alignment horizontal="left" vertical="center" wrapText="1"/>
    </xf>
    <xf numFmtId="0" fontId="30" fillId="0" borderId="17"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16" fillId="0" borderId="0" xfId="0" applyFont="1" applyFill="1"/>
    <xf numFmtId="0" fontId="0" fillId="0" borderId="1" xfId="0" applyFill="1" applyBorder="1" applyAlignment="1">
      <alignment horizontal="left" vertical="center" wrapText="1"/>
    </xf>
    <xf numFmtId="4" fontId="89" fillId="0" borderId="24" xfId="0" applyNumberFormat="1" applyFont="1" applyBorder="1" applyAlignment="1">
      <alignment horizontal="left" vertical="center" wrapText="1"/>
    </xf>
    <xf numFmtId="0" fontId="96" fillId="0" borderId="1" xfId="0" applyFont="1" applyBorder="1"/>
    <xf numFmtId="0" fontId="96" fillId="0" borderId="18" xfId="0" applyFont="1" applyFill="1" applyBorder="1" applyAlignment="1">
      <alignment horizontal="center" vertical="center"/>
    </xf>
    <xf numFmtId="0" fontId="96" fillId="0" borderId="1" xfId="0" applyFont="1" applyBorder="1" applyAlignment="1">
      <alignment horizontal="center" vertical="center" wrapText="1"/>
    </xf>
    <xf numFmtId="0" fontId="103" fillId="0" borderId="1" xfId="0" applyFont="1" applyBorder="1" applyAlignment="1">
      <alignment horizontal="center" vertical="center" wrapText="1"/>
    </xf>
    <xf numFmtId="0" fontId="96" fillId="0" borderId="1" xfId="0" applyFont="1" applyFill="1" applyBorder="1" applyAlignment="1">
      <alignment horizontal="center" vertical="center"/>
    </xf>
    <xf numFmtId="0" fontId="103" fillId="0" borderId="1" xfId="0" applyFont="1" applyFill="1" applyBorder="1" applyAlignment="1">
      <alignment horizontal="center" vertical="center" wrapText="1"/>
    </xf>
    <xf numFmtId="0" fontId="103" fillId="0" borderId="2" xfId="0" applyFont="1" applyFill="1" applyBorder="1" applyAlignment="1">
      <alignment horizontal="center" vertical="center" wrapText="1"/>
    </xf>
    <xf numFmtId="0" fontId="93" fillId="0" borderId="20" xfId="4" applyFill="1" applyBorder="1" applyAlignment="1">
      <alignment horizontal="left" vertical="center" wrapText="1"/>
    </xf>
    <xf numFmtId="0" fontId="93" fillId="0" borderId="20" xfId="4" applyFill="1" applyBorder="1" applyAlignment="1">
      <alignment horizontal="center" vertical="center" wrapText="1"/>
    </xf>
    <xf numFmtId="0" fontId="93" fillId="0" borderId="21" xfId="4" applyFill="1" applyBorder="1" applyAlignment="1">
      <alignment horizontal="center" vertical="center" wrapText="1"/>
    </xf>
    <xf numFmtId="0" fontId="93" fillId="0" borderId="1" xfId="4" applyFill="1" applyBorder="1" applyAlignment="1">
      <alignment horizontal="left" vertical="center" wrapText="1"/>
    </xf>
    <xf numFmtId="0" fontId="93" fillId="0" borderId="1" xfId="4" applyFill="1" applyBorder="1" applyAlignment="1">
      <alignment horizontal="center" vertical="center" wrapText="1"/>
    </xf>
    <xf numFmtId="0" fontId="93" fillId="0" borderId="22" xfId="4" applyFill="1" applyBorder="1" applyAlignment="1">
      <alignment horizontal="center" vertical="center" wrapText="1"/>
    </xf>
    <xf numFmtId="0" fontId="104" fillId="0" borderId="1" xfId="4" applyFont="1" applyFill="1" applyBorder="1" applyAlignment="1">
      <alignment horizontal="center" vertical="center" wrapText="1"/>
    </xf>
    <xf numFmtId="0" fontId="90" fillId="0" borderId="1" xfId="4" applyFont="1" applyFill="1" applyBorder="1" applyAlignment="1">
      <alignment horizontal="left" vertical="center" wrapText="1"/>
    </xf>
    <xf numFmtId="0" fontId="90" fillId="0" borderId="1" xfId="4" applyFont="1" applyFill="1" applyBorder="1" applyAlignment="1">
      <alignment horizontal="center" vertical="center" wrapText="1"/>
    </xf>
    <xf numFmtId="0" fontId="90" fillId="0" borderId="2" xfId="0" applyFont="1" applyFill="1" applyBorder="1" applyAlignment="1">
      <alignment horizontal="left" vertical="center" wrapText="1"/>
    </xf>
    <xf numFmtId="0" fontId="93" fillId="0" borderId="10" xfId="4" applyFill="1" applyBorder="1" applyAlignment="1">
      <alignment horizontal="left" vertical="center" wrapText="1"/>
    </xf>
    <xf numFmtId="0" fontId="89" fillId="0" borderId="19" xfId="4" applyFont="1" applyFill="1" applyBorder="1" applyAlignment="1">
      <alignment horizontal="left" vertical="center" wrapText="1"/>
    </xf>
    <xf numFmtId="0" fontId="0" fillId="0" borderId="10" xfId="0" applyFill="1" applyBorder="1" applyAlignment="1">
      <alignment horizontal="left" vertical="center" wrapText="1"/>
    </xf>
    <xf numFmtId="0" fontId="94" fillId="0" borderId="1" xfId="0" applyFont="1" applyFill="1" applyBorder="1" applyAlignment="1">
      <alignment horizontal="left" vertical="center" wrapText="1"/>
    </xf>
    <xf numFmtId="0" fontId="90" fillId="0" borderId="1" xfId="0" applyFont="1" applyFill="1" applyBorder="1" applyAlignment="1">
      <alignment vertical="center" wrapText="1"/>
    </xf>
    <xf numFmtId="0" fontId="90" fillId="0" borderId="4" xfId="0" applyFont="1" applyFill="1" applyBorder="1" applyAlignment="1">
      <alignment horizontal="left" vertical="center" wrapText="1"/>
    </xf>
    <xf numFmtId="0" fontId="90" fillId="0" borderId="25" xfId="0" applyFont="1" applyFill="1" applyBorder="1" applyAlignment="1">
      <alignment horizontal="center" vertical="center" wrapText="1"/>
    </xf>
    <xf numFmtId="165" fontId="8" fillId="0" borderId="1" xfId="0" applyNumberFormat="1" applyFont="1" applyBorder="1" applyAlignment="1">
      <alignment horizontal="center" wrapText="1"/>
    </xf>
    <xf numFmtId="43" fontId="77" fillId="0" borderId="1" xfId="0" applyNumberFormat="1" applyFont="1" applyBorder="1" applyAlignment="1">
      <alignment wrapText="1"/>
    </xf>
    <xf numFmtId="165" fontId="8" fillId="0" borderId="1" xfId="0" applyNumberFormat="1" applyFont="1" applyBorder="1" applyAlignment="1">
      <alignment wrapText="1"/>
    </xf>
    <xf numFmtId="0" fontId="77" fillId="0" borderId="1" xfId="0" applyFont="1" applyBorder="1"/>
    <xf numFmtId="0" fontId="25" fillId="3" borderId="1" xfId="0" applyFont="1" applyFill="1" applyBorder="1" applyAlignment="1">
      <alignment horizontal="center" vertical="center" wrapText="1"/>
    </xf>
    <xf numFmtId="0" fontId="0" fillId="0" borderId="0" xfId="0" applyBorder="1" applyAlignment="1">
      <alignment horizontal="left" wrapText="1"/>
    </xf>
    <xf numFmtId="165" fontId="8" fillId="0" borderId="1" xfId="0" applyNumberFormat="1" applyFont="1" applyBorder="1" applyAlignment="1">
      <alignment horizontal="center" vertical="center" wrapText="1"/>
    </xf>
    <xf numFmtId="166" fontId="78" fillId="0" borderId="1" xfId="0" applyNumberFormat="1" applyFont="1" applyFill="1" applyBorder="1" applyAlignment="1">
      <alignment horizontal="center" vertical="center" wrapText="1"/>
    </xf>
    <xf numFmtId="166" fontId="75" fillId="0" borderId="1" xfId="0" applyNumberFormat="1" applyFont="1" applyBorder="1"/>
    <xf numFmtId="165" fontId="105" fillId="0" borderId="10" xfId="0" applyNumberFormat="1" applyFont="1" applyFill="1" applyBorder="1" applyAlignment="1">
      <alignment vertical="center"/>
    </xf>
    <xf numFmtId="165" fontId="77" fillId="0" borderId="1" xfId="0" applyNumberFormat="1" applyFont="1" applyBorder="1" applyAlignment="1">
      <alignment vertical="center"/>
    </xf>
    <xf numFmtId="165" fontId="77" fillId="6" borderId="1" xfId="0" applyNumberFormat="1" applyFont="1" applyFill="1" applyBorder="1"/>
    <xf numFmtId="4" fontId="82" fillId="0" borderId="1" xfId="0" applyNumberFormat="1" applyFont="1" applyBorder="1" applyAlignment="1">
      <alignment horizontal="center" wrapText="1"/>
    </xf>
    <xf numFmtId="4" fontId="82" fillId="0" borderId="1" xfId="0" applyNumberFormat="1" applyFont="1" applyBorder="1" applyAlignment="1">
      <alignment horizontal="center" vertical="center" wrapText="1"/>
    </xf>
    <xf numFmtId="4" fontId="8" fillId="0" borderId="1" xfId="0" applyNumberFormat="1" applyFont="1" applyBorder="1" applyAlignment="1">
      <alignment wrapText="1"/>
    </xf>
    <xf numFmtId="0" fontId="102" fillId="3" borderId="1" xfId="0" applyFont="1" applyFill="1" applyBorder="1" applyAlignment="1">
      <alignment vertical="top" wrapText="1"/>
    </xf>
    <xf numFmtId="0" fontId="58" fillId="3" borderId="1" xfId="0" applyFont="1" applyFill="1" applyBorder="1" applyAlignment="1">
      <alignment horizontal="center" vertical="top" wrapText="1"/>
    </xf>
    <xf numFmtId="0" fontId="69" fillId="3" borderId="1" xfId="0" applyFont="1" applyFill="1" applyBorder="1" applyAlignment="1">
      <alignment vertical="top" wrapText="1"/>
    </xf>
    <xf numFmtId="165" fontId="77" fillId="0" borderId="1" xfId="0" applyNumberFormat="1" applyFont="1" applyBorder="1" applyAlignment="1">
      <alignment horizontal="center" vertical="center"/>
    </xf>
    <xf numFmtId="0" fontId="57" fillId="0" borderId="0" xfId="0" applyFont="1" applyBorder="1" applyAlignment="1">
      <alignment horizontal="left" wrapText="1"/>
    </xf>
    <xf numFmtId="0" fontId="0" fillId="6" borderId="1" xfId="0" applyFill="1" applyBorder="1" applyAlignment="1">
      <alignment horizontal="left" vertical="center" wrapText="1"/>
    </xf>
    <xf numFmtId="0" fontId="0" fillId="6" borderId="1" xfId="0" applyFill="1" applyBorder="1" applyAlignment="1">
      <alignment horizontal="center" vertical="center" wrapText="1"/>
    </xf>
    <xf numFmtId="0" fontId="88" fillId="0" borderId="0" xfId="0" applyFont="1" applyAlignment="1">
      <alignment horizontal="left" vertical="top" wrapText="1"/>
    </xf>
    <xf numFmtId="0" fontId="88" fillId="0" borderId="0" xfId="0" applyFont="1" applyAlignment="1">
      <alignment wrapText="1"/>
    </xf>
    <xf numFmtId="4" fontId="0" fillId="18" borderId="1" xfId="0" applyNumberFormat="1" applyFill="1" applyBorder="1"/>
    <xf numFmtId="4" fontId="8" fillId="0" borderId="1" xfId="0" applyNumberFormat="1" applyFont="1" applyBorder="1"/>
    <xf numFmtId="0" fontId="17" fillId="0" borderId="1" xfId="0" applyFont="1" applyBorder="1"/>
    <xf numFmtId="0" fontId="8" fillId="2" borderId="1" xfId="0" applyFont="1" applyFill="1" applyBorder="1" applyAlignment="1">
      <alignment horizontal="center" vertical="center" wrapText="1"/>
    </xf>
    <xf numFmtId="164" fontId="12" fillId="3" borderId="1" xfId="0" applyNumberFormat="1" applyFont="1" applyFill="1" applyBorder="1" applyAlignment="1">
      <alignment horizontal="center" vertical="center" wrapText="1"/>
    </xf>
    <xf numFmtId="3" fontId="12"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applyAlignment="1">
      <alignment wrapText="1"/>
    </xf>
    <xf numFmtId="43" fontId="3" fillId="0" borderId="1" xfId="3" applyFont="1" applyBorder="1" applyAlignment="1">
      <alignment horizontal="center" vertical="center" wrapText="1"/>
    </xf>
    <xf numFmtId="0" fontId="16"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43" fontId="12" fillId="3" borderId="1" xfId="3" applyFont="1" applyFill="1" applyBorder="1" applyAlignment="1">
      <alignment horizontal="center" vertical="center" wrapText="1"/>
    </xf>
    <xf numFmtId="43" fontId="7" fillId="4" borderId="1" xfId="3" applyFont="1" applyFill="1" applyBorder="1" applyAlignment="1">
      <alignment horizontal="center" vertical="center" wrapText="1"/>
    </xf>
    <xf numFmtId="165" fontId="23" fillId="3" borderId="1" xfId="0" applyNumberFormat="1" applyFont="1" applyFill="1" applyBorder="1" applyAlignment="1">
      <alignment vertical="top" wrapText="1"/>
    </xf>
    <xf numFmtId="4" fontId="42" fillId="3" borderId="1" xfId="0" applyNumberFormat="1" applyFont="1" applyFill="1" applyBorder="1" applyAlignment="1">
      <alignment vertical="top" wrapText="1"/>
    </xf>
    <xf numFmtId="0" fontId="42" fillId="3" borderId="1" xfId="0" applyFont="1" applyFill="1" applyBorder="1" applyAlignment="1">
      <alignment vertical="top" wrapText="1"/>
    </xf>
    <xf numFmtId="0" fontId="40" fillId="7"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165" fontId="40" fillId="0" borderId="1" xfId="0" applyNumberFormat="1" applyFont="1" applyBorder="1" applyAlignment="1">
      <alignment horizontal="center" vertical="center" wrapText="1"/>
    </xf>
    <xf numFmtId="0" fontId="38" fillId="6" borderId="1" xfId="0" applyFont="1" applyFill="1" applyBorder="1" applyAlignment="1">
      <alignment horizontal="center" vertical="center" wrapText="1"/>
    </xf>
    <xf numFmtId="0" fontId="108" fillId="0" borderId="1" xfId="0" applyFont="1" applyBorder="1" applyAlignment="1">
      <alignment horizontal="center" vertical="center" wrapText="1"/>
    </xf>
    <xf numFmtId="0" fontId="40" fillId="0" borderId="1" xfId="0" applyFont="1" applyBorder="1" applyAlignment="1">
      <alignment horizontal="center" vertical="center"/>
    </xf>
    <xf numFmtId="165" fontId="42" fillId="3" borderId="1" xfId="0" applyNumberFormat="1" applyFont="1" applyFill="1" applyBorder="1" applyAlignment="1">
      <alignment horizontal="center" vertical="center" wrapText="1"/>
    </xf>
    <xf numFmtId="0" fontId="40" fillId="0" borderId="2" xfId="0" applyFont="1" applyBorder="1" applyAlignment="1">
      <alignment horizontal="center" vertical="center" wrapText="1"/>
    </xf>
    <xf numFmtId="0" fontId="40" fillId="0" borderId="2" xfId="0" applyFont="1" applyFill="1" applyBorder="1" applyAlignment="1">
      <alignment horizontal="center" vertical="center" wrapText="1"/>
    </xf>
    <xf numFmtId="165" fontId="40" fillId="0" borderId="2" xfId="0" applyNumberFormat="1" applyFont="1" applyBorder="1" applyAlignment="1">
      <alignment horizontal="center" vertical="center" wrapText="1"/>
    </xf>
    <xf numFmtId="0" fontId="43" fillId="3" borderId="1" xfId="0" applyFont="1" applyFill="1" applyBorder="1" applyAlignment="1">
      <alignment horizontal="center" vertical="center" wrapText="1"/>
    </xf>
    <xf numFmtId="0" fontId="43" fillId="3" borderId="2" xfId="0" applyFont="1" applyFill="1" applyBorder="1" applyAlignment="1">
      <alignment horizontal="center" vertical="center" wrapText="1"/>
    </xf>
    <xf numFmtId="165" fontId="43" fillId="3" borderId="1" xfId="0" applyNumberFormat="1" applyFont="1" applyFill="1" applyBorder="1" applyAlignment="1">
      <alignment horizontal="center" vertical="center" wrapText="1"/>
    </xf>
    <xf numFmtId="0" fontId="38" fillId="3" borderId="1" xfId="0" applyFont="1" applyFill="1" applyBorder="1" applyAlignment="1">
      <alignment horizontal="left" vertical="top" wrapText="1"/>
    </xf>
    <xf numFmtId="165" fontId="8" fillId="0" borderId="0" xfId="0" applyNumberFormat="1" applyFont="1" applyFill="1" applyAlignment="1">
      <alignment wrapText="1"/>
    </xf>
    <xf numFmtId="0" fontId="2" fillId="0" borderId="22" xfId="4" applyFont="1" applyFill="1" applyBorder="1" applyAlignment="1">
      <alignment horizontal="center" vertical="center" wrapText="1"/>
    </xf>
    <xf numFmtId="0" fontId="88" fillId="0" borderId="0" xfId="0" applyFont="1" applyFill="1" applyAlignment="1">
      <alignment wrapText="1"/>
    </xf>
    <xf numFmtId="0" fontId="2" fillId="0" borderId="1" xfId="4" applyFont="1" applyFill="1" applyBorder="1" applyAlignment="1">
      <alignment horizontal="center" vertical="center" wrapText="1"/>
    </xf>
    <xf numFmtId="0" fontId="90" fillId="0" borderId="2" xfId="0" applyFont="1" applyFill="1" applyBorder="1" applyAlignment="1">
      <alignment horizontal="center" vertical="center" wrapText="1"/>
    </xf>
    <xf numFmtId="0" fontId="0" fillId="0" borderId="0" xfId="0" applyAlignment="1">
      <alignment wrapText="1"/>
    </xf>
    <xf numFmtId="0" fontId="8"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0" fillId="0" borderId="0" xfId="0" applyAlignment="1">
      <alignment wrapText="1"/>
    </xf>
    <xf numFmtId="0" fontId="42" fillId="3" borderId="1" xfId="0" applyFont="1" applyFill="1" applyBorder="1" applyAlignment="1">
      <alignment horizontal="left" vertical="top" wrapText="1"/>
    </xf>
    <xf numFmtId="0" fontId="1" fillId="0" borderId="1" xfId="4" applyFont="1" applyBorder="1" applyAlignment="1">
      <alignment horizontal="center" vertical="center"/>
    </xf>
    <xf numFmtId="0" fontId="1" fillId="0" borderId="1" xfId="4" applyFont="1" applyBorder="1" applyAlignment="1">
      <alignment horizontal="left" vertical="center"/>
    </xf>
    <xf numFmtId="0" fontId="1" fillId="0" borderId="5" xfId="4" applyFont="1" applyBorder="1" applyAlignment="1">
      <alignment horizontal="left" vertical="center"/>
    </xf>
    <xf numFmtId="0" fontId="88" fillId="0" borderId="0" xfId="0" applyFont="1"/>
    <xf numFmtId="0" fontId="97" fillId="3" borderId="1" xfId="0" applyFont="1" applyFill="1" applyBorder="1" applyAlignment="1">
      <alignment horizontal="right" vertical="top" wrapText="1"/>
    </xf>
    <xf numFmtId="0" fontId="72" fillId="0" borderId="1" xfId="0" applyFont="1" applyBorder="1" applyAlignment="1">
      <alignment horizontal="right" vertical="top" wrapText="1"/>
    </xf>
    <xf numFmtId="165" fontId="8" fillId="0" borderId="13" xfId="0" applyNumberFormat="1" applyFont="1" applyBorder="1" applyAlignment="1">
      <alignment wrapText="1"/>
    </xf>
    <xf numFmtId="165" fontId="8" fillId="0" borderId="26" xfId="0" applyNumberFormat="1" applyFont="1" applyBorder="1" applyAlignment="1">
      <alignment wrapText="1"/>
    </xf>
    <xf numFmtId="4" fontId="0" fillId="18" borderId="2" xfId="0" applyNumberFormat="1" applyFill="1" applyBorder="1"/>
    <xf numFmtId="0" fontId="0" fillId="16" borderId="20" xfId="0" applyFill="1" applyBorder="1" applyAlignment="1">
      <alignment horizontal="center" vertical="center" wrapText="1"/>
    </xf>
    <xf numFmtId="0" fontId="0" fillId="17" borderId="27" xfId="0" applyFill="1" applyBorder="1" applyAlignment="1">
      <alignment horizontal="right" vertical="center"/>
    </xf>
    <xf numFmtId="0" fontId="0" fillId="17" borderId="28" xfId="0" applyFill="1" applyBorder="1" applyAlignment="1">
      <alignment horizontal="right" vertical="center"/>
    </xf>
    <xf numFmtId="0" fontId="0" fillId="15" borderId="30" xfId="0" applyFill="1" applyBorder="1" applyAlignment="1">
      <alignment horizontal="center" vertical="center"/>
    </xf>
    <xf numFmtId="0" fontId="8" fillId="19" borderId="29" xfId="0" applyFont="1" applyFill="1" applyBorder="1" applyAlignment="1">
      <alignment horizontal="right"/>
    </xf>
    <xf numFmtId="0" fontId="0" fillId="16" borderId="32" xfId="0" applyFill="1" applyBorder="1" applyAlignment="1">
      <alignment horizontal="center" vertical="center" wrapText="1"/>
    </xf>
    <xf numFmtId="4" fontId="0" fillId="6" borderId="33" xfId="0" applyNumberFormat="1" applyFill="1" applyBorder="1" applyAlignment="1">
      <alignment horizontal="right" vertical="center"/>
    </xf>
    <xf numFmtId="4" fontId="0" fillId="0" borderId="33" xfId="0" applyNumberFormat="1" applyFill="1" applyBorder="1" applyAlignment="1">
      <alignment horizontal="right" vertical="center"/>
    </xf>
    <xf numFmtId="4" fontId="0" fillId="6" borderId="34" xfId="0" applyNumberFormat="1" applyFill="1" applyBorder="1" applyAlignment="1">
      <alignment horizontal="right" vertical="center"/>
    </xf>
    <xf numFmtId="4" fontId="8" fillId="19" borderId="31" xfId="0" applyNumberFormat="1" applyFont="1" applyFill="1" applyBorder="1"/>
    <xf numFmtId="0" fontId="16" fillId="3" borderId="3"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8" fillId="0" borderId="1" xfId="0" applyFont="1" applyBorder="1" applyAlignment="1">
      <alignment horizontal="center" wrapText="1"/>
    </xf>
    <xf numFmtId="0" fontId="15" fillId="0" borderId="0" xfId="1" applyAlignment="1">
      <alignment horizontal="left" vertical="center" wrapText="1"/>
    </xf>
    <xf numFmtId="0" fontId="0" fillId="0" borderId="0" xfId="0"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8" fillId="0" borderId="11" xfId="0" applyFont="1" applyBorder="1" applyAlignment="1">
      <alignment wrapText="1"/>
    </xf>
    <xf numFmtId="0" fontId="20" fillId="0" borderId="0" xfId="0" applyFont="1" applyAlignment="1">
      <alignment wrapText="1"/>
    </xf>
    <xf numFmtId="0" fontId="8" fillId="4" borderId="6" xfId="0" applyFont="1" applyFill="1" applyBorder="1" applyAlignment="1">
      <alignment horizontal="left" wrapText="1"/>
    </xf>
    <xf numFmtId="0" fontId="8" fillId="4" borderId="7" xfId="0" applyFont="1" applyFill="1" applyBorder="1" applyAlignment="1">
      <alignment horizontal="left" wrapText="1"/>
    </xf>
    <xf numFmtId="0" fontId="8" fillId="4" borderId="8" xfId="0" applyFont="1" applyFill="1" applyBorder="1" applyAlignment="1">
      <alignment horizontal="left"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77" fillId="0" borderId="1" xfId="0" applyFont="1" applyBorder="1" applyAlignment="1">
      <alignment horizontal="center" wrapText="1"/>
    </xf>
    <xf numFmtId="0" fontId="85" fillId="0" borderId="0" xfId="0" applyFont="1" applyAlignment="1">
      <alignment horizontal="center" wrapText="1"/>
    </xf>
    <xf numFmtId="0" fontId="3" fillId="2" borderId="1" xfId="0" applyFont="1" applyFill="1" applyBorder="1" applyAlignment="1">
      <alignment horizontal="center" vertical="center" wrapText="1"/>
    </xf>
    <xf numFmtId="0" fontId="8" fillId="4" borderId="6" xfId="0" applyFont="1" applyFill="1" applyBorder="1" applyAlignment="1">
      <alignment horizontal="left" vertical="top" wrapText="1"/>
    </xf>
    <xf numFmtId="0" fontId="8" fillId="4" borderId="7" xfId="0" applyFont="1" applyFill="1" applyBorder="1" applyAlignment="1">
      <alignment horizontal="left" vertical="top" wrapText="1"/>
    </xf>
    <xf numFmtId="0" fontId="28" fillId="3" borderId="3" xfId="0" applyFont="1" applyFill="1" applyBorder="1" applyAlignment="1">
      <alignment horizontal="left" vertical="top" wrapText="1"/>
    </xf>
    <xf numFmtId="0" fontId="28" fillId="3" borderId="4" xfId="0" applyFont="1" applyFill="1" applyBorder="1" applyAlignment="1">
      <alignment horizontal="left" vertical="top" wrapText="1"/>
    </xf>
    <xf numFmtId="0" fontId="28" fillId="3" borderId="5" xfId="0" applyFont="1" applyFill="1" applyBorder="1" applyAlignment="1">
      <alignment horizontal="left" vertical="top" wrapText="1"/>
    </xf>
    <xf numFmtId="0" fontId="82" fillId="0" borderId="0" xfId="0" applyFont="1" applyAlignment="1">
      <alignment horizontal="center" vertical="center" wrapText="1"/>
    </xf>
    <xf numFmtId="0" fontId="83" fillId="0" borderId="0" xfId="0" applyFont="1" applyAlignment="1">
      <alignment horizontal="center" vertical="center" wrapText="1"/>
    </xf>
    <xf numFmtId="0" fontId="83" fillId="0" borderId="0" xfId="0" applyFont="1" applyAlignment="1">
      <alignment vertical="center" wrapText="1"/>
    </xf>
    <xf numFmtId="0" fontId="81" fillId="0" borderId="0" xfId="0" applyFont="1" applyAlignment="1">
      <alignment horizontal="left" vertical="top"/>
    </xf>
    <xf numFmtId="0" fontId="82" fillId="0" borderId="0" xfId="0" applyFont="1" applyAlignment="1">
      <alignment horizontal="left" vertical="top"/>
    </xf>
    <xf numFmtId="0" fontId="17" fillId="2" borderId="1" xfId="0" applyFont="1" applyFill="1" applyBorder="1" applyAlignment="1">
      <alignment horizontal="center" vertical="center" wrapText="1"/>
    </xf>
    <xf numFmtId="0" fontId="40" fillId="2" borderId="1" xfId="0" applyFont="1" applyFill="1" applyBorder="1" applyAlignment="1">
      <alignment horizontal="center" vertical="center" wrapText="1"/>
    </xf>
    <xf numFmtId="165" fontId="8" fillId="0" borderId="1" xfId="0" applyNumberFormat="1" applyFont="1" applyBorder="1" applyAlignment="1">
      <alignment horizontal="center" wrapText="1"/>
    </xf>
    <xf numFmtId="165" fontId="0" fillId="0" borderId="1" xfId="0" applyNumberFormat="1" applyBorder="1" applyAlignment="1">
      <alignment horizontal="center"/>
    </xf>
    <xf numFmtId="0" fontId="38" fillId="4" borderId="3" xfId="0" applyFont="1" applyFill="1" applyBorder="1" applyAlignment="1">
      <alignment horizontal="left" vertical="top" wrapText="1"/>
    </xf>
    <xf numFmtId="0" fontId="38" fillId="4" borderId="4" xfId="0" applyFont="1" applyFill="1" applyBorder="1" applyAlignment="1">
      <alignment horizontal="left" vertical="top" wrapText="1"/>
    </xf>
    <xf numFmtId="0" fontId="38" fillId="4" borderId="5" xfId="0" applyFont="1" applyFill="1" applyBorder="1" applyAlignment="1">
      <alignment horizontal="left" vertical="top" wrapText="1"/>
    </xf>
    <xf numFmtId="0" fontId="38" fillId="3" borderId="3" xfId="0" applyFont="1" applyFill="1" applyBorder="1" applyAlignment="1">
      <alignment horizontal="left" vertical="top" wrapText="1"/>
    </xf>
    <xf numFmtId="0" fontId="38" fillId="3" borderId="4" xfId="0" applyFont="1" applyFill="1" applyBorder="1" applyAlignment="1">
      <alignment horizontal="left" vertical="top" wrapText="1"/>
    </xf>
    <xf numFmtId="0" fontId="38" fillId="3" borderId="5" xfId="0" applyFont="1" applyFill="1" applyBorder="1" applyAlignment="1">
      <alignment horizontal="left" vertical="top" wrapText="1"/>
    </xf>
    <xf numFmtId="0" fontId="38" fillId="3" borderId="1" xfId="0" applyFont="1" applyFill="1" applyBorder="1" applyAlignment="1">
      <alignment horizontal="left" vertical="top" wrapText="1"/>
    </xf>
    <xf numFmtId="0" fontId="8" fillId="4" borderId="6" xfId="0" applyFont="1" applyFill="1" applyBorder="1" applyAlignment="1">
      <alignment horizontal="center" wrapText="1"/>
    </xf>
    <xf numFmtId="0" fontId="8" fillId="4" borderId="7" xfId="0" applyFont="1" applyFill="1" applyBorder="1" applyAlignment="1">
      <alignment horizontal="center" wrapText="1"/>
    </xf>
    <xf numFmtId="0" fontId="8" fillId="4" borderId="8" xfId="0" applyFont="1" applyFill="1" applyBorder="1" applyAlignment="1">
      <alignment horizontal="center" wrapText="1"/>
    </xf>
    <xf numFmtId="0" fontId="0" fillId="2" borderId="1" xfId="0" applyFill="1" applyBorder="1" applyAlignment="1">
      <alignment horizontal="center" vertical="center" wrapText="1"/>
    </xf>
    <xf numFmtId="0" fontId="30" fillId="3" borderId="3" xfId="0" applyFont="1" applyFill="1" applyBorder="1" applyAlignment="1">
      <alignment horizontal="left" vertical="center" wrapText="1"/>
    </xf>
    <xf numFmtId="0" fontId="30" fillId="3" borderId="4" xfId="0" applyFont="1" applyFill="1" applyBorder="1" applyAlignment="1">
      <alignment horizontal="left" vertical="center" wrapText="1"/>
    </xf>
    <xf numFmtId="0" fontId="30" fillId="3" borderId="5"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8" fillId="4" borderId="6" xfId="0" applyFont="1" applyFill="1" applyBorder="1" applyAlignment="1">
      <alignment horizontal="right" wrapText="1"/>
    </xf>
    <xf numFmtId="0" fontId="8" fillId="4" borderId="7" xfId="0" applyFont="1" applyFill="1" applyBorder="1" applyAlignment="1">
      <alignment horizontal="right" wrapText="1"/>
    </xf>
    <xf numFmtId="0" fontId="8" fillId="2" borderId="1" xfId="0" applyFont="1" applyFill="1" applyBorder="1" applyAlignment="1">
      <alignment horizontal="center" wrapText="1"/>
    </xf>
    <xf numFmtId="0" fontId="0" fillId="2" borderId="1" xfId="0" applyFill="1" applyBorder="1" applyAlignment="1">
      <alignment horizontal="center" wrapText="1"/>
    </xf>
    <xf numFmtId="0" fontId="37" fillId="0" borderId="0" xfId="0" applyNumberFormat="1" applyFont="1" applyAlignment="1">
      <alignment horizontal="center" vertical="center" wrapText="1"/>
    </xf>
    <xf numFmtId="0" fontId="37" fillId="0" borderId="0" xfId="0" applyFont="1" applyAlignment="1">
      <alignment horizontal="center" vertical="center"/>
    </xf>
    <xf numFmtId="0" fontId="10"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38" fillId="3" borderId="3" xfId="0" applyFont="1" applyFill="1" applyBorder="1" applyAlignment="1">
      <alignment horizontal="left" vertical="center" wrapText="1"/>
    </xf>
    <xf numFmtId="0" fontId="38" fillId="3" borderId="4"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38" fillId="3" borderId="1" xfId="0" applyFont="1" applyFill="1" applyBorder="1" applyAlignment="1">
      <alignment horizontal="left" vertical="center" wrapText="1"/>
    </xf>
    <xf numFmtId="0" fontId="8" fillId="4" borderId="6" xfId="0" applyFont="1" applyFill="1" applyBorder="1" applyAlignment="1">
      <alignment horizontal="right"/>
    </xf>
    <xf numFmtId="0" fontId="8" fillId="4" borderId="7" xfId="0" applyFont="1" applyFill="1" applyBorder="1" applyAlignment="1">
      <alignment horizontal="right"/>
    </xf>
    <xf numFmtId="0" fontId="8" fillId="4" borderId="7" xfId="0" applyFont="1" applyFill="1" applyBorder="1" applyAlignment="1">
      <alignment horizontal="left"/>
    </xf>
    <xf numFmtId="0" fontId="8" fillId="4" borderId="8" xfId="0" applyFont="1" applyFill="1" applyBorder="1" applyAlignment="1">
      <alignment horizontal="left"/>
    </xf>
    <xf numFmtId="0" fontId="17" fillId="0" borderId="0" xfId="0" applyFont="1" applyAlignment="1">
      <alignment horizontal="center" wrapText="1"/>
    </xf>
    <xf numFmtId="0" fontId="39" fillId="8" borderId="1" xfId="0" applyFont="1" applyFill="1" applyBorder="1" applyAlignment="1">
      <alignment horizontal="center" vertical="center" wrapText="1"/>
    </xf>
    <xf numFmtId="0" fontId="38" fillId="8" borderId="1" xfId="0" applyFont="1" applyFill="1" applyBorder="1" applyAlignment="1">
      <alignment horizontal="center" vertical="center" wrapText="1"/>
    </xf>
    <xf numFmtId="0" fontId="77" fillId="0" borderId="10" xfId="0" applyFont="1" applyBorder="1" applyAlignment="1">
      <alignment horizontal="center" wrapText="1"/>
    </xf>
    <xf numFmtId="0" fontId="8" fillId="4" borderId="1" xfId="0" applyFont="1" applyFill="1" applyBorder="1" applyAlignment="1">
      <alignment horizontal="right" wrapText="1"/>
    </xf>
    <xf numFmtId="0" fontId="8" fillId="4" borderId="1" xfId="0" applyFont="1" applyFill="1" applyBorder="1" applyAlignment="1">
      <alignment horizontal="left" wrapText="1"/>
    </xf>
    <xf numFmtId="0" fontId="17" fillId="2" borderId="2"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77" fillId="0" borderId="1" xfId="0" applyFont="1" applyBorder="1" applyAlignment="1">
      <alignment horizontal="center"/>
    </xf>
    <xf numFmtId="0" fontId="75" fillId="0" borderId="1" xfId="0" applyFont="1" applyBorder="1" applyAlignment="1">
      <alignment horizontal="center"/>
    </xf>
    <xf numFmtId="165" fontId="75" fillId="0" borderId="1" xfId="0" applyNumberFormat="1" applyFont="1" applyBorder="1" applyAlignment="1">
      <alignment horizontal="center" wrapText="1"/>
    </xf>
    <xf numFmtId="0" fontId="17" fillId="2" borderId="3"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9" fillId="2" borderId="10" xfId="0" applyFont="1" applyFill="1" applyBorder="1" applyAlignment="1">
      <alignment horizontal="center" vertical="center" wrapText="1"/>
    </xf>
    <xf numFmtId="0" fontId="75" fillId="0" borderId="1" xfId="0" applyFont="1" applyBorder="1" applyAlignment="1">
      <alignment horizontal="center" wrapText="1"/>
    </xf>
    <xf numFmtId="0" fontId="15" fillId="0" borderId="1" xfId="1" applyBorder="1" applyAlignment="1">
      <alignment horizontal="left" wrapText="1"/>
    </xf>
    <xf numFmtId="0" fontId="8"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71" fillId="12" borderId="1" xfId="0" applyFont="1" applyFill="1" applyBorder="1" applyAlignment="1">
      <alignment horizontal="center" vertical="top" wrapText="1"/>
    </xf>
    <xf numFmtId="0" fontId="72" fillId="12" borderId="1" xfId="0" applyFont="1" applyFill="1" applyBorder="1" applyAlignment="1">
      <alignment horizontal="center" vertical="top" wrapText="1"/>
    </xf>
    <xf numFmtId="0" fontId="73" fillId="3" borderId="3" xfId="0" applyFont="1" applyFill="1" applyBorder="1" applyAlignment="1">
      <alignment horizontal="left" vertical="top" wrapText="1"/>
    </xf>
    <xf numFmtId="0" fontId="73" fillId="3" borderId="4" xfId="0" applyFont="1" applyFill="1" applyBorder="1" applyAlignment="1">
      <alignment horizontal="left" vertical="top" wrapText="1"/>
    </xf>
    <xf numFmtId="0" fontId="73" fillId="3" borderId="5" xfId="0" applyFont="1" applyFill="1" applyBorder="1" applyAlignment="1">
      <alignment horizontal="left" vertical="top" wrapText="1"/>
    </xf>
    <xf numFmtId="0" fontId="82" fillId="0" borderId="1" xfId="0" applyFont="1" applyFill="1" applyBorder="1" applyAlignment="1">
      <alignment horizontal="center" vertical="center" wrapText="1"/>
    </xf>
    <xf numFmtId="0" fontId="77" fillId="2" borderId="2" xfId="0" applyFont="1" applyFill="1" applyBorder="1" applyAlignment="1">
      <alignment horizontal="center" vertical="center" wrapText="1"/>
    </xf>
    <xf numFmtId="0" fontId="77" fillId="2" borderId="10" xfId="0" applyFont="1" applyFill="1" applyBorder="1" applyAlignment="1">
      <alignment horizontal="center" vertical="center" wrapText="1"/>
    </xf>
    <xf numFmtId="0" fontId="0" fillId="0" borderId="0" xfId="0" applyAlignment="1">
      <alignment horizontal="center" vertical="center" wrapText="1"/>
    </xf>
    <xf numFmtId="0" fontId="78" fillId="2" borderId="2" xfId="0" applyFont="1" applyFill="1" applyBorder="1" applyAlignment="1">
      <alignment horizontal="center" vertical="center" wrapText="1"/>
    </xf>
    <xf numFmtId="0" fontId="78" fillId="2" borderId="10" xfId="0" applyFont="1" applyFill="1" applyBorder="1" applyAlignment="1">
      <alignment horizontal="center" vertical="center" wrapText="1"/>
    </xf>
    <xf numFmtId="0" fontId="77" fillId="2" borderId="1" xfId="0" applyFont="1" applyFill="1" applyBorder="1" applyAlignment="1">
      <alignment horizontal="center" vertical="center" wrapText="1"/>
    </xf>
    <xf numFmtId="0" fontId="75" fillId="2" borderId="1" xfId="0" applyFont="1" applyFill="1" applyBorder="1" applyAlignment="1">
      <alignment horizontal="center" vertical="center" wrapText="1"/>
    </xf>
    <xf numFmtId="0" fontId="76" fillId="0" borderId="0" xfId="0" applyFont="1" applyAlignment="1">
      <alignment horizontal="left" wrapText="1"/>
    </xf>
    <xf numFmtId="0" fontId="77" fillId="4" borderId="6" xfId="0" applyFont="1" applyFill="1" applyBorder="1" applyAlignment="1">
      <alignment horizontal="center" wrapText="1"/>
    </xf>
    <xf numFmtId="0" fontId="77" fillId="4" borderId="7" xfId="0" applyFont="1" applyFill="1" applyBorder="1" applyAlignment="1">
      <alignment horizontal="center" wrapText="1"/>
    </xf>
    <xf numFmtId="0" fontId="77" fillId="4" borderId="8" xfId="0" applyFont="1" applyFill="1" applyBorder="1" applyAlignment="1">
      <alignment horizontal="center" wrapText="1"/>
    </xf>
    <xf numFmtId="0" fontId="15" fillId="0" borderId="0" xfId="1" applyAlignment="1">
      <alignment horizontal="left" wrapText="1"/>
    </xf>
    <xf numFmtId="0" fontId="19" fillId="2" borderId="1" xfId="0" applyFont="1" applyFill="1" applyBorder="1" applyAlignment="1">
      <alignment horizontal="center" wrapText="1"/>
    </xf>
    <xf numFmtId="0" fontId="20" fillId="2" borderId="1" xfId="0" applyFont="1" applyFill="1" applyBorder="1" applyAlignment="1">
      <alignment horizontal="center" wrapText="1"/>
    </xf>
    <xf numFmtId="0" fontId="8" fillId="0" borderId="0" xfId="0" applyFont="1" applyAlignment="1">
      <alignment horizontal="center" wrapText="1"/>
    </xf>
    <xf numFmtId="0" fontId="64" fillId="2" borderId="1" xfId="0" applyFont="1" applyFill="1" applyBorder="1" applyAlignment="1">
      <alignment horizontal="center" wrapText="1"/>
    </xf>
    <xf numFmtId="0" fontId="21" fillId="2" borderId="1" xfId="0" applyFont="1" applyFill="1" applyBorder="1" applyAlignment="1">
      <alignment horizontal="center" wrapText="1"/>
    </xf>
    <xf numFmtId="0" fontId="28" fillId="3" borderId="13" xfId="0" applyFont="1" applyFill="1" applyBorder="1" applyAlignment="1">
      <alignment horizontal="left" vertical="top" wrapText="1"/>
    </xf>
    <xf numFmtId="0" fontId="28" fillId="3" borderId="14" xfId="0" applyFont="1" applyFill="1" applyBorder="1" applyAlignment="1">
      <alignment horizontal="left" vertical="top" wrapText="1"/>
    </xf>
    <xf numFmtId="0" fontId="28" fillId="3" borderId="15" xfId="0" applyFont="1" applyFill="1" applyBorder="1" applyAlignment="1">
      <alignment horizontal="left" vertical="top" wrapText="1"/>
    </xf>
    <xf numFmtId="0" fontId="28" fillId="4" borderId="3" xfId="0" applyFont="1" applyFill="1" applyBorder="1" applyAlignment="1">
      <alignment horizontal="left" vertical="top" wrapText="1"/>
    </xf>
    <xf numFmtId="0" fontId="28" fillId="4" borderId="4" xfId="0" applyFont="1" applyFill="1" applyBorder="1" applyAlignment="1">
      <alignment horizontal="left" vertical="top" wrapText="1"/>
    </xf>
    <xf numFmtId="0" fontId="28" fillId="4" borderId="5" xfId="0" applyFont="1" applyFill="1" applyBorder="1" applyAlignment="1">
      <alignment horizontal="left" vertical="top" wrapText="1"/>
    </xf>
    <xf numFmtId="0" fontId="28" fillId="3" borderId="1" xfId="0" applyFont="1" applyFill="1" applyBorder="1" applyAlignment="1">
      <alignment horizontal="left" vertical="top" wrapText="1"/>
    </xf>
    <xf numFmtId="0" fontId="16" fillId="4" borderId="1" xfId="0" applyFont="1" applyFill="1" applyBorder="1" applyAlignment="1">
      <alignment horizontal="left" vertical="center" wrapText="1"/>
    </xf>
    <xf numFmtId="0" fontId="0" fillId="0" borderId="8" xfId="0" applyFont="1" applyBorder="1"/>
    <xf numFmtId="0" fontId="8" fillId="0" borderId="0" xfId="0" applyFont="1" applyFill="1" applyBorder="1" applyAlignment="1">
      <alignment horizontal="right" wrapText="1"/>
    </xf>
    <xf numFmtId="0" fontId="57" fillId="0" borderId="0" xfId="0" applyFont="1" applyAlignment="1">
      <alignment wrapText="1"/>
    </xf>
    <xf numFmtId="0" fontId="63" fillId="0" borderId="0" xfId="1" applyFont="1" applyAlignment="1">
      <alignment wrapText="1"/>
    </xf>
    <xf numFmtId="0" fontId="0" fillId="0" borderId="0" xfId="0" applyAlignment="1">
      <alignment wrapText="1"/>
    </xf>
    <xf numFmtId="0" fontId="59" fillId="3" borderId="3" xfId="0" applyFont="1" applyFill="1" applyBorder="1" applyAlignment="1">
      <alignment horizontal="left" vertical="center" wrapText="1"/>
    </xf>
    <xf numFmtId="0" fontId="59" fillId="3" borderId="4" xfId="0" applyFont="1" applyFill="1" applyBorder="1" applyAlignment="1">
      <alignment horizontal="left" vertical="center" wrapText="1"/>
    </xf>
    <xf numFmtId="0" fontId="59" fillId="3" borderId="5" xfId="0" applyFont="1" applyFill="1" applyBorder="1" applyAlignment="1">
      <alignment horizontal="left" vertical="center" wrapText="1"/>
    </xf>
    <xf numFmtId="0" fontId="59" fillId="3" borderId="1" xfId="0" applyFont="1" applyFill="1" applyBorder="1" applyAlignment="1">
      <alignment horizontal="left" vertical="center" wrapText="1"/>
    </xf>
    <xf numFmtId="0" fontId="61" fillId="0" borderId="0" xfId="0" applyFont="1" applyAlignment="1">
      <alignment wrapText="1"/>
    </xf>
    <xf numFmtId="0" fontId="54" fillId="10" borderId="6" xfId="0" applyFont="1" applyFill="1" applyBorder="1" applyAlignment="1">
      <alignment horizontal="right" wrapText="1"/>
    </xf>
    <xf numFmtId="0" fontId="0" fillId="0" borderId="7" xfId="0" applyBorder="1" applyAlignment="1">
      <alignment wrapText="1"/>
    </xf>
    <xf numFmtId="0" fontId="54" fillId="10" borderId="7" xfId="0" applyFont="1" applyFill="1" applyBorder="1" applyAlignment="1">
      <alignment horizontal="left" wrapText="1"/>
    </xf>
    <xf numFmtId="0" fontId="54" fillId="10" borderId="8" xfId="0" applyFont="1" applyFill="1" applyBorder="1" applyAlignment="1">
      <alignment horizontal="left" wrapText="1"/>
    </xf>
    <xf numFmtId="0" fontId="55" fillId="11" borderId="1" xfId="0" applyFont="1" applyFill="1"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xf>
    <xf numFmtId="0" fontId="56" fillId="0" borderId="1" xfId="0" applyFont="1" applyFill="1" applyBorder="1" applyAlignment="1">
      <alignment horizontal="center" vertical="center" wrapText="1"/>
    </xf>
    <xf numFmtId="0" fontId="8" fillId="0" borderId="0" xfId="0" applyFont="1" applyBorder="1" applyAlignment="1">
      <alignment horizontal="center"/>
    </xf>
    <xf numFmtId="0" fontId="0" fillId="0" borderId="12" xfId="0" applyBorder="1" applyAlignment="1">
      <alignment horizontal="center"/>
    </xf>
    <xf numFmtId="165" fontId="0" fillId="0" borderId="1" xfId="0" applyNumberFormat="1" applyBorder="1" applyAlignment="1">
      <alignment horizontal="center" vertical="center"/>
    </xf>
    <xf numFmtId="165" fontId="0" fillId="0" borderId="10" xfId="0" applyNumberFormat="1" applyBorder="1" applyAlignment="1">
      <alignment horizontal="center" vertical="center"/>
    </xf>
    <xf numFmtId="0" fontId="30" fillId="0" borderId="1" xfId="4" applyFont="1" applyFill="1" applyBorder="1" applyAlignment="1">
      <alignment horizontal="left" vertical="center" wrapText="1"/>
    </xf>
    <xf numFmtId="0" fontId="30" fillId="0" borderId="1" xfId="4" applyFont="1" applyFill="1" applyBorder="1" applyAlignment="1">
      <alignment horizontal="center" vertical="center" wrapText="1"/>
    </xf>
    <xf numFmtId="0" fontId="16" fillId="0" borderId="1" xfId="0" applyFont="1" applyFill="1" applyBorder="1" applyAlignment="1">
      <alignment vertical="center" wrapText="1"/>
    </xf>
    <xf numFmtId="0" fontId="1" fillId="0" borderId="1" xfId="4" applyFont="1" applyFill="1" applyBorder="1" applyAlignment="1">
      <alignment horizontal="center" vertical="center"/>
    </xf>
    <xf numFmtId="0" fontId="1" fillId="0" borderId="5" xfId="4" applyFont="1" applyFill="1" applyBorder="1" applyAlignment="1">
      <alignment horizontal="left" vertical="center"/>
    </xf>
    <xf numFmtId="0" fontId="1" fillId="0" borderId="1" xfId="4" applyFont="1" applyFill="1" applyBorder="1" applyAlignment="1">
      <alignment horizontal="left" vertical="center"/>
    </xf>
    <xf numFmtId="0" fontId="0" fillId="0" borderId="0" xfId="0" applyFill="1"/>
    <xf numFmtId="0" fontId="106" fillId="0" borderId="1" xfId="0" applyFont="1" applyFill="1" applyBorder="1" applyAlignment="1">
      <alignment vertical="center" wrapText="1"/>
    </xf>
    <xf numFmtId="0" fontId="89" fillId="0" borderId="1" xfId="4" applyFont="1" applyBorder="1" applyAlignment="1">
      <alignment horizontal="left" vertical="center" wrapText="1"/>
    </xf>
    <xf numFmtId="0" fontId="93" fillId="0" borderId="1" xfId="4" applyBorder="1" applyAlignment="1">
      <alignment horizontal="left" vertical="center"/>
    </xf>
    <xf numFmtId="0" fontId="96" fillId="0" borderId="1" xfId="0" applyFont="1" applyFill="1" applyBorder="1" applyAlignment="1">
      <alignment horizontal="left" vertical="center" wrapText="1"/>
    </xf>
    <xf numFmtId="0" fontId="89" fillId="0" borderId="1" xfId="0" applyFont="1" applyBorder="1" applyAlignment="1">
      <alignment vertical="center" wrapText="1"/>
    </xf>
    <xf numFmtId="0" fontId="89" fillId="0" borderId="1" xfId="0" applyFont="1" applyBorder="1" applyAlignment="1">
      <alignment vertical="center"/>
    </xf>
    <xf numFmtId="0" fontId="0" fillId="0" borderId="0" xfId="0" applyFill="1" applyAlignment="1">
      <alignment wrapText="1"/>
    </xf>
    <xf numFmtId="0" fontId="88" fillId="0" borderId="0" xfId="0" applyFont="1" applyFill="1" applyAlignment="1">
      <alignment horizontal="left" vertical="top"/>
    </xf>
    <xf numFmtId="0" fontId="88" fillId="0" borderId="0" xfId="0" applyFont="1" applyFill="1" applyAlignment="1">
      <alignment horizontal="left" vertical="top" wrapText="1"/>
    </xf>
    <xf numFmtId="0" fontId="111" fillId="0" borderId="0" xfId="0" applyFont="1" applyFill="1" applyAlignment="1">
      <alignment wrapText="1"/>
    </xf>
    <xf numFmtId="0" fontId="0" fillId="0" borderId="2" xfId="0" applyFont="1" applyBorder="1" applyAlignment="1">
      <alignment horizontal="center" vertical="center" wrapText="1"/>
    </xf>
    <xf numFmtId="0" fontId="0" fillId="0" borderId="24" xfId="0" applyFont="1" applyBorder="1"/>
    <xf numFmtId="0" fontId="0" fillId="0" borderId="10" xfId="0" applyFont="1" applyBorder="1"/>
    <xf numFmtId="0" fontId="0" fillId="0" borderId="2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4" xfId="0" applyFont="1" applyBorder="1" applyAlignment="1">
      <alignment wrapText="1"/>
    </xf>
    <xf numFmtId="0" fontId="0" fillId="0" borderId="10" xfId="0" applyFont="1" applyBorder="1" applyAlignment="1">
      <alignment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25" fillId="0" borderId="24" xfId="0" applyFont="1" applyFill="1" applyBorder="1" applyAlignment="1">
      <alignment vertical="top" wrapText="1"/>
    </xf>
    <xf numFmtId="0" fontId="23" fillId="0" borderId="10" xfId="0" applyFont="1" applyFill="1" applyBorder="1" applyAlignment="1">
      <alignment vertical="top" wrapText="1"/>
    </xf>
    <xf numFmtId="0" fontId="25" fillId="0" borderId="10" xfId="0" applyFont="1" applyFill="1" applyBorder="1" applyAlignment="1">
      <alignment vertical="top" wrapText="1"/>
    </xf>
    <xf numFmtId="0" fontId="25" fillId="3" borderId="2" xfId="0" applyFont="1" applyFill="1" applyBorder="1" applyAlignment="1">
      <alignment vertical="top" wrapText="1"/>
    </xf>
    <xf numFmtId="0" fontId="24" fillId="3" borderId="10" xfId="0" applyFont="1" applyFill="1" applyBorder="1" applyAlignment="1">
      <alignment vertical="top" wrapText="1"/>
    </xf>
    <xf numFmtId="0" fontId="7" fillId="4" borderId="2"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40" fillId="0" borderId="2" xfId="0" applyFont="1" applyBorder="1" applyAlignment="1">
      <alignment horizontal="left" vertical="top" wrapText="1"/>
    </xf>
    <xf numFmtId="0" fontId="5" fillId="0" borderId="24" xfId="0" applyFont="1" applyBorder="1"/>
    <xf numFmtId="0" fontId="5" fillId="0" borderId="10" xfId="0" applyFont="1" applyBorder="1"/>
    <xf numFmtId="0" fontId="40" fillId="0" borderId="24" xfId="0" applyFont="1" applyBorder="1" applyAlignment="1">
      <alignment horizontal="left" vertical="top" wrapText="1"/>
    </xf>
    <xf numFmtId="0" fontId="40" fillId="0" borderId="10" xfId="0" applyFont="1" applyBorder="1" applyAlignment="1">
      <alignment horizontal="left" vertical="top" wrapText="1"/>
    </xf>
    <xf numFmtId="0" fontId="43" fillId="4" borderId="2" xfId="0" applyFont="1" applyFill="1" applyBorder="1" applyAlignment="1">
      <alignment horizontal="left" vertical="top" wrapText="1"/>
    </xf>
    <xf numFmtId="0" fontId="43" fillId="4" borderId="10" xfId="0" applyFont="1" applyFill="1" applyBorder="1" applyAlignment="1">
      <alignment horizontal="left" vertical="top" wrapText="1"/>
    </xf>
    <xf numFmtId="0" fontId="29" fillId="0" borderId="2"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10" xfId="0" applyFont="1" applyBorder="1" applyAlignment="1">
      <alignment horizontal="center" vertical="center" wrapText="1"/>
    </xf>
    <xf numFmtId="0" fontId="34" fillId="0" borderId="24"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0" fillId="0" borderId="2" xfId="0" applyBorder="1" applyAlignment="1">
      <alignment horizontal="center" vertical="center" wrapText="1"/>
    </xf>
    <xf numFmtId="0" fontId="7" fillId="4" borderId="10"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24" xfId="0" applyFont="1" applyBorder="1" applyAlignment="1">
      <alignment horizontal="left" vertical="center" wrapText="1"/>
    </xf>
    <xf numFmtId="0" fontId="40" fillId="0" borderId="2" xfId="0" applyFont="1" applyBorder="1" applyAlignment="1">
      <alignment horizontal="left" vertical="center" wrapText="1"/>
    </xf>
    <xf numFmtId="0" fontId="40" fillId="0" borderId="24" xfId="0" applyFont="1" applyBorder="1" applyAlignment="1">
      <alignment horizontal="left" vertical="center" wrapText="1"/>
    </xf>
    <xf numFmtId="0" fontId="43" fillId="3" borderId="10" xfId="0" applyFont="1" applyFill="1" applyBorder="1" applyAlignment="1">
      <alignment horizontal="left" wrapText="1"/>
    </xf>
    <xf numFmtId="0" fontId="40" fillId="0" borderId="24"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72" fillId="0" borderId="2" xfId="0" applyFont="1" applyBorder="1" applyAlignment="1">
      <alignment vertical="top" wrapText="1"/>
    </xf>
    <xf numFmtId="0" fontId="72" fillId="0" borderId="24" xfId="0" applyFont="1" applyFill="1" applyBorder="1" applyAlignment="1">
      <alignment vertical="top" wrapText="1"/>
    </xf>
    <xf numFmtId="0" fontId="72" fillId="0" borderId="10" xfId="0" applyFont="1" applyFill="1" applyBorder="1" applyAlignment="1">
      <alignment vertical="top" wrapText="1"/>
    </xf>
    <xf numFmtId="0" fontId="72" fillId="0" borderId="24" xfId="0" applyFont="1" applyBorder="1" applyAlignment="1">
      <alignment vertical="top" wrapText="1"/>
    </xf>
    <xf numFmtId="0" fontId="72" fillId="0" borderId="10" xfId="0" applyFont="1" applyBorder="1" applyAlignment="1">
      <alignment vertical="top" wrapText="1"/>
    </xf>
    <xf numFmtId="0" fontId="21" fillId="0" borderId="24" xfId="0" applyFont="1" applyBorder="1" applyAlignment="1">
      <alignment horizontal="center" vertical="top" wrapText="1"/>
    </xf>
    <xf numFmtId="0" fontId="21" fillId="0" borderId="10" xfId="0" applyFont="1" applyBorder="1" applyAlignment="1">
      <alignment horizontal="center" vertical="top" wrapText="1"/>
    </xf>
    <xf numFmtId="0" fontId="25" fillId="4" borderId="2" xfId="0" applyFont="1" applyFill="1" applyBorder="1" applyAlignment="1">
      <alignment horizontal="center" vertical="top" wrapText="1"/>
    </xf>
    <xf numFmtId="0" fontId="25" fillId="4" borderId="10" xfId="0" applyFont="1" applyFill="1" applyBorder="1" applyAlignment="1">
      <alignment horizontal="center" vertical="top" wrapText="1"/>
    </xf>
    <xf numFmtId="0" fontId="25" fillId="3" borderId="2" xfId="0" applyFont="1" applyFill="1" applyBorder="1" applyAlignment="1">
      <alignment horizontal="center" vertical="top" wrapText="1"/>
    </xf>
    <xf numFmtId="0" fontId="57" fillId="0" borderId="2"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10" xfId="0" applyFont="1" applyBorder="1" applyAlignment="1">
      <alignment horizontal="center" vertical="center" wrapText="1"/>
    </xf>
    <xf numFmtId="0" fontId="58" fillId="6" borderId="24" xfId="0" applyFont="1" applyFill="1" applyBorder="1" applyAlignment="1">
      <alignment horizontal="center" vertical="center" wrapText="1"/>
    </xf>
    <xf numFmtId="0" fontId="58" fillId="6" borderId="10" xfId="0" applyFont="1" applyFill="1" applyBorder="1" applyAlignment="1">
      <alignment horizontal="center" vertical="center" wrapText="1"/>
    </xf>
  </cellXfs>
  <cellStyles count="5">
    <cellStyle name="Dziesiętny 2" xfId="3"/>
    <cellStyle name="Hiperłącze" xfId="1" builtinId="8"/>
    <cellStyle name="Hiperłącze 2" xfId="2"/>
    <cellStyle name="Normalny" xfId="0" builtinId="0"/>
    <cellStyle name="Normalny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magdalena.doniec@umwm.p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hyperlink" Target="mailto:magdalena.kowalik@mazovia.p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hyperlink" Target="mailto:marcin.muszyc@wrotapodlasia.p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agniszka.juszczyk@sejmik.kielce.p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a.nawrocka@warmia.mazury.pl"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mailto:joanna.waligora@umww.p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kucz@kujawsko-pomorskie.pl"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dchmielewski@wzp.pl"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adoslaw.orgasinski@lubelskie.p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opLeftCell="A23" zoomScale="50" zoomScaleNormal="50" workbookViewId="0">
      <selection activeCell="A18" sqref="A18:A19"/>
    </sheetView>
  </sheetViews>
  <sheetFormatPr defaultRowHeight="15"/>
  <cols>
    <col min="1" max="1" width="9.140625" customWidth="1"/>
    <col min="2" max="2" width="13.140625" customWidth="1"/>
    <col min="3" max="3" width="16.7109375" customWidth="1"/>
    <col min="4" max="4" width="11.5703125" customWidth="1"/>
    <col min="5" max="5" width="15" customWidth="1"/>
    <col min="6" max="6" width="10" customWidth="1"/>
    <col min="7" max="7" width="18.42578125" customWidth="1"/>
    <col min="8" max="8" width="19.5703125" customWidth="1"/>
    <col min="9" max="9" width="15.140625" bestFit="1" customWidth="1"/>
    <col min="12" max="12" width="26.5703125" customWidth="1"/>
    <col min="13" max="13" width="30.85546875" customWidth="1"/>
    <col min="14" max="14" width="36.28515625" customWidth="1"/>
    <col min="15" max="15" width="32" customWidth="1"/>
    <col min="16" max="16" width="24.42578125" customWidth="1"/>
    <col min="17" max="17" width="25.28515625" customWidth="1"/>
    <col min="18" max="18" width="32.28515625" customWidth="1"/>
    <col min="19" max="19" width="40.7109375" customWidth="1"/>
  </cols>
  <sheetData>
    <row r="1" spans="1:19" ht="21">
      <c r="A1" s="1" t="s">
        <v>0</v>
      </c>
      <c r="E1" s="2"/>
      <c r="F1" s="2"/>
    </row>
    <row r="3" spans="1:19" ht="60">
      <c r="A3" s="3" t="s">
        <v>1</v>
      </c>
      <c r="B3" s="3" t="s">
        <v>2</v>
      </c>
      <c r="C3" s="3" t="s">
        <v>3</v>
      </c>
      <c r="D3" s="3" t="s">
        <v>4</v>
      </c>
      <c r="E3" s="3" t="s">
        <v>5</v>
      </c>
      <c r="F3" s="3" t="s">
        <v>6</v>
      </c>
      <c r="G3" s="3" t="s">
        <v>7</v>
      </c>
      <c r="H3" s="3" t="s">
        <v>8</v>
      </c>
      <c r="I3" s="3" t="s">
        <v>9</v>
      </c>
      <c r="J3" s="447" t="s">
        <v>10</v>
      </c>
      <c r="K3" s="448"/>
      <c r="L3" s="3" t="s">
        <v>11</v>
      </c>
      <c r="M3" s="3" t="s">
        <v>12</v>
      </c>
      <c r="N3" s="4" t="s">
        <v>13</v>
      </c>
      <c r="O3" s="4" t="s">
        <v>14</v>
      </c>
      <c r="P3" s="3" t="s">
        <v>15</v>
      </c>
      <c r="Q3" s="3" t="s">
        <v>16</v>
      </c>
      <c r="R3" s="3" t="s">
        <v>17</v>
      </c>
      <c r="S3" s="3" t="s">
        <v>18</v>
      </c>
    </row>
    <row r="4" spans="1:19">
      <c r="A4" s="5"/>
      <c r="B4" s="5"/>
      <c r="C4" s="5"/>
      <c r="D4" s="5"/>
      <c r="E4" s="5"/>
      <c r="F4" s="5"/>
      <c r="G4" s="5"/>
      <c r="H4" s="5"/>
      <c r="I4" s="5"/>
      <c r="J4" s="5">
        <v>2014</v>
      </c>
      <c r="K4" s="5">
        <v>2015</v>
      </c>
      <c r="L4" s="5"/>
      <c r="M4" s="5"/>
      <c r="N4" s="5"/>
      <c r="O4" s="5"/>
      <c r="P4" s="5"/>
      <c r="Q4" s="5"/>
      <c r="R4" s="5"/>
      <c r="S4" s="5"/>
    </row>
    <row r="5" spans="1:19" ht="195">
      <c r="A5" s="600">
        <v>1</v>
      </c>
      <c r="B5" s="6" t="s">
        <v>19</v>
      </c>
      <c r="C5" s="6" t="s">
        <v>20</v>
      </c>
      <c r="D5" s="6">
        <v>1</v>
      </c>
      <c r="E5" s="6" t="s">
        <v>21</v>
      </c>
      <c r="F5" s="6" t="s">
        <v>21</v>
      </c>
      <c r="G5" s="7" t="s">
        <v>22</v>
      </c>
      <c r="H5" s="7" t="s">
        <v>23</v>
      </c>
      <c r="I5" s="8">
        <v>30000</v>
      </c>
      <c r="J5" s="6" t="s">
        <v>21</v>
      </c>
      <c r="K5" s="6" t="s">
        <v>24</v>
      </c>
      <c r="L5" s="7" t="s">
        <v>25</v>
      </c>
      <c r="M5" s="6" t="s">
        <v>26</v>
      </c>
      <c r="N5" s="6" t="s">
        <v>27</v>
      </c>
      <c r="O5" s="7" t="s">
        <v>28</v>
      </c>
      <c r="P5" s="6" t="s">
        <v>29</v>
      </c>
      <c r="Q5" s="6" t="s">
        <v>30</v>
      </c>
      <c r="R5" s="6" t="s">
        <v>31</v>
      </c>
      <c r="S5" s="6" t="s">
        <v>32</v>
      </c>
    </row>
    <row r="6" spans="1:19" ht="195">
      <c r="A6" s="603"/>
      <c r="B6" s="17" t="s">
        <v>19</v>
      </c>
      <c r="C6" s="17" t="s">
        <v>20</v>
      </c>
      <c r="D6" s="17">
        <v>1</v>
      </c>
      <c r="E6" s="17" t="s">
        <v>21</v>
      </c>
      <c r="F6" s="17" t="s">
        <v>21</v>
      </c>
      <c r="G6" s="17" t="s">
        <v>22</v>
      </c>
      <c r="H6" s="75" t="s">
        <v>33</v>
      </c>
      <c r="I6" s="389">
        <v>25920</v>
      </c>
      <c r="J6" s="17" t="s">
        <v>21</v>
      </c>
      <c r="K6" s="17" t="s">
        <v>24</v>
      </c>
      <c r="L6" s="17" t="s">
        <v>25</v>
      </c>
      <c r="M6" s="17" t="s">
        <v>26</v>
      </c>
      <c r="N6" s="75" t="s">
        <v>1076</v>
      </c>
      <c r="O6" s="17" t="s">
        <v>28</v>
      </c>
      <c r="P6" s="17" t="s">
        <v>29</v>
      </c>
      <c r="Q6" s="17" t="s">
        <v>30</v>
      </c>
      <c r="R6" s="17" t="s">
        <v>31</v>
      </c>
      <c r="S6" s="17" t="s">
        <v>32</v>
      </c>
    </row>
    <row r="7" spans="1:19" ht="20.25" customHeight="1">
      <c r="A7" s="604"/>
      <c r="B7" s="444" t="s">
        <v>1077</v>
      </c>
      <c r="C7" s="445"/>
      <c r="D7" s="445"/>
      <c r="E7" s="445"/>
      <c r="F7" s="445"/>
      <c r="G7" s="445"/>
      <c r="H7" s="445"/>
      <c r="I7" s="445"/>
      <c r="J7" s="445"/>
      <c r="K7" s="445"/>
      <c r="L7" s="445"/>
      <c r="M7" s="445"/>
      <c r="N7" s="445"/>
      <c r="O7" s="445"/>
      <c r="P7" s="445"/>
      <c r="Q7" s="445"/>
      <c r="R7" s="445"/>
      <c r="S7" s="446"/>
    </row>
    <row r="8" spans="1:19" ht="195">
      <c r="A8" s="600">
        <v>2</v>
      </c>
      <c r="B8" s="6" t="s">
        <v>34</v>
      </c>
      <c r="C8" s="6" t="s">
        <v>35</v>
      </c>
      <c r="D8" s="6">
        <v>2</v>
      </c>
      <c r="E8" s="6" t="s">
        <v>36</v>
      </c>
      <c r="F8" s="6" t="s">
        <v>21</v>
      </c>
      <c r="G8" s="7" t="s">
        <v>37</v>
      </c>
      <c r="H8" s="7" t="s">
        <v>38</v>
      </c>
      <c r="I8" s="9">
        <v>20000</v>
      </c>
      <c r="J8" s="6" t="s">
        <v>21</v>
      </c>
      <c r="K8" s="6" t="s">
        <v>39</v>
      </c>
      <c r="L8" s="7" t="s">
        <v>25</v>
      </c>
      <c r="M8" s="6" t="s">
        <v>40</v>
      </c>
      <c r="N8" s="6" t="s">
        <v>41</v>
      </c>
      <c r="O8" s="7" t="s">
        <v>42</v>
      </c>
      <c r="P8" s="6" t="s">
        <v>43</v>
      </c>
      <c r="Q8" s="6" t="s">
        <v>30</v>
      </c>
      <c r="R8" s="6" t="s">
        <v>31</v>
      </c>
      <c r="S8" s="6" t="s">
        <v>32</v>
      </c>
    </row>
    <row r="9" spans="1:19" ht="195">
      <c r="A9" s="603"/>
      <c r="B9" s="17" t="s">
        <v>34</v>
      </c>
      <c r="C9" s="17" t="s">
        <v>35</v>
      </c>
      <c r="D9" s="17">
        <v>2</v>
      </c>
      <c r="E9" s="17" t="s">
        <v>21</v>
      </c>
      <c r="F9" s="17" t="s">
        <v>21</v>
      </c>
      <c r="G9" s="17" t="s">
        <v>37</v>
      </c>
      <c r="H9" s="75" t="s">
        <v>44</v>
      </c>
      <c r="I9" s="389">
        <v>9813</v>
      </c>
      <c r="J9" s="17" t="s">
        <v>21</v>
      </c>
      <c r="K9" s="17" t="s">
        <v>39</v>
      </c>
      <c r="L9" s="17" t="s">
        <v>25</v>
      </c>
      <c r="M9" s="17" t="s">
        <v>40</v>
      </c>
      <c r="N9" s="75" t="s">
        <v>45</v>
      </c>
      <c r="O9" s="17" t="s">
        <v>42</v>
      </c>
      <c r="P9" s="17" t="s">
        <v>43</v>
      </c>
      <c r="Q9" s="17" t="s">
        <v>30</v>
      </c>
      <c r="R9" s="17" t="s">
        <v>31</v>
      </c>
      <c r="S9" s="17" t="s">
        <v>32</v>
      </c>
    </row>
    <row r="10" spans="1:19" ht="36" customHeight="1">
      <c r="A10" s="604"/>
      <c r="B10" s="444" t="s">
        <v>1078</v>
      </c>
      <c r="C10" s="445"/>
      <c r="D10" s="445"/>
      <c r="E10" s="445"/>
      <c r="F10" s="445"/>
      <c r="G10" s="445"/>
      <c r="H10" s="445"/>
      <c r="I10" s="445"/>
      <c r="J10" s="445"/>
      <c r="K10" s="445"/>
      <c r="L10" s="445"/>
      <c r="M10" s="445"/>
      <c r="N10" s="445"/>
      <c r="O10" s="445"/>
      <c r="P10" s="445"/>
      <c r="Q10" s="445"/>
      <c r="R10" s="445"/>
      <c r="S10" s="446"/>
    </row>
    <row r="11" spans="1:19" ht="195">
      <c r="A11" s="600">
        <v>3</v>
      </c>
      <c r="B11" s="6" t="s">
        <v>46</v>
      </c>
      <c r="C11" s="6" t="s">
        <v>47</v>
      </c>
      <c r="D11" s="6">
        <v>1</v>
      </c>
      <c r="E11" s="6" t="s">
        <v>21</v>
      </c>
      <c r="F11" s="6" t="s">
        <v>21</v>
      </c>
      <c r="G11" s="7" t="s">
        <v>48</v>
      </c>
      <c r="H11" s="7" t="s">
        <v>49</v>
      </c>
      <c r="I11" s="9">
        <v>3500</v>
      </c>
      <c r="J11" s="6" t="s">
        <v>21</v>
      </c>
      <c r="K11" s="6" t="s">
        <v>39</v>
      </c>
      <c r="L11" s="7" t="s">
        <v>50</v>
      </c>
      <c r="M11" s="6" t="s">
        <v>51</v>
      </c>
      <c r="N11" s="6" t="s">
        <v>52</v>
      </c>
      <c r="O11" s="7" t="s">
        <v>53</v>
      </c>
      <c r="P11" s="6" t="s">
        <v>43</v>
      </c>
      <c r="Q11" s="6" t="s">
        <v>30</v>
      </c>
      <c r="R11" s="6" t="s">
        <v>31</v>
      </c>
      <c r="S11" s="6" t="s">
        <v>32</v>
      </c>
    </row>
    <row r="12" spans="1:19" ht="195">
      <c r="A12" s="603"/>
      <c r="B12" s="17" t="s">
        <v>46</v>
      </c>
      <c r="C12" s="17" t="s">
        <v>47</v>
      </c>
      <c r="D12" s="17">
        <v>1</v>
      </c>
      <c r="E12" s="17" t="s">
        <v>21</v>
      </c>
      <c r="F12" s="17" t="s">
        <v>21</v>
      </c>
      <c r="G12" s="17" t="s">
        <v>48</v>
      </c>
      <c r="H12" s="75" t="s">
        <v>54</v>
      </c>
      <c r="I12" s="390">
        <v>1350</v>
      </c>
      <c r="J12" s="17" t="s">
        <v>21</v>
      </c>
      <c r="K12" s="17" t="s">
        <v>39</v>
      </c>
      <c r="L12" s="17" t="s">
        <v>50</v>
      </c>
      <c r="M12" s="17" t="s">
        <v>51</v>
      </c>
      <c r="N12" s="75" t="s">
        <v>55</v>
      </c>
      <c r="O12" s="17" t="s">
        <v>53</v>
      </c>
      <c r="P12" s="17" t="s">
        <v>43</v>
      </c>
      <c r="Q12" s="17" t="s">
        <v>30</v>
      </c>
      <c r="R12" s="17" t="s">
        <v>31</v>
      </c>
      <c r="S12" s="17" t="s">
        <v>32</v>
      </c>
    </row>
    <row r="13" spans="1:19" ht="22.5" customHeight="1">
      <c r="A13" s="604"/>
      <c r="B13" s="444" t="s">
        <v>1133</v>
      </c>
      <c r="C13" s="445"/>
      <c r="D13" s="445"/>
      <c r="E13" s="445"/>
      <c r="F13" s="445"/>
      <c r="G13" s="445"/>
      <c r="H13" s="445"/>
      <c r="I13" s="445"/>
      <c r="J13" s="445"/>
      <c r="K13" s="445"/>
      <c r="L13" s="445"/>
      <c r="M13" s="445"/>
      <c r="N13" s="445"/>
      <c r="O13" s="445"/>
      <c r="P13" s="445"/>
      <c r="Q13" s="445"/>
      <c r="R13" s="445"/>
      <c r="S13" s="446"/>
    </row>
    <row r="14" spans="1:19" ht="330">
      <c r="A14" s="600">
        <v>4</v>
      </c>
      <c r="B14" s="6" t="s">
        <v>56</v>
      </c>
      <c r="C14" s="6" t="s">
        <v>57</v>
      </c>
      <c r="D14" s="6" t="s">
        <v>21</v>
      </c>
      <c r="E14" s="6" t="s">
        <v>21</v>
      </c>
      <c r="F14" s="6" t="s">
        <v>58</v>
      </c>
      <c r="G14" s="7" t="s">
        <v>59</v>
      </c>
      <c r="H14" s="7" t="s">
        <v>21</v>
      </c>
      <c r="I14" s="9">
        <v>20000</v>
      </c>
      <c r="J14" s="6" t="s">
        <v>21</v>
      </c>
      <c r="K14" s="6" t="s">
        <v>39</v>
      </c>
      <c r="L14" s="7" t="s">
        <v>60</v>
      </c>
      <c r="M14" s="6" t="s">
        <v>61</v>
      </c>
      <c r="N14" s="6" t="s">
        <v>62</v>
      </c>
      <c r="O14" s="7" t="s">
        <v>63</v>
      </c>
      <c r="P14" s="6" t="s">
        <v>64</v>
      </c>
      <c r="Q14" s="6" t="s">
        <v>30</v>
      </c>
      <c r="R14" s="6" t="s">
        <v>31</v>
      </c>
      <c r="S14" s="6" t="s">
        <v>65</v>
      </c>
    </row>
    <row r="15" spans="1:19" ht="330">
      <c r="A15" s="603"/>
      <c r="B15" s="17" t="s">
        <v>56</v>
      </c>
      <c r="C15" s="17" t="s">
        <v>57</v>
      </c>
      <c r="D15" s="17" t="s">
        <v>21</v>
      </c>
      <c r="E15" s="17" t="s">
        <v>21</v>
      </c>
      <c r="F15" s="17" t="s">
        <v>58</v>
      </c>
      <c r="G15" s="17" t="s">
        <v>59</v>
      </c>
      <c r="H15" s="17" t="s">
        <v>21</v>
      </c>
      <c r="I15" s="390">
        <v>18000</v>
      </c>
      <c r="J15" s="17" t="s">
        <v>21</v>
      </c>
      <c r="K15" s="17" t="s">
        <v>39</v>
      </c>
      <c r="L15" s="17" t="s">
        <v>60</v>
      </c>
      <c r="M15" s="17" t="s">
        <v>61</v>
      </c>
      <c r="N15" s="17" t="s">
        <v>62</v>
      </c>
      <c r="O15" s="17" t="s">
        <v>63</v>
      </c>
      <c r="P15" s="17" t="s">
        <v>64</v>
      </c>
      <c r="Q15" s="17" t="s">
        <v>30</v>
      </c>
      <c r="R15" s="17" t="s">
        <v>31</v>
      </c>
      <c r="S15" s="17" t="s">
        <v>65</v>
      </c>
    </row>
    <row r="16" spans="1:19" ht="22.5" customHeight="1">
      <c r="A16" s="604"/>
      <c r="B16" s="444" t="s">
        <v>1079</v>
      </c>
      <c r="C16" s="445"/>
      <c r="D16" s="445"/>
      <c r="E16" s="445"/>
      <c r="F16" s="445"/>
      <c r="G16" s="445"/>
      <c r="H16" s="445"/>
      <c r="I16" s="445"/>
      <c r="J16" s="445"/>
      <c r="K16" s="445"/>
      <c r="L16" s="445"/>
      <c r="M16" s="445"/>
      <c r="N16" s="445"/>
      <c r="O16" s="445"/>
      <c r="P16" s="445"/>
      <c r="Q16" s="445"/>
      <c r="R16" s="445"/>
      <c r="S16" s="446"/>
    </row>
    <row r="17" spans="1:19" ht="210">
      <c r="A17" s="6">
        <v>5</v>
      </c>
      <c r="B17" s="6" t="s">
        <v>56</v>
      </c>
      <c r="C17" s="6" t="s">
        <v>66</v>
      </c>
      <c r="D17" s="6" t="s">
        <v>21</v>
      </c>
      <c r="E17" s="6" t="s">
        <v>21</v>
      </c>
      <c r="F17" s="6" t="s">
        <v>67</v>
      </c>
      <c r="G17" s="7" t="s">
        <v>68</v>
      </c>
      <c r="H17" s="7" t="s">
        <v>21</v>
      </c>
      <c r="I17" s="9" t="s">
        <v>69</v>
      </c>
      <c r="J17" s="6" t="s">
        <v>21</v>
      </c>
      <c r="K17" s="6" t="s">
        <v>24</v>
      </c>
      <c r="L17" s="7" t="s">
        <v>70</v>
      </c>
      <c r="M17" s="6" t="s">
        <v>71</v>
      </c>
      <c r="N17" s="6" t="s">
        <v>72</v>
      </c>
      <c r="O17" s="7" t="s">
        <v>73</v>
      </c>
      <c r="P17" s="6" t="s">
        <v>74</v>
      </c>
      <c r="Q17" s="6" t="s">
        <v>30</v>
      </c>
      <c r="R17" s="6" t="s">
        <v>31</v>
      </c>
      <c r="S17" s="6" t="s">
        <v>75</v>
      </c>
    </row>
    <row r="18" spans="1:19" s="19" customFormat="1" ht="210">
      <c r="A18" s="615">
        <v>6</v>
      </c>
      <c r="B18" s="20" t="s">
        <v>56</v>
      </c>
      <c r="C18" s="20" t="s">
        <v>76</v>
      </c>
      <c r="D18" s="20" t="s">
        <v>21</v>
      </c>
      <c r="E18" s="20" t="s">
        <v>21</v>
      </c>
      <c r="F18" s="20" t="s">
        <v>77</v>
      </c>
      <c r="G18" s="20" t="s">
        <v>78</v>
      </c>
      <c r="H18" s="20" t="s">
        <v>21</v>
      </c>
      <c r="I18" s="21">
        <v>6000</v>
      </c>
      <c r="J18" s="20" t="s">
        <v>21</v>
      </c>
      <c r="K18" s="20" t="s">
        <v>24</v>
      </c>
      <c r="L18" s="20" t="s">
        <v>79</v>
      </c>
      <c r="M18" s="20" t="s">
        <v>80</v>
      </c>
      <c r="N18" s="20" t="s">
        <v>81</v>
      </c>
      <c r="O18" s="20" t="s">
        <v>82</v>
      </c>
      <c r="P18" s="20" t="s">
        <v>43</v>
      </c>
      <c r="Q18" s="20" t="s">
        <v>30</v>
      </c>
      <c r="R18" s="20" t="s">
        <v>31</v>
      </c>
      <c r="S18" s="20" t="s">
        <v>75</v>
      </c>
    </row>
    <row r="19" spans="1:19" s="19" customFormat="1" ht="27.75" customHeight="1">
      <c r="A19" s="616"/>
      <c r="B19" s="452" t="s">
        <v>125</v>
      </c>
      <c r="C19" s="453"/>
      <c r="D19" s="453"/>
      <c r="E19" s="453"/>
      <c r="F19" s="453"/>
      <c r="G19" s="453"/>
      <c r="H19" s="453"/>
      <c r="I19" s="453"/>
      <c r="J19" s="453"/>
      <c r="K19" s="453"/>
      <c r="L19" s="453"/>
      <c r="M19" s="453"/>
      <c r="N19" s="453"/>
      <c r="O19" s="453"/>
      <c r="P19" s="453"/>
      <c r="Q19" s="453"/>
      <c r="R19" s="453"/>
      <c r="S19" s="454"/>
    </row>
    <row r="20" spans="1:19" ht="390">
      <c r="A20" s="6">
        <v>7</v>
      </c>
      <c r="B20" s="6" t="s">
        <v>83</v>
      </c>
      <c r="C20" s="6" t="s">
        <v>84</v>
      </c>
      <c r="D20" s="6" t="s">
        <v>85</v>
      </c>
      <c r="E20" s="6" t="s">
        <v>86</v>
      </c>
      <c r="F20" s="6" t="s">
        <v>21</v>
      </c>
      <c r="G20" s="7" t="s">
        <v>87</v>
      </c>
      <c r="H20" s="7" t="s">
        <v>88</v>
      </c>
      <c r="I20" s="9" t="s">
        <v>69</v>
      </c>
      <c r="J20" s="6" t="s">
        <v>21</v>
      </c>
      <c r="K20" s="6" t="s">
        <v>24</v>
      </c>
      <c r="L20" s="7" t="s">
        <v>89</v>
      </c>
      <c r="M20" s="6" t="s">
        <v>90</v>
      </c>
      <c r="N20" s="6" t="s">
        <v>91</v>
      </c>
      <c r="O20" s="7" t="s">
        <v>92</v>
      </c>
      <c r="P20" s="6" t="s">
        <v>93</v>
      </c>
      <c r="Q20" s="6" t="s">
        <v>30</v>
      </c>
      <c r="R20" s="6" t="s">
        <v>31</v>
      </c>
      <c r="S20" s="6" t="s">
        <v>94</v>
      </c>
    </row>
    <row r="21" spans="1:19" ht="150">
      <c r="A21" s="600">
        <v>8</v>
      </c>
      <c r="B21" s="6" t="s">
        <v>95</v>
      </c>
      <c r="C21" s="6" t="s">
        <v>96</v>
      </c>
      <c r="D21" s="6" t="s">
        <v>21</v>
      </c>
      <c r="E21" s="6" t="s">
        <v>97</v>
      </c>
      <c r="F21" s="6" t="s">
        <v>21</v>
      </c>
      <c r="G21" s="7" t="s">
        <v>98</v>
      </c>
      <c r="H21" s="7" t="s">
        <v>21</v>
      </c>
      <c r="I21" s="9">
        <v>60000</v>
      </c>
      <c r="J21" s="6" t="s">
        <v>21</v>
      </c>
      <c r="K21" s="6" t="s">
        <v>39</v>
      </c>
      <c r="L21" s="7" t="s">
        <v>99</v>
      </c>
      <c r="M21" s="6" t="s">
        <v>100</v>
      </c>
      <c r="N21" s="6" t="s">
        <v>101</v>
      </c>
      <c r="O21" s="7" t="s">
        <v>102</v>
      </c>
      <c r="P21" s="6" t="s">
        <v>93</v>
      </c>
      <c r="Q21" s="6" t="s">
        <v>30</v>
      </c>
      <c r="R21" s="6" t="s">
        <v>31</v>
      </c>
      <c r="S21" s="6" t="s">
        <v>103</v>
      </c>
    </row>
    <row r="22" spans="1:19" ht="150">
      <c r="A22" s="603"/>
      <c r="B22" s="17" t="s">
        <v>95</v>
      </c>
      <c r="C22" s="17" t="s">
        <v>96</v>
      </c>
      <c r="D22" s="17" t="s">
        <v>21</v>
      </c>
      <c r="E22" s="17" t="s">
        <v>97</v>
      </c>
      <c r="F22" s="17" t="s">
        <v>21</v>
      </c>
      <c r="G22" s="17" t="s">
        <v>98</v>
      </c>
      <c r="H22" s="17" t="s">
        <v>21</v>
      </c>
      <c r="I22" s="390">
        <v>27251</v>
      </c>
      <c r="J22" s="17" t="s">
        <v>21</v>
      </c>
      <c r="K22" s="17" t="s">
        <v>39</v>
      </c>
      <c r="L22" s="17" t="s">
        <v>99</v>
      </c>
      <c r="M22" s="17" t="s">
        <v>100</v>
      </c>
      <c r="N22" s="17" t="s">
        <v>101</v>
      </c>
      <c r="O22" s="17" t="s">
        <v>102</v>
      </c>
      <c r="P22" s="17" t="s">
        <v>93</v>
      </c>
      <c r="Q22" s="17" t="s">
        <v>30</v>
      </c>
      <c r="R22" s="17" t="s">
        <v>31</v>
      </c>
      <c r="S22" s="17" t="s">
        <v>103</v>
      </c>
    </row>
    <row r="23" spans="1:19" ht="24.75" customHeight="1">
      <c r="A23" s="604"/>
      <c r="B23" s="444" t="s">
        <v>1080</v>
      </c>
      <c r="C23" s="445"/>
      <c r="D23" s="445"/>
      <c r="E23" s="445"/>
      <c r="F23" s="445"/>
      <c r="G23" s="445"/>
      <c r="H23" s="445"/>
      <c r="I23" s="445"/>
      <c r="J23" s="445"/>
      <c r="K23" s="445"/>
      <c r="L23" s="445"/>
      <c r="M23" s="445"/>
      <c r="N23" s="445"/>
      <c r="O23" s="445"/>
      <c r="P23" s="445"/>
      <c r="Q23" s="445"/>
      <c r="R23" s="445"/>
      <c r="S23" s="446"/>
    </row>
    <row r="24" spans="1:19" ht="165">
      <c r="A24" s="600">
        <v>9</v>
      </c>
      <c r="B24" s="6" t="s">
        <v>104</v>
      </c>
      <c r="C24" s="6" t="s">
        <v>105</v>
      </c>
      <c r="D24" s="6" t="s">
        <v>21</v>
      </c>
      <c r="E24" s="6" t="s">
        <v>106</v>
      </c>
      <c r="F24" s="6" t="s">
        <v>21</v>
      </c>
      <c r="G24" s="7" t="s">
        <v>107</v>
      </c>
      <c r="H24" s="7" t="s">
        <v>108</v>
      </c>
      <c r="I24" s="9" t="s">
        <v>69</v>
      </c>
      <c r="J24" s="6" t="s">
        <v>21</v>
      </c>
      <c r="K24" s="6" t="s">
        <v>109</v>
      </c>
      <c r="L24" s="7" t="s">
        <v>110</v>
      </c>
      <c r="M24" s="6" t="s">
        <v>111</v>
      </c>
      <c r="N24" s="6" t="s">
        <v>112</v>
      </c>
      <c r="O24" s="7" t="s">
        <v>113</v>
      </c>
      <c r="P24" s="6" t="s">
        <v>114</v>
      </c>
      <c r="Q24" s="6" t="s">
        <v>30</v>
      </c>
      <c r="R24" s="6" t="s">
        <v>31</v>
      </c>
      <c r="S24" s="6" t="s">
        <v>115</v>
      </c>
    </row>
    <row r="25" spans="1:19" ht="165">
      <c r="A25" s="601"/>
      <c r="B25" s="17" t="s">
        <v>104</v>
      </c>
      <c r="C25" s="17" t="s">
        <v>105</v>
      </c>
      <c r="D25" s="17" t="s">
        <v>21</v>
      </c>
      <c r="E25" s="75" t="s">
        <v>1081</v>
      </c>
      <c r="F25" s="17" t="s">
        <v>21</v>
      </c>
      <c r="G25" s="17" t="s">
        <v>107</v>
      </c>
      <c r="H25" s="75" t="s">
        <v>116</v>
      </c>
      <c r="I25" s="22" t="s">
        <v>69</v>
      </c>
      <c r="J25" s="17" t="s">
        <v>21</v>
      </c>
      <c r="K25" s="17" t="s">
        <v>109</v>
      </c>
      <c r="L25" s="17" t="s">
        <v>110</v>
      </c>
      <c r="M25" s="17" t="s">
        <v>111</v>
      </c>
      <c r="N25" s="75" t="s">
        <v>1082</v>
      </c>
      <c r="O25" s="17" t="s">
        <v>113</v>
      </c>
      <c r="P25" s="17" t="s">
        <v>114</v>
      </c>
      <c r="Q25" s="17" t="s">
        <v>30</v>
      </c>
      <c r="R25" s="17" t="s">
        <v>31</v>
      </c>
      <c r="S25" s="17" t="s">
        <v>115</v>
      </c>
    </row>
    <row r="26" spans="1:19" ht="26.25" customHeight="1">
      <c r="A26" s="602"/>
      <c r="B26" s="444" t="s">
        <v>124</v>
      </c>
      <c r="C26" s="445"/>
      <c r="D26" s="445"/>
      <c r="E26" s="445"/>
      <c r="F26" s="445"/>
      <c r="G26" s="445"/>
      <c r="H26" s="445"/>
      <c r="I26" s="445"/>
      <c r="J26" s="445"/>
      <c r="K26" s="445"/>
      <c r="L26" s="445"/>
      <c r="M26" s="445"/>
      <c r="N26" s="445"/>
      <c r="O26" s="445"/>
      <c r="P26" s="445"/>
      <c r="Q26" s="445"/>
      <c r="R26" s="445"/>
      <c r="S26" s="446"/>
    </row>
    <row r="27" spans="1:19">
      <c r="A27" s="10"/>
      <c r="B27" s="10"/>
      <c r="C27" s="10"/>
      <c r="D27" s="10"/>
      <c r="E27" s="10"/>
      <c r="F27" s="10"/>
      <c r="G27" s="449" t="s">
        <v>117</v>
      </c>
      <c r="H27" s="449"/>
      <c r="I27" s="361">
        <f>I5+I8+I11+I14+I18+I21</f>
        <v>139500</v>
      </c>
      <c r="J27" s="10"/>
      <c r="K27" s="10"/>
      <c r="L27" s="10"/>
      <c r="M27" s="10"/>
      <c r="Q27" s="11"/>
      <c r="R27" s="11"/>
      <c r="S27" s="10"/>
    </row>
    <row r="28" spans="1:19">
      <c r="G28" s="449" t="s">
        <v>118</v>
      </c>
      <c r="H28" s="449"/>
      <c r="I28" s="361">
        <f>I22+I15+I12+I9+I6</f>
        <v>82334</v>
      </c>
      <c r="Q28" s="12"/>
      <c r="R28" s="12"/>
    </row>
    <row r="29" spans="1:19">
      <c r="P29" s="13"/>
      <c r="Q29" s="450"/>
      <c r="R29" s="451"/>
    </row>
    <row r="30" spans="1:19">
      <c r="P30" s="13"/>
      <c r="Q30" s="14"/>
      <c r="R30" s="15"/>
    </row>
    <row r="31" spans="1:19">
      <c r="P31" s="13"/>
      <c r="Q31" s="14"/>
      <c r="R31" s="15"/>
    </row>
    <row r="32" spans="1:19">
      <c r="P32" s="13"/>
      <c r="Q32" s="14"/>
      <c r="R32" s="15"/>
    </row>
    <row r="34" spans="16:16">
      <c r="P34" s="16"/>
    </row>
  </sheetData>
  <mergeCells count="11">
    <mergeCell ref="B26:S26"/>
    <mergeCell ref="J3:K3"/>
    <mergeCell ref="G27:H27"/>
    <mergeCell ref="G28:H28"/>
    <mergeCell ref="Q29:R29"/>
    <mergeCell ref="B7:S7"/>
    <mergeCell ref="B10:S10"/>
    <mergeCell ref="B13:S13"/>
    <mergeCell ref="B16:S16"/>
    <mergeCell ref="B19:S19"/>
    <mergeCell ref="B23:S2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9"/>
  <sheetViews>
    <sheetView topLeftCell="A7" zoomScale="90" zoomScaleNormal="90" workbookViewId="0">
      <selection activeCell="G5" sqref="G5"/>
    </sheetView>
  </sheetViews>
  <sheetFormatPr defaultRowHeight="15"/>
  <cols>
    <col min="2" max="2" width="7.85546875" customWidth="1"/>
    <col min="3" max="3" width="28.42578125" customWidth="1"/>
    <col min="4" max="4" width="12.140625" customWidth="1"/>
    <col min="5" max="5" width="31" customWidth="1"/>
    <col min="6" max="6" width="27.140625" customWidth="1"/>
    <col min="7" max="7" width="44.140625" customWidth="1"/>
    <col min="8" max="8" width="31.7109375" customWidth="1"/>
  </cols>
  <sheetData>
    <row r="3" spans="2:8" ht="60">
      <c r="B3" s="254" t="s">
        <v>848</v>
      </c>
      <c r="C3" s="255" t="s">
        <v>849</v>
      </c>
      <c r="D3" s="255" t="s">
        <v>850</v>
      </c>
      <c r="E3" s="255" t="s">
        <v>851</v>
      </c>
      <c r="F3" s="254" t="s">
        <v>852</v>
      </c>
      <c r="G3" s="254" t="s">
        <v>853</v>
      </c>
    </row>
    <row r="4" spans="2:8" ht="105">
      <c r="B4" s="256">
        <v>1</v>
      </c>
      <c r="C4" s="257" t="s">
        <v>877</v>
      </c>
      <c r="D4" s="266">
        <v>8</v>
      </c>
      <c r="E4" s="335" t="s">
        <v>878</v>
      </c>
      <c r="F4" s="60" t="s">
        <v>856</v>
      </c>
      <c r="G4" s="60" t="s">
        <v>802</v>
      </c>
    </row>
    <row r="5" spans="2:8" ht="165">
      <c r="B5" s="256">
        <v>2</v>
      </c>
      <c r="C5" s="267"/>
      <c r="D5" s="266">
        <v>8</v>
      </c>
      <c r="E5" s="335" t="s">
        <v>879</v>
      </c>
      <c r="F5" s="60" t="s">
        <v>856</v>
      </c>
      <c r="G5" s="60" t="s">
        <v>1121</v>
      </c>
      <c r="H5" s="417"/>
    </row>
    <row r="6" spans="2:8" ht="195">
      <c r="B6" s="256">
        <v>3</v>
      </c>
      <c r="C6" s="259"/>
      <c r="D6" s="258">
        <v>8</v>
      </c>
      <c r="E6" s="335" t="s">
        <v>880</v>
      </c>
      <c r="F6" s="60" t="s">
        <v>881</v>
      </c>
      <c r="G6" s="60" t="s">
        <v>1115</v>
      </c>
      <c r="H6" s="417"/>
    </row>
    <row r="7" spans="2:8" ht="135">
      <c r="B7" s="256">
        <v>4</v>
      </c>
      <c r="C7" s="259"/>
      <c r="D7" s="258">
        <v>8</v>
      </c>
      <c r="E7" s="335" t="s">
        <v>882</v>
      </c>
      <c r="F7" s="60" t="s">
        <v>883</v>
      </c>
      <c r="G7" s="60" t="s">
        <v>803</v>
      </c>
    </row>
    <row r="8" spans="2:8" ht="180">
      <c r="B8" s="256">
        <v>5</v>
      </c>
      <c r="C8" s="259"/>
      <c r="D8" s="258">
        <v>8</v>
      </c>
      <c r="E8" s="335" t="s">
        <v>778</v>
      </c>
      <c r="F8" s="60" t="s">
        <v>884</v>
      </c>
      <c r="G8" s="60" t="s">
        <v>804</v>
      </c>
      <c r="H8" s="417"/>
    </row>
    <row r="9" spans="2:8" ht="120">
      <c r="B9" s="270">
        <v>6</v>
      </c>
      <c r="C9" s="259"/>
      <c r="D9" s="258">
        <v>8</v>
      </c>
      <c r="E9" s="335" t="s">
        <v>885</v>
      </c>
      <c r="F9" s="60" t="s">
        <v>886</v>
      </c>
      <c r="G9" s="60" t="s">
        <v>805</v>
      </c>
      <c r="H9" s="41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A10" zoomScale="60" zoomScaleNormal="60" workbookViewId="0">
      <selection activeCell="A15" sqref="A15:A16"/>
    </sheetView>
  </sheetViews>
  <sheetFormatPr defaultRowHeight="15"/>
  <cols>
    <col min="1" max="1" width="8.7109375" bestFit="1" customWidth="1"/>
    <col min="2" max="2" width="14.28515625" customWidth="1"/>
    <col min="3" max="3" width="15.42578125" customWidth="1"/>
    <col min="4" max="4" width="12.28515625" customWidth="1"/>
    <col min="5" max="5" width="17.42578125" customWidth="1"/>
    <col min="6" max="6" width="9.42578125" customWidth="1"/>
    <col min="7" max="7" width="15.7109375" customWidth="1"/>
    <col min="8" max="8" width="11.7109375" customWidth="1"/>
    <col min="9" max="9" width="14.85546875" customWidth="1"/>
    <col min="10" max="10" width="18" customWidth="1"/>
    <col min="11" max="11" width="22.85546875" customWidth="1"/>
    <col min="12" max="12" width="18.28515625" customWidth="1"/>
    <col min="13" max="13" width="19.42578125" customWidth="1"/>
    <col min="14" max="14" width="17.7109375" customWidth="1"/>
    <col min="15" max="16" width="21.7109375" customWidth="1"/>
    <col min="17" max="17" width="26" customWidth="1"/>
    <col min="18" max="18" width="21.140625" customWidth="1"/>
    <col min="19" max="19" width="32" customWidth="1"/>
  </cols>
  <sheetData>
    <row r="1" spans="1:19" ht="15.75" thickBot="1"/>
    <row r="2" spans="1:19" ht="15.75" customHeight="1" thickBot="1">
      <c r="C2" s="487" t="s">
        <v>175</v>
      </c>
      <c r="D2" s="488"/>
      <c r="E2" s="488"/>
      <c r="F2" s="488"/>
      <c r="G2" s="488"/>
      <c r="H2" s="488"/>
      <c r="I2" s="489"/>
    </row>
    <row r="4" spans="1:19" ht="60">
      <c r="A4" s="421" t="s">
        <v>1</v>
      </c>
      <c r="B4" s="421" t="s">
        <v>2</v>
      </c>
      <c r="C4" s="422" t="s">
        <v>3</v>
      </c>
      <c r="D4" s="422" t="s">
        <v>128</v>
      </c>
      <c r="E4" s="422" t="s">
        <v>5</v>
      </c>
      <c r="F4" s="421" t="s">
        <v>130</v>
      </c>
      <c r="G4" s="421" t="s">
        <v>7</v>
      </c>
      <c r="H4" s="421" t="s">
        <v>8</v>
      </c>
      <c r="I4" s="421" t="s">
        <v>9</v>
      </c>
      <c r="J4" s="447" t="s">
        <v>10</v>
      </c>
      <c r="K4" s="490"/>
      <c r="L4" s="421" t="s">
        <v>11</v>
      </c>
      <c r="M4" s="421" t="s">
        <v>12</v>
      </c>
      <c r="N4" s="51" t="s">
        <v>13</v>
      </c>
      <c r="O4" s="51" t="s">
        <v>14</v>
      </c>
      <c r="P4" s="421" t="s">
        <v>15</v>
      </c>
      <c r="Q4" s="421" t="s">
        <v>16</v>
      </c>
      <c r="R4" s="421" t="s">
        <v>17</v>
      </c>
      <c r="S4" s="421" t="s">
        <v>18</v>
      </c>
    </row>
    <row r="5" spans="1:19" ht="210">
      <c r="A5" s="625">
        <v>1</v>
      </c>
      <c r="B5" s="52" t="s">
        <v>46</v>
      </c>
      <c r="C5" s="52" t="s">
        <v>1120</v>
      </c>
      <c r="D5" s="52">
        <v>3</v>
      </c>
      <c r="E5" s="52">
        <v>270</v>
      </c>
      <c r="F5" s="52" t="s">
        <v>176</v>
      </c>
      <c r="G5" s="52" t="s">
        <v>177</v>
      </c>
      <c r="H5" s="52">
        <v>90</v>
      </c>
      <c r="I5" s="52">
        <v>24000</v>
      </c>
      <c r="J5" s="52" t="s">
        <v>21</v>
      </c>
      <c r="K5" s="52" t="s">
        <v>178</v>
      </c>
      <c r="L5" s="53" t="s">
        <v>179</v>
      </c>
      <c r="M5" s="52" t="s">
        <v>180</v>
      </c>
      <c r="N5" s="52" t="s">
        <v>181</v>
      </c>
      <c r="O5" s="52" t="s">
        <v>182</v>
      </c>
      <c r="P5" s="52" t="s">
        <v>183</v>
      </c>
      <c r="Q5" s="54" t="s">
        <v>184</v>
      </c>
      <c r="R5" s="54" t="s">
        <v>185</v>
      </c>
      <c r="S5" s="52" t="s">
        <v>186</v>
      </c>
    </row>
    <row r="6" spans="1:19" ht="210">
      <c r="A6" s="626"/>
      <c r="B6" s="59" t="s">
        <v>46</v>
      </c>
      <c r="C6" s="59" t="s">
        <v>1120</v>
      </c>
      <c r="D6" s="281">
        <v>2</v>
      </c>
      <c r="E6" s="59">
        <v>270</v>
      </c>
      <c r="F6" s="59" t="s">
        <v>176</v>
      </c>
      <c r="G6" s="59" t="s">
        <v>177</v>
      </c>
      <c r="H6" s="59">
        <v>90</v>
      </c>
      <c r="I6" s="281">
        <v>9600</v>
      </c>
      <c r="J6" s="59" t="s">
        <v>21</v>
      </c>
      <c r="K6" s="59" t="s">
        <v>178</v>
      </c>
      <c r="L6" s="59" t="s">
        <v>179</v>
      </c>
      <c r="M6" s="59" t="s">
        <v>180</v>
      </c>
      <c r="N6" s="281" t="s">
        <v>187</v>
      </c>
      <c r="O6" s="59" t="s">
        <v>182</v>
      </c>
      <c r="P6" s="59" t="s">
        <v>183</v>
      </c>
      <c r="Q6" s="59" t="s">
        <v>184</v>
      </c>
      <c r="R6" s="59" t="s">
        <v>188</v>
      </c>
      <c r="S6" s="59" t="s">
        <v>186</v>
      </c>
    </row>
    <row r="7" spans="1:19" ht="31.5" customHeight="1">
      <c r="A7" s="627"/>
      <c r="B7" s="491" t="s">
        <v>1116</v>
      </c>
      <c r="C7" s="492"/>
      <c r="D7" s="492"/>
      <c r="E7" s="492"/>
      <c r="F7" s="492"/>
      <c r="G7" s="492"/>
      <c r="H7" s="492"/>
      <c r="I7" s="492"/>
      <c r="J7" s="492"/>
      <c r="K7" s="492"/>
      <c r="L7" s="492"/>
      <c r="M7" s="492"/>
      <c r="N7" s="492"/>
      <c r="O7" s="492"/>
      <c r="P7" s="492"/>
      <c r="Q7" s="492"/>
      <c r="R7" s="492"/>
      <c r="S7" s="493"/>
    </row>
    <row r="8" spans="1:19" ht="210" customHeight="1">
      <c r="A8" s="625">
        <v>2</v>
      </c>
      <c r="B8" s="52" t="s">
        <v>189</v>
      </c>
      <c r="C8" s="52" t="s">
        <v>889</v>
      </c>
      <c r="D8" s="52" t="s">
        <v>176</v>
      </c>
      <c r="E8" s="52">
        <v>10000</v>
      </c>
      <c r="F8" s="52" t="s">
        <v>176</v>
      </c>
      <c r="G8" s="52" t="s">
        <v>177</v>
      </c>
      <c r="H8" s="52" t="s">
        <v>176</v>
      </c>
      <c r="I8" s="52">
        <v>24600</v>
      </c>
      <c r="J8" s="52" t="s">
        <v>176</v>
      </c>
      <c r="K8" s="52" t="s">
        <v>178</v>
      </c>
      <c r="L8" s="52" t="s">
        <v>190</v>
      </c>
      <c r="M8" s="52" t="s">
        <v>191</v>
      </c>
      <c r="N8" s="52" t="s">
        <v>192</v>
      </c>
      <c r="O8" s="52" t="s">
        <v>193</v>
      </c>
      <c r="P8" s="54" t="s">
        <v>194</v>
      </c>
      <c r="Q8" s="55" t="s">
        <v>195</v>
      </c>
      <c r="R8" s="55" t="s">
        <v>188</v>
      </c>
      <c r="S8" s="52" t="s">
        <v>196</v>
      </c>
    </row>
    <row r="9" spans="1:19" ht="210" customHeight="1">
      <c r="A9" s="628"/>
      <c r="B9" s="59" t="s">
        <v>189</v>
      </c>
      <c r="C9" s="59" t="s">
        <v>889</v>
      </c>
      <c r="D9" s="59" t="s">
        <v>176</v>
      </c>
      <c r="E9" s="59">
        <v>10000</v>
      </c>
      <c r="F9" s="59" t="s">
        <v>176</v>
      </c>
      <c r="G9" s="59" t="s">
        <v>177</v>
      </c>
      <c r="H9" s="59" t="s">
        <v>176</v>
      </c>
      <c r="I9" s="281">
        <v>24150</v>
      </c>
      <c r="J9" s="59" t="s">
        <v>176</v>
      </c>
      <c r="K9" s="59" t="s">
        <v>178</v>
      </c>
      <c r="L9" s="59" t="s">
        <v>190</v>
      </c>
      <c r="M9" s="59" t="s">
        <v>191</v>
      </c>
      <c r="N9" s="59" t="s">
        <v>192</v>
      </c>
      <c r="O9" s="59" t="s">
        <v>193</v>
      </c>
      <c r="P9" s="59" t="s">
        <v>194</v>
      </c>
      <c r="Q9" s="59" t="s">
        <v>195</v>
      </c>
      <c r="R9" s="59" t="s">
        <v>188</v>
      </c>
      <c r="S9" s="59" t="s">
        <v>196</v>
      </c>
    </row>
    <row r="10" spans="1:19" ht="31.5" customHeight="1">
      <c r="A10" s="629"/>
      <c r="B10" s="491" t="s">
        <v>1136</v>
      </c>
      <c r="C10" s="492"/>
      <c r="D10" s="492"/>
      <c r="E10" s="492"/>
      <c r="F10" s="492"/>
      <c r="G10" s="492"/>
      <c r="H10" s="492"/>
      <c r="I10" s="492"/>
      <c r="J10" s="492"/>
      <c r="K10" s="492"/>
      <c r="L10" s="492"/>
      <c r="M10" s="492"/>
      <c r="N10" s="492"/>
      <c r="O10" s="492"/>
      <c r="P10" s="492"/>
      <c r="Q10" s="492"/>
      <c r="R10" s="492"/>
      <c r="S10" s="493"/>
    </row>
    <row r="11" spans="1:19" ht="217.5" customHeight="1">
      <c r="A11" s="630">
        <v>3</v>
      </c>
      <c r="B11" s="333" t="s">
        <v>201</v>
      </c>
      <c r="C11" s="333" t="s">
        <v>1130</v>
      </c>
      <c r="D11" s="333" t="s">
        <v>176</v>
      </c>
      <c r="E11" s="333" t="s">
        <v>176</v>
      </c>
      <c r="F11" s="333">
        <v>3</v>
      </c>
      <c r="G11" s="333" t="s">
        <v>202</v>
      </c>
      <c r="H11" s="333" t="s">
        <v>176</v>
      </c>
      <c r="I11" s="333">
        <v>3600</v>
      </c>
      <c r="J11" s="333" t="s">
        <v>203</v>
      </c>
      <c r="K11" s="333" t="s">
        <v>178</v>
      </c>
      <c r="L11" s="333" t="s">
        <v>204</v>
      </c>
      <c r="M11" s="333" t="s">
        <v>176</v>
      </c>
      <c r="N11" s="333" t="s">
        <v>205</v>
      </c>
      <c r="O11" s="333" t="s">
        <v>206</v>
      </c>
      <c r="P11" s="333" t="s">
        <v>183</v>
      </c>
      <c r="Q11" s="333" t="s">
        <v>184</v>
      </c>
      <c r="R11" s="333" t="s">
        <v>1137</v>
      </c>
      <c r="S11" s="333" t="s">
        <v>186</v>
      </c>
    </row>
    <row r="12" spans="1:19" ht="231.75" customHeight="1">
      <c r="A12" s="628"/>
      <c r="B12" s="59" t="s">
        <v>201</v>
      </c>
      <c r="C12" s="281" t="s">
        <v>1118</v>
      </c>
      <c r="D12" s="59" t="s">
        <v>176</v>
      </c>
      <c r="E12" s="59" t="s">
        <v>176</v>
      </c>
      <c r="F12" s="59">
        <v>3</v>
      </c>
      <c r="G12" s="59" t="s">
        <v>202</v>
      </c>
      <c r="H12" s="59" t="s">
        <v>176</v>
      </c>
      <c r="I12" s="281">
        <v>1400</v>
      </c>
      <c r="J12" s="59" t="s">
        <v>203</v>
      </c>
      <c r="K12" s="59" t="s">
        <v>178</v>
      </c>
      <c r="L12" s="59" t="s">
        <v>204</v>
      </c>
      <c r="M12" s="59" t="s">
        <v>176</v>
      </c>
      <c r="N12" s="59" t="s">
        <v>205</v>
      </c>
      <c r="O12" s="59" t="s">
        <v>206</v>
      </c>
      <c r="P12" s="59" t="s">
        <v>183</v>
      </c>
      <c r="Q12" s="59" t="s">
        <v>184</v>
      </c>
      <c r="R12" s="59" t="s">
        <v>1137</v>
      </c>
      <c r="S12" s="59" t="s">
        <v>186</v>
      </c>
    </row>
    <row r="13" spans="1:19" s="57" customFormat="1" ht="24.75" customHeight="1">
      <c r="A13" s="631"/>
      <c r="B13" s="444" t="s">
        <v>1136</v>
      </c>
      <c r="C13" s="445"/>
      <c r="D13" s="445"/>
      <c r="E13" s="445"/>
      <c r="F13" s="445"/>
      <c r="G13" s="445"/>
      <c r="H13" s="445"/>
      <c r="I13" s="445"/>
      <c r="J13" s="445"/>
      <c r="K13" s="445"/>
      <c r="L13" s="445"/>
      <c r="M13" s="445"/>
      <c r="N13" s="445"/>
      <c r="O13" s="445"/>
      <c r="P13" s="445"/>
      <c r="Q13" s="445"/>
      <c r="R13" s="445"/>
      <c r="S13" s="446"/>
    </row>
    <row r="14" spans="1:19" s="46" customFormat="1" ht="135">
      <c r="A14" s="56">
        <v>4</v>
      </c>
      <c r="B14" s="56" t="s">
        <v>197</v>
      </c>
      <c r="C14" s="56" t="s">
        <v>1119</v>
      </c>
      <c r="D14" s="56" t="s">
        <v>176</v>
      </c>
      <c r="E14" s="56" t="s">
        <v>176</v>
      </c>
      <c r="F14" s="56" t="s">
        <v>176</v>
      </c>
      <c r="G14" s="56" t="s">
        <v>198</v>
      </c>
      <c r="H14" s="56">
        <v>40</v>
      </c>
      <c r="I14" s="56">
        <v>2600</v>
      </c>
      <c r="J14" s="56" t="s">
        <v>176</v>
      </c>
      <c r="K14" s="52" t="s">
        <v>178</v>
      </c>
      <c r="L14" s="56" t="s">
        <v>199</v>
      </c>
      <c r="M14" s="56" t="s">
        <v>176</v>
      </c>
      <c r="N14" s="56" t="s">
        <v>200</v>
      </c>
      <c r="O14" s="52" t="s">
        <v>193</v>
      </c>
      <c r="P14" s="54" t="s">
        <v>194</v>
      </c>
      <c r="Q14" s="55" t="s">
        <v>195</v>
      </c>
      <c r="R14" s="55" t="s">
        <v>188</v>
      </c>
      <c r="S14" s="52" t="s">
        <v>196</v>
      </c>
    </row>
    <row r="15" spans="1:19" ht="165.75">
      <c r="A15" s="632" t="s">
        <v>207</v>
      </c>
      <c r="B15" s="365" t="s">
        <v>46</v>
      </c>
      <c r="C15" s="365" t="s">
        <v>208</v>
      </c>
      <c r="D15" s="365">
        <v>1</v>
      </c>
      <c r="E15" s="365" t="s">
        <v>176</v>
      </c>
      <c r="F15" s="365" t="s">
        <v>209</v>
      </c>
      <c r="G15" s="365" t="s">
        <v>210</v>
      </c>
      <c r="H15" s="365"/>
      <c r="I15" s="365">
        <v>4950</v>
      </c>
      <c r="J15" s="365"/>
      <c r="K15" s="365" t="s">
        <v>178</v>
      </c>
      <c r="L15" s="365" t="s">
        <v>211</v>
      </c>
      <c r="M15" s="365" t="s">
        <v>212</v>
      </c>
      <c r="N15" s="365" t="s">
        <v>213</v>
      </c>
      <c r="O15" s="365" t="s">
        <v>214</v>
      </c>
      <c r="P15" s="365" t="s">
        <v>215</v>
      </c>
      <c r="Q15" s="365" t="s">
        <v>216</v>
      </c>
      <c r="R15" s="365" t="s">
        <v>224</v>
      </c>
      <c r="S15" s="365" t="s">
        <v>217</v>
      </c>
    </row>
    <row r="16" spans="1:19" ht="25.5" customHeight="1">
      <c r="A16" s="633"/>
      <c r="B16" s="494" t="s">
        <v>225</v>
      </c>
      <c r="C16" s="494"/>
      <c r="D16" s="494"/>
      <c r="E16" s="494"/>
      <c r="F16" s="494"/>
      <c r="G16" s="494"/>
      <c r="H16" s="494"/>
      <c r="I16" s="494"/>
      <c r="J16" s="494"/>
      <c r="K16" s="494"/>
      <c r="L16" s="494"/>
      <c r="M16" s="494"/>
      <c r="N16" s="494"/>
      <c r="O16" s="494"/>
      <c r="P16" s="494"/>
      <c r="Q16" s="494"/>
      <c r="R16" s="494"/>
      <c r="S16" s="494"/>
    </row>
    <row r="17" spans="7:9" ht="39" customHeight="1">
      <c r="G17" s="463" t="s">
        <v>117</v>
      </c>
      <c r="H17" s="463"/>
      <c r="I17" s="364">
        <f>I5+I8+I11+I14</f>
        <v>54800</v>
      </c>
    </row>
    <row r="18" spans="7:9" ht="18.75" customHeight="1">
      <c r="G18" s="463" t="s">
        <v>118</v>
      </c>
      <c r="H18" s="463"/>
      <c r="I18" s="364">
        <f>I15+I12+I14+I9+I6</f>
        <v>42700</v>
      </c>
    </row>
    <row r="21" spans="7:9">
      <c r="I21" s="41"/>
    </row>
    <row r="22" spans="7:9">
      <c r="I22" s="41"/>
    </row>
    <row r="23" spans="7:9">
      <c r="I23" s="366"/>
    </row>
    <row r="35" spans="8:9" ht="30">
      <c r="H35" s="41" t="s">
        <v>218</v>
      </c>
      <c r="I35" s="423" t="s">
        <v>219</v>
      </c>
    </row>
    <row r="36" spans="8:9">
      <c r="H36" s="41" t="s">
        <v>220</v>
      </c>
      <c r="I36" s="423" t="s">
        <v>221</v>
      </c>
    </row>
    <row r="37" spans="8:9" ht="30">
      <c r="H37" s="44" t="s">
        <v>222</v>
      </c>
      <c r="I37" s="58" t="s">
        <v>223</v>
      </c>
    </row>
  </sheetData>
  <mergeCells count="8">
    <mergeCell ref="C2:I2"/>
    <mergeCell ref="J4:K4"/>
    <mergeCell ref="G17:H17"/>
    <mergeCell ref="G18:H18"/>
    <mergeCell ref="B7:S7"/>
    <mergeCell ref="B10:S10"/>
    <mergeCell ref="B16:S16"/>
    <mergeCell ref="B13:S13"/>
  </mergeCells>
  <hyperlinks>
    <hyperlink ref="I37" r:id="rId1"/>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
  <sheetViews>
    <sheetView workbookViewId="0">
      <selection activeCell="E5" sqref="E5"/>
    </sheetView>
  </sheetViews>
  <sheetFormatPr defaultRowHeight="15"/>
  <cols>
    <col min="1" max="1" width="28.42578125" customWidth="1"/>
    <col min="2" max="2" width="17.85546875" customWidth="1"/>
    <col min="3" max="3" width="31" customWidth="1"/>
    <col min="4" max="4" width="27.140625" customWidth="1"/>
    <col min="5" max="5" width="36.7109375" customWidth="1"/>
    <col min="6" max="6" width="32.5703125" customWidth="1"/>
    <col min="7" max="7" width="16.28515625" customWidth="1"/>
  </cols>
  <sheetData>
    <row r="2" spans="1:7" ht="45">
      <c r="A2" s="254" t="s">
        <v>848</v>
      </c>
      <c r="B2" s="255" t="s">
        <v>849</v>
      </c>
      <c r="C2" s="255" t="s">
        <v>850</v>
      </c>
      <c r="D2" s="255" t="s">
        <v>851</v>
      </c>
      <c r="E2" s="254" t="s">
        <v>852</v>
      </c>
      <c r="F2" s="254" t="s">
        <v>853</v>
      </c>
    </row>
    <row r="3" spans="1:7" ht="180">
      <c r="A3" s="425">
        <v>1</v>
      </c>
      <c r="B3" s="297" t="s">
        <v>887</v>
      </c>
      <c r="C3" s="426">
        <v>8</v>
      </c>
      <c r="D3" s="583" t="s">
        <v>1120</v>
      </c>
      <c r="E3" s="584" t="s">
        <v>1117</v>
      </c>
      <c r="F3" s="584" t="s">
        <v>1116</v>
      </c>
      <c r="G3" s="417"/>
    </row>
    <row r="4" spans="1:7" ht="90">
      <c r="A4" s="425">
        <v>2</v>
      </c>
      <c r="B4" s="427"/>
      <c r="C4" s="426">
        <v>8</v>
      </c>
      <c r="D4" s="583" t="s">
        <v>208</v>
      </c>
      <c r="E4" s="584" t="s">
        <v>888</v>
      </c>
      <c r="F4" s="584" t="s">
        <v>225</v>
      </c>
      <c r="G4" s="589"/>
    </row>
    <row r="5" spans="1:7" ht="60">
      <c r="A5" s="586">
        <v>3</v>
      </c>
      <c r="B5" s="587"/>
      <c r="C5" s="588">
        <v>8</v>
      </c>
      <c r="D5" s="583" t="s">
        <v>1130</v>
      </c>
      <c r="E5" s="584" t="s">
        <v>1135</v>
      </c>
      <c r="F5" s="585" t="s">
        <v>1136</v>
      </c>
      <c r="G5" s="417"/>
    </row>
    <row r="6" spans="1:7" ht="135">
      <c r="A6" s="425">
        <v>4</v>
      </c>
      <c r="B6" s="427"/>
      <c r="C6" s="426">
        <v>8</v>
      </c>
      <c r="D6" s="583" t="s">
        <v>889</v>
      </c>
      <c r="E6" s="584" t="s">
        <v>1131</v>
      </c>
      <c r="F6" s="584" t="s">
        <v>1132</v>
      </c>
      <c r="G6" s="58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opLeftCell="A19" zoomScale="50" zoomScaleNormal="50" workbookViewId="0">
      <selection activeCell="L23" sqref="L23"/>
    </sheetView>
  </sheetViews>
  <sheetFormatPr defaultRowHeight="15"/>
  <cols>
    <col min="2" max="2" width="13.42578125" customWidth="1"/>
    <col min="3" max="3" width="13.5703125" customWidth="1"/>
    <col min="4" max="4" width="12.85546875" customWidth="1"/>
    <col min="5" max="5" width="16.140625" customWidth="1"/>
    <col min="6" max="6" width="21.28515625" customWidth="1"/>
    <col min="7" max="7" width="28.42578125" customWidth="1"/>
    <col min="8" max="8" width="17.85546875" customWidth="1"/>
    <col min="9" max="9" width="15" customWidth="1"/>
    <col min="11" max="11" width="14.85546875" customWidth="1"/>
    <col min="12" max="12" width="44.28515625" customWidth="1"/>
    <col min="13" max="13" width="15.5703125" customWidth="1"/>
    <col min="14" max="14" width="29.140625" customWidth="1"/>
    <col min="15" max="15" width="42.7109375" customWidth="1"/>
    <col min="16" max="16" width="20.7109375" customWidth="1"/>
    <col min="17" max="17" width="47.5703125" customWidth="1"/>
    <col min="18" max="18" width="23.42578125" customWidth="1"/>
    <col min="19" max="19" width="54.85546875" customWidth="1"/>
  </cols>
  <sheetData>
    <row r="1" spans="1:19" ht="15.75" thickBot="1"/>
    <row r="2" spans="1:19" ht="15.75" thickBot="1">
      <c r="C2" s="495" t="s">
        <v>226</v>
      </c>
      <c r="D2" s="496"/>
      <c r="E2" s="496"/>
      <c r="F2" s="496"/>
      <c r="G2" s="496"/>
      <c r="H2" s="458"/>
      <c r="I2" s="459"/>
    </row>
    <row r="4" spans="1:19" ht="47.25" customHeight="1">
      <c r="A4" s="26" t="s">
        <v>1</v>
      </c>
      <c r="B4" s="26" t="s">
        <v>2</v>
      </c>
      <c r="C4" s="27" t="s">
        <v>3</v>
      </c>
      <c r="D4" s="27" t="s">
        <v>128</v>
      </c>
      <c r="E4" s="27" t="s">
        <v>5</v>
      </c>
      <c r="F4" s="26" t="s">
        <v>130</v>
      </c>
      <c r="G4" s="26" t="s">
        <v>7</v>
      </c>
      <c r="H4" s="26" t="s">
        <v>8</v>
      </c>
      <c r="I4" s="26" t="s">
        <v>9</v>
      </c>
      <c r="J4" s="497" t="s">
        <v>10</v>
      </c>
      <c r="K4" s="498"/>
      <c r="L4" s="26" t="s">
        <v>11</v>
      </c>
      <c r="M4" s="26" t="s">
        <v>12</v>
      </c>
      <c r="N4" s="29" t="s">
        <v>13</v>
      </c>
      <c r="O4" s="29" t="s">
        <v>14</v>
      </c>
      <c r="P4" s="26" t="s">
        <v>15</v>
      </c>
      <c r="Q4" s="26" t="s">
        <v>16</v>
      </c>
      <c r="R4" s="26" t="s">
        <v>17</v>
      </c>
      <c r="S4" s="26" t="s">
        <v>18</v>
      </c>
    </row>
    <row r="5" spans="1:19" ht="234" customHeight="1">
      <c r="A5" s="634">
        <v>1</v>
      </c>
      <c r="B5" s="56" t="s">
        <v>19</v>
      </c>
      <c r="C5" s="56" t="s">
        <v>227</v>
      </c>
      <c r="D5" s="56">
        <v>1</v>
      </c>
      <c r="E5" s="56">
        <v>250</v>
      </c>
      <c r="F5" s="60"/>
      <c r="G5" s="56" t="s">
        <v>228</v>
      </c>
      <c r="H5" s="56">
        <v>250</v>
      </c>
      <c r="I5" s="61">
        <v>36200</v>
      </c>
      <c r="J5" s="56" t="s">
        <v>21</v>
      </c>
      <c r="K5" s="56" t="s">
        <v>1089</v>
      </c>
      <c r="L5" s="62" t="s">
        <v>229</v>
      </c>
      <c r="M5" s="56" t="s">
        <v>230</v>
      </c>
      <c r="N5" s="56" t="s">
        <v>231</v>
      </c>
      <c r="O5" s="56" t="s">
        <v>232</v>
      </c>
      <c r="P5" s="56" t="s">
        <v>29</v>
      </c>
      <c r="Q5" s="56" t="s">
        <v>233</v>
      </c>
      <c r="R5" s="56" t="s">
        <v>234</v>
      </c>
      <c r="S5" s="56" t="s">
        <v>235</v>
      </c>
    </row>
    <row r="6" spans="1:19" s="10" customFormat="1" ht="260.25" customHeight="1">
      <c r="A6" s="603"/>
      <c r="B6" s="17" t="s">
        <v>19</v>
      </c>
      <c r="C6" s="17" t="s">
        <v>227</v>
      </c>
      <c r="D6" s="17">
        <v>1</v>
      </c>
      <c r="E6" s="17">
        <v>250</v>
      </c>
      <c r="F6" s="17"/>
      <c r="G6" s="17" t="s">
        <v>228</v>
      </c>
      <c r="H6" s="17">
        <v>250</v>
      </c>
      <c r="I6" s="289">
        <v>36199.99</v>
      </c>
      <c r="J6" s="17" t="s">
        <v>21</v>
      </c>
      <c r="K6" s="17" t="s">
        <v>1089</v>
      </c>
      <c r="L6" s="66" t="s">
        <v>229</v>
      </c>
      <c r="M6" s="17" t="s">
        <v>230</v>
      </c>
      <c r="N6" s="17" t="s">
        <v>231</v>
      </c>
      <c r="O6" s="17" t="s">
        <v>232</v>
      </c>
      <c r="P6" s="17" t="s">
        <v>29</v>
      </c>
      <c r="Q6" s="17" t="s">
        <v>233</v>
      </c>
      <c r="R6" s="17" t="s">
        <v>234</v>
      </c>
      <c r="S6" s="17" t="s">
        <v>235</v>
      </c>
    </row>
    <row r="7" spans="1:19" s="10" customFormat="1" ht="30" customHeight="1">
      <c r="A7" s="604"/>
      <c r="B7" s="444" t="s">
        <v>1090</v>
      </c>
      <c r="C7" s="445"/>
      <c r="D7" s="445"/>
      <c r="E7" s="445"/>
      <c r="F7" s="445"/>
      <c r="G7" s="445"/>
      <c r="H7" s="445"/>
      <c r="I7" s="445"/>
      <c r="J7" s="445"/>
      <c r="K7" s="445"/>
      <c r="L7" s="445"/>
      <c r="M7" s="445"/>
      <c r="N7" s="445"/>
      <c r="O7" s="445"/>
      <c r="P7" s="445"/>
      <c r="Q7" s="445"/>
      <c r="R7" s="445"/>
      <c r="S7" s="446"/>
    </row>
    <row r="8" spans="1:19" s="10" customFormat="1" ht="180.75" customHeight="1">
      <c r="A8" s="600">
        <v>2</v>
      </c>
      <c r="B8" s="6" t="s">
        <v>46</v>
      </c>
      <c r="C8" s="6" t="s">
        <v>236</v>
      </c>
      <c r="D8" s="6">
        <v>1</v>
      </c>
      <c r="E8" s="6">
        <v>150</v>
      </c>
      <c r="F8" s="63"/>
      <c r="G8" s="6" t="s">
        <v>237</v>
      </c>
      <c r="H8" s="6">
        <v>150</v>
      </c>
      <c r="I8" s="64">
        <v>30000</v>
      </c>
      <c r="J8" s="6" t="s">
        <v>21</v>
      </c>
      <c r="K8" s="6" t="s">
        <v>238</v>
      </c>
      <c r="L8" s="6" t="s">
        <v>239</v>
      </c>
      <c r="M8" s="6" t="s">
        <v>230</v>
      </c>
      <c r="N8" s="6" t="s">
        <v>231</v>
      </c>
      <c r="O8" s="6" t="s">
        <v>240</v>
      </c>
      <c r="P8" s="6" t="s">
        <v>241</v>
      </c>
      <c r="Q8" s="6" t="s">
        <v>233</v>
      </c>
      <c r="R8" s="6" t="s">
        <v>234</v>
      </c>
      <c r="S8" s="6" t="s">
        <v>186</v>
      </c>
    </row>
    <row r="9" spans="1:19" s="10" customFormat="1" ht="180.75" customHeight="1">
      <c r="A9" s="603"/>
      <c r="B9" s="17" t="s">
        <v>46</v>
      </c>
      <c r="C9" s="17" t="s">
        <v>236</v>
      </c>
      <c r="D9" s="17">
        <v>1</v>
      </c>
      <c r="E9" s="17">
        <v>150</v>
      </c>
      <c r="F9" s="17"/>
      <c r="G9" s="17" t="s">
        <v>237</v>
      </c>
      <c r="H9" s="17">
        <v>150</v>
      </c>
      <c r="I9" s="289">
        <v>27543.5</v>
      </c>
      <c r="J9" s="17" t="s">
        <v>21</v>
      </c>
      <c r="K9" s="17" t="s">
        <v>238</v>
      </c>
      <c r="L9" s="17" t="s">
        <v>239</v>
      </c>
      <c r="M9" s="17" t="s">
        <v>230</v>
      </c>
      <c r="N9" s="17" t="s">
        <v>231</v>
      </c>
      <c r="O9" s="17" t="s">
        <v>240</v>
      </c>
      <c r="P9" s="17" t="s">
        <v>241</v>
      </c>
      <c r="Q9" s="17" t="s">
        <v>233</v>
      </c>
      <c r="R9" s="17" t="s">
        <v>234</v>
      </c>
      <c r="S9" s="17" t="s">
        <v>186</v>
      </c>
    </row>
    <row r="10" spans="1:19" s="10" customFormat="1" ht="25.5" customHeight="1">
      <c r="A10" s="604"/>
      <c r="B10" s="444" t="s">
        <v>1090</v>
      </c>
      <c r="C10" s="445"/>
      <c r="D10" s="445"/>
      <c r="E10" s="445"/>
      <c r="F10" s="445"/>
      <c r="G10" s="445"/>
      <c r="H10" s="445"/>
      <c r="I10" s="445"/>
      <c r="J10" s="445"/>
      <c r="K10" s="445"/>
      <c r="L10" s="445"/>
      <c r="M10" s="445"/>
      <c r="N10" s="445"/>
      <c r="O10" s="445"/>
      <c r="P10" s="445"/>
      <c r="Q10" s="445"/>
      <c r="R10" s="445"/>
      <c r="S10" s="446"/>
    </row>
    <row r="11" spans="1:19" s="10" customFormat="1" ht="192.75" customHeight="1">
      <c r="A11" s="600">
        <v>3</v>
      </c>
      <c r="B11" s="6" t="s">
        <v>46</v>
      </c>
      <c r="C11" s="6" t="s">
        <v>242</v>
      </c>
      <c r="D11" s="6">
        <v>1</v>
      </c>
      <c r="E11" s="6" t="s">
        <v>243</v>
      </c>
      <c r="F11" s="63"/>
      <c r="G11" s="6" t="s">
        <v>244</v>
      </c>
      <c r="H11" s="6" t="s">
        <v>245</v>
      </c>
      <c r="I11" s="64">
        <v>10000</v>
      </c>
      <c r="J11" s="6" t="s">
        <v>21</v>
      </c>
      <c r="K11" s="6" t="s">
        <v>246</v>
      </c>
      <c r="L11" s="6" t="s">
        <v>247</v>
      </c>
      <c r="M11" s="6" t="s">
        <v>230</v>
      </c>
      <c r="N11" s="6" t="s">
        <v>248</v>
      </c>
      <c r="O11" s="6" t="s">
        <v>249</v>
      </c>
      <c r="P11" s="6" t="s">
        <v>241</v>
      </c>
      <c r="Q11" s="6" t="s">
        <v>233</v>
      </c>
      <c r="R11" s="6" t="s">
        <v>234</v>
      </c>
      <c r="S11" s="6" t="s">
        <v>250</v>
      </c>
    </row>
    <row r="12" spans="1:19" s="10" customFormat="1" ht="192.75" customHeight="1">
      <c r="A12" s="603"/>
      <c r="B12" s="17" t="s">
        <v>46</v>
      </c>
      <c r="C12" s="17" t="s">
        <v>242</v>
      </c>
      <c r="D12" s="17">
        <v>1</v>
      </c>
      <c r="E12" s="17" t="s">
        <v>243</v>
      </c>
      <c r="F12" s="17"/>
      <c r="G12" s="17" t="s">
        <v>244</v>
      </c>
      <c r="H12" s="17" t="s">
        <v>245</v>
      </c>
      <c r="I12" s="289">
        <v>4976.25</v>
      </c>
      <c r="J12" s="17" t="s">
        <v>21</v>
      </c>
      <c r="K12" s="17" t="s">
        <v>246</v>
      </c>
      <c r="L12" s="17" t="s">
        <v>247</v>
      </c>
      <c r="M12" s="17" t="s">
        <v>230</v>
      </c>
      <c r="N12" s="17" t="s">
        <v>248</v>
      </c>
      <c r="O12" s="17" t="s">
        <v>249</v>
      </c>
      <c r="P12" s="17" t="s">
        <v>241</v>
      </c>
      <c r="Q12" s="17" t="s">
        <v>233</v>
      </c>
      <c r="R12" s="17" t="s">
        <v>234</v>
      </c>
      <c r="S12" s="17" t="s">
        <v>250</v>
      </c>
    </row>
    <row r="13" spans="1:19" s="10" customFormat="1" ht="27.75" customHeight="1">
      <c r="A13" s="604"/>
      <c r="B13" s="444" t="s">
        <v>1090</v>
      </c>
      <c r="C13" s="445"/>
      <c r="D13" s="445"/>
      <c r="E13" s="445"/>
      <c r="F13" s="445"/>
      <c r="G13" s="445"/>
      <c r="H13" s="445"/>
      <c r="I13" s="445"/>
      <c r="J13" s="445"/>
      <c r="K13" s="445"/>
      <c r="L13" s="445"/>
      <c r="M13" s="445"/>
      <c r="N13" s="445"/>
      <c r="O13" s="445"/>
      <c r="P13" s="445"/>
      <c r="Q13" s="445"/>
      <c r="R13" s="445"/>
      <c r="S13" s="446"/>
    </row>
    <row r="14" spans="1:19" s="10" customFormat="1" ht="297.75" customHeight="1">
      <c r="A14" s="6">
        <v>4</v>
      </c>
      <c r="B14" s="6" t="s">
        <v>251</v>
      </c>
      <c r="C14" s="6" t="s">
        <v>252</v>
      </c>
      <c r="D14" s="6"/>
      <c r="E14" s="6"/>
      <c r="F14" s="6">
        <v>6</v>
      </c>
      <c r="G14" s="6" t="s">
        <v>253</v>
      </c>
      <c r="H14" s="6" t="s">
        <v>21</v>
      </c>
      <c r="I14" s="64">
        <v>118080</v>
      </c>
      <c r="J14" s="6" t="s">
        <v>21</v>
      </c>
      <c r="K14" s="6" t="s">
        <v>254</v>
      </c>
      <c r="L14" s="6" t="s">
        <v>255</v>
      </c>
      <c r="M14" s="6" t="s">
        <v>256</v>
      </c>
      <c r="N14" s="6" t="s">
        <v>257</v>
      </c>
      <c r="O14" s="6" t="s">
        <v>258</v>
      </c>
      <c r="P14" s="6" t="s">
        <v>29</v>
      </c>
      <c r="Q14" s="6" t="s">
        <v>233</v>
      </c>
      <c r="R14" s="6" t="s">
        <v>259</v>
      </c>
      <c r="S14" s="6" t="s">
        <v>260</v>
      </c>
    </row>
    <row r="15" spans="1:19" s="10" customFormat="1" ht="226.5" customHeight="1">
      <c r="A15" s="600">
        <v>5</v>
      </c>
      <c r="B15" s="6" t="s">
        <v>261</v>
      </c>
      <c r="C15" s="6" t="s">
        <v>262</v>
      </c>
      <c r="D15" s="6"/>
      <c r="E15" s="6"/>
      <c r="F15" s="6">
        <v>6</v>
      </c>
      <c r="G15" s="6" t="s">
        <v>253</v>
      </c>
      <c r="H15" s="6"/>
      <c r="I15" s="64">
        <v>25000</v>
      </c>
      <c r="J15" s="6"/>
      <c r="K15" s="6" t="s">
        <v>263</v>
      </c>
      <c r="L15" s="6" t="s">
        <v>264</v>
      </c>
      <c r="M15" s="6" t="s">
        <v>256</v>
      </c>
      <c r="N15" s="6" t="s">
        <v>265</v>
      </c>
      <c r="O15" s="6" t="s">
        <v>258</v>
      </c>
      <c r="P15" s="6" t="s">
        <v>266</v>
      </c>
      <c r="Q15" s="6" t="s">
        <v>233</v>
      </c>
      <c r="R15" s="6" t="s">
        <v>259</v>
      </c>
      <c r="S15" s="6" t="s">
        <v>267</v>
      </c>
    </row>
    <row r="16" spans="1:19" s="10" customFormat="1" ht="226.5" customHeight="1">
      <c r="A16" s="603"/>
      <c r="B16" s="17" t="s">
        <v>261</v>
      </c>
      <c r="C16" s="17" t="s">
        <v>262</v>
      </c>
      <c r="D16" s="17"/>
      <c r="E16" s="17"/>
      <c r="F16" s="17">
        <v>6</v>
      </c>
      <c r="G16" s="17" t="s">
        <v>253</v>
      </c>
      <c r="H16" s="17"/>
      <c r="I16" s="289">
        <v>24846</v>
      </c>
      <c r="J16" s="17"/>
      <c r="K16" s="17" t="s">
        <v>263</v>
      </c>
      <c r="L16" s="17" t="s">
        <v>264</v>
      </c>
      <c r="M16" s="17" t="s">
        <v>256</v>
      </c>
      <c r="N16" s="17" t="s">
        <v>265</v>
      </c>
      <c r="O16" s="17" t="s">
        <v>258</v>
      </c>
      <c r="P16" s="17" t="s">
        <v>266</v>
      </c>
      <c r="Q16" s="17" t="s">
        <v>233</v>
      </c>
      <c r="R16" s="17" t="s">
        <v>259</v>
      </c>
      <c r="S16" s="17" t="s">
        <v>267</v>
      </c>
    </row>
    <row r="17" spans="1:19" s="10" customFormat="1" ht="26.25" customHeight="1">
      <c r="A17" s="604"/>
      <c r="B17" s="444" t="s">
        <v>1090</v>
      </c>
      <c r="C17" s="445"/>
      <c r="D17" s="445"/>
      <c r="E17" s="445"/>
      <c r="F17" s="445"/>
      <c r="G17" s="445"/>
      <c r="H17" s="445"/>
      <c r="I17" s="445"/>
      <c r="J17" s="445"/>
      <c r="K17" s="445"/>
      <c r="L17" s="445"/>
      <c r="M17" s="445"/>
      <c r="N17" s="445"/>
      <c r="O17" s="445"/>
      <c r="P17" s="445"/>
      <c r="Q17" s="445"/>
      <c r="R17" s="445"/>
      <c r="S17" s="446"/>
    </row>
    <row r="18" spans="1:19" s="19" customFormat="1" ht="152.25" customHeight="1">
      <c r="A18" s="615">
        <v>6</v>
      </c>
      <c r="B18" s="20" t="s">
        <v>261</v>
      </c>
      <c r="C18" s="20" t="s">
        <v>268</v>
      </c>
      <c r="D18" s="20"/>
      <c r="E18" s="20"/>
      <c r="F18" s="20">
        <v>2</v>
      </c>
      <c r="G18" s="20" t="s">
        <v>269</v>
      </c>
      <c r="H18" s="20"/>
      <c r="I18" s="67">
        <v>10000</v>
      </c>
      <c r="J18" s="20" t="s">
        <v>21</v>
      </c>
      <c r="K18" s="20" t="s">
        <v>270</v>
      </c>
      <c r="L18" s="20" t="s">
        <v>264</v>
      </c>
      <c r="M18" s="20" t="s">
        <v>256</v>
      </c>
      <c r="N18" s="20" t="s">
        <v>271</v>
      </c>
      <c r="O18" s="20" t="s">
        <v>272</v>
      </c>
      <c r="P18" s="20" t="s">
        <v>241</v>
      </c>
      <c r="Q18" s="20" t="s">
        <v>273</v>
      </c>
      <c r="R18" s="20" t="s">
        <v>234</v>
      </c>
      <c r="S18" s="20" t="s">
        <v>250</v>
      </c>
    </row>
    <row r="19" spans="1:19" s="19" customFormat="1" ht="25.5" customHeight="1">
      <c r="A19" s="635"/>
      <c r="B19" s="452" t="s">
        <v>1091</v>
      </c>
      <c r="C19" s="453"/>
      <c r="D19" s="453"/>
      <c r="E19" s="453"/>
      <c r="F19" s="453"/>
      <c r="G19" s="453"/>
      <c r="H19" s="453"/>
      <c r="I19" s="453"/>
      <c r="J19" s="453"/>
      <c r="K19" s="453"/>
      <c r="L19" s="453"/>
      <c r="M19" s="453"/>
      <c r="N19" s="453"/>
      <c r="O19" s="453"/>
      <c r="P19" s="453"/>
      <c r="Q19" s="453"/>
      <c r="R19" s="453"/>
      <c r="S19" s="454"/>
    </row>
    <row r="20" spans="1:19" s="10" customFormat="1" ht="164.25" customHeight="1">
      <c r="A20" s="600">
        <v>7</v>
      </c>
      <c r="B20" s="6" t="s">
        <v>274</v>
      </c>
      <c r="C20" s="6" t="s">
        <v>275</v>
      </c>
      <c r="D20" s="6"/>
      <c r="E20" s="6" t="s">
        <v>276</v>
      </c>
      <c r="F20" s="6"/>
      <c r="G20" s="6" t="s">
        <v>228</v>
      </c>
      <c r="H20" s="6" t="s">
        <v>277</v>
      </c>
      <c r="I20" s="64">
        <v>90000</v>
      </c>
      <c r="J20" s="6" t="s">
        <v>21</v>
      </c>
      <c r="K20" s="6" t="s">
        <v>278</v>
      </c>
      <c r="L20" s="6" t="s">
        <v>279</v>
      </c>
      <c r="M20" s="6" t="s">
        <v>256</v>
      </c>
      <c r="N20" s="6" t="s">
        <v>280</v>
      </c>
      <c r="O20" s="6" t="s">
        <v>281</v>
      </c>
      <c r="P20" s="6" t="s">
        <v>194</v>
      </c>
      <c r="Q20" s="6" t="s">
        <v>282</v>
      </c>
      <c r="R20" s="6" t="s">
        <v>259</v>
      </c>
      <c r="S20" s="6" t="s">
        <v>283</v>
      </c>
    </row>
    <row r="21" spans="1:19" s="10" customFormat="1" ht="164.25" customHeight="1">
      <c r="A21" s="603"/>
      <c r="B21" s="17" t="s">
        <v>274</v>
      </c>
      <c r="C21" s="17" t="s">
        <v>275</v>
      </c>
      <c r="D21" s="17"/>
      <c r="E21" s="17" t="s">
        <v>276</v>
      </c>
      <c r="F21" s="17"/>
      <c r="G21" s="17" t="s">
        <v>228</v>
      </c>
      <c r="H21" s="17" t="s">
        <v>277</v>
      </c>
      <c r="I21" s="289">
        <v>89999.1</v>
      </c>
      <c r="J21" s="17" t="s">
        <v>21</v>
      </c>
      <c r="K21" s="17" t="s">
        <v>278</v>
      </c>
      <c r="L21" s="17" t="s">
        <v>279</v>
      </c>
      <c r="M21" s="17" t="s">
        <v>256</v>
      </c>
      <c r="N21" s="17" t="s">
        <v>280</v>
      </c>
      <c r="O21" s="17" t="s">
        <v>281</v>
      </c>
      <c r="P21" s="17" t="s">
        <v>194</v>
      </c>
      <c r="Q21" s="17" t="s">
        <v>282</v>
      </c>
      <c r="R21" s="17" t="s">
        <v>259</v>
      </c>
      <c r="S21" s="17" t="s">
        <v>283</v>
      </c>
    </row>
    <row r="22" spans="1:19" s="10" customFormat="1" ht="20.25" customHeight="1">
      <c r="A22" s="604"/>
      <c r="B22" s="444" t="s">
        <v>1090</v>
      </c>
      <c r="C22" s="445"/>
      <c r="D22" s="445"/>
      <c r="E22" s="445"/>
      <c r="F22" s="445"/>
      <c r="G22" s="445"/>
      <c r="H22" s="445"/>
      <c r="I22" s="445"/>
      <c r="J22" s="445"/>
      <c r="K22" s="445"/>
      <c r="L22" s="445"/>
      <c r="M22" s="445"/>
      <c r="N22" s="445"/>
      <c r="O22" s="445"/>
      <c r="P22" s="445"/>
      <c r="Q22" s="445"/>
      <c r="R22" s="445"/>
      <c r="S22" s="446"/>
    </row>
    <row r="23" spans="1:19" s="10" customFormat="1" ht="160.5" customHeight="1">
      <c r="A23" s="600">
        <v>8</v>
      </c>
      <c r="B23" s="6" t="s">
        <v>284</v>
      </c>
      <c r="C23" s="6" t="s">
        <v>285</v>
      </c>
      <c r="D23" s="6"/>
      <c r="E23" s="65">
        <v>2500</v>
      </c>
      <c r="F23" s="6"/>
      <c r="G23" s="6" t="s">
        <v>228</v>
      </c>
      <c r="H23" s="6" t="s">
        <v>286</v>
      </c>
      <c r="I23" s="64">
        <v>45000</v>
      </c>
      <c r="J23" s="6" t="s">
        <v>21</v>
      </c>
      <c r="K23" s="6" t="s">
        <v>278</v>
      </c>
      <c r="L23" s="6" t="s">
        <v>279</v>
      </c>
      <c r="M23" s="6" t="s">
        <v>256</v>
      </c>
      <c r="N23" s="6" t="s">
        <v>280</v>
      </c>
      <c r="O23" s="6" t="s">
        <v>281</v>
      </c>
      <c r="P23" s="6" t="s">
        <v>194</v>
      </c>
      <c r="Q23" s="6" t="s">
        <v>287</v>
      </c>
      <c r="R23" s="6" t="s">
        <v>259</v>
      </c>
      <c r="S23" s="6" t="s">
        <v>283</v>
      </c>
    </row>
    <row r="24" spans="1:19" s="10" customFormat="1" ht="180">
      <c r="A24" s="601"/>
      <c r="B24" s="17" t="s">
        <v>284</v>
      </c>
      <c r="C24" s="17" t="s">
        <v>285</v>
      </c>
      <c r="D24" s="17"/>
      <c r="E24" s="22">
        <v>2500</v>
      </c>
      <c r="F24" s="17"/>
      <c r="G24" s="17" t="s">
        <v>228</v>
      </c>
      <c r="H24" s="17" t="s">
        <v>286</v>
      </c>
      <c r="I24" s="289">
        <v>36908</v>
      </c>
      <c r="J24" s="17" t="s">
        <v>21</v>
      </c>
      <c r="K24" s="17" t="s">
        <v>278</v>
      </c>
      <c r="L24" s="17" t="s">
        <v>279</v>
      </c>
      <c r="M24" s="17" t="s">
        <v>256</v>
      </c>
      <c r="N24" s="17" t="s">
        <v>280</v>
      </c>
      <c r="O24" s="17" t="s">
        <v>281</v>
      </c>
      <c r="P24" s="17" t="s">
        <v>194</v>
      </c>
      <c r="Q24" s="17" t="s">
        <v>287</v>
      </c>
      <c r="R24" s="17" t="s">
        <v>259</v>
      </c>
      <c r="S24" s="17" t="s">
        <v>283</v>
      </c>
    </row>
    <row r="25" spans="1:19" s="10" customFormat="1" ht="24.75" customHeight="1">
      <c r="A25" s="602"/>
      <c r="B25" s="444" t="s">
        <v>1090</v>
      </c>
      <c r="C25" s="445"/>
      <c r="D25" s="445"/>
      <c r="E25" s="445"/>
      <c r="F25" s="445"/>
      <c r="G25" s="445"/>
      <c r="H25" s="445"/>
      <c r="I25" s="445"/>
      <c r="J25" s="445"/>
      <c r="K25" s="445"/>
      <c r="L25" s="445"/>
      <c r="M25" s="445"/>
      <c r="N25" s="445"/>
      <c r="O25" s="445"/>
      <c r="P25" s="445"/>
      <c r="Q25" s="445"/>
      <c r="R25" s="445"/>
      <c r="S25" s="446"/>
    </row>
    <row r="26" spans="1:19">
      <c r="G26" s="449" t="s">
        <v>117</v>
      </c>
      <c r="H26" s="449"/>
      <c r="I26" s="367">
        <v>364280</v>
      </c>
    </row>
    <row r="27" spans="1:19">
      <c r="G27" s="449" t="s">
        <v>118</v>
      </c>
      <c r="H27" s="449"/>
      <c r="I27" s="367">
        <f>I24+I21+I16+I14+I12+I9+I6</f>
        <v>338552.83999999997</v>
      </c>
    </row>
    <row r="28" spans="1:19">
      <c r="I28" s="41"/>
    </row>
    <row r="41" spans="11:13" ht="30">
      <c r="K41" s="41" t="s">
        <v>218</v>
      </c>
      <c r="L41" s="16" t="s">
        <v>288</v>
      </c>
    </row>
    <row r="42" spans="11:13">
      <c r="K42" s="41" t="s">
        <v>220</v>
      </c>
      <c r="L42" s="16" t="s">
        <v>289</v>
      </c>
    </row>
    <row r="43" spans="11:13">
      <c r="K43" s="44" t="s">
        <v>290</v>
      </c>
      <c r="L43" s="450" t="s">
        <v>291</v>
      </c>
      <c r="M43" s="450"/>
    </row>
  </sheetData>
  <mergeCells count="13">
    <mergeCell ref="C2:G2"/>
    <mergeCell ref="H2:I2"/>
    <mergeCell ref="J4:K4"/>
    <mergeCell ref="G26:H26"/>
    <mergeCell ref="G27:H27"/>
    <mergeCell ref="L43:M43"/>
    <mergeCell ref="B7:S7"/>
    <mergeCell ref="B10:S10"/>
    <mergeCell ref="B13:S13"/>
    <mergeCell ref="B17:S17"/>
    <mergeCell ref="B25:S25"/>
    <mergeCell ref="B19:S19"/>
    <mergeCell ref="B22:S22"/>
  </mergeCells>
  <hyperlinks>
    <hyperlink ref="L43"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0"/>
  <sheetViews>
    <sheetView workbookViewId="0">
      <selection activeCell="B11" sqref="B11"/>
    </sheetView>
  </sheetViews>
  <sheetFormatPr defaultRowHeight="15"/>
  <cols>
    <col min="2" max="2" width="7.85546875" customWidth="1"/>
    <col min="3" max="3" width="28.42578125" customWidth="1"/>
    <col min="4" max="4" width="12.140625" customWidth="1"/>
    <col min="5" max="5" width="31" customWidth="1"/>
    <col min="6" max="6" width="27.140625" customWidth="1"/>
    <col min="7" max="7" width="36.42578125" customWidth="1"/>
  </cols>
  <sheetData>
    <row r="3" spans="2:7" ht="60">
      <c r="B3" s="254" t="s">
        <v>848</v>
      </c>
      <c r="C3" s="255" t="s">
        <v>849</v>
      </c>
      <c r="D3" s="255" t="s">
        <v>850</v>
      </c>
      <c r="E3" s="255" t="s">
        <v>851</v>
      </c>
      <c r="F3" s="254" t="s">
        <v>852</v>
      </c>
      <c r="G3" s="254" t="s">
        <v>853</v>
      </c>
    </row>
    <row r="4" spans="2:7" ht="30">
      <c r="B4" s="256">
        <v>1</v>
      </c>
      <c r="C4" s="257" t="s">
        <v>890</v>
      </c>
      <c r="D4" s="258">
        <v>8</v>
      </c>
      <c r="E4" s="328" t="s">
        <v>227</v>
      </c>
      <c r="F4" s="329" t="s">
        <v>891</v>
      </c>
      <c r="G4" s="329" t="s">
        <v>292</v>
      </c>
    </row>
    <row r="5" spans="2:7" ht="45">
      <c r="B5" s="256">
        <v>2</v>
      </c>
      <c r="C5" s="259"/>
      <c r="D5" s="258">
        <v>8</v>
      </c>
      <c r="E5" s="328" t="s">
        <v>236</v>
      </c>
      <c r="F5" s="329" t="s">
        <v>892</v>
      </c>
      <c r="G5" s="329" t="s">
        <v>292</v>
      </c>
    </row>
    <row r="6" spans="2:7" ht="60">
      <c r="B6" s="256">
        <v>3</v>
      </c>
      <c r="C6" s="259"/>
      <c r="D6" s="258">
        <v>8</v>
      </c>
      <c r="E6" s="328" t="s">
        <v>242</v>
      </c>
      <c r="F6" s="329" t="s">
        <v>893</v>
      </c>
      <c r="G6" s="329" t="s">
        <v>292</v>
      </c>
    </row>
    <row r="7" spans="2:7" ht="30">
      <c r="B7" s="256">
        <v>4</v>
      </c>
      <c r="C7" s="259"/>
      <c r="D7" s="258">
        <v>8</v>
      </c>
      <c r="E7" s="328" t="s">
        <v>894</v>
      </c>
      <c r="F7" s="329" t="s">
        <v>895</v>
      </c>
      <c r="G7" s="329" t="s">
        <v>292</v>
      </c>
    </row>
    <row r="8" spans="2:7" ht="120">
      <c r="B8" s="256">
        <v>5</v>
      </c>
      <c r="C8" s="259"/>
      <c r="D8" s="258">
        <v>8</v>
      </c>
      <c r="E8" s="328" t="s">
        <v>896</v>
      </c>
      <c r="F8" s="329" t="s">
        <v>856</v>
      </c>
      <c r="G8" s="329" t="s">
        <v>293</v>
      </c>
    </row>
    <row r="9" spans="2:7" ht="30">
      <c r="B9" s="256">
        <v>6</v>
      </c>
      <c r="C9" s="259"/>
      <c r="D9" s="258">
        <v>8</v>
      </c>
      <c r="E9" s="328" t="s">
        <v>275</v>
      </c>
      <c r="F9" s="329" t="s">
        <v>897</v>
      </c>
      <c r="G9" s="329" t="s">
        <v>292</v>
      </c>
    </row>
    <row r="10" spans="2:7" ht="30">
      <c r="B10" s="256">
        <v>7</v>
      </c>
      <c r="C10" s="258"/>
      <c r="D10" s="258">
        <v>8</v>
      </c>
      <c r="E10" s="328" t="s">
        <v>898</v>
      </c>
      <c r="F10" s="329" t="s">
        <v>899</v>
      </c>
      <c r="G10" s="329" t="s">
        <v>292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15" zoomScale="70" zoomScaleNormal="70" workbookViewId="0">
      <selection activeCell="A16" sqref="A16:A18"/>
    </sheetView>
  </sheetViews>
  <sheetFormatPr defaultRowHeight="15"/>
  <cols>
    <col min="1" max="1" width="4.42578125" customWidth="1"/>
    <col min="2" max="2" width="18.7109375" customWidth="1"/>
    <col min="3" max="3" width="13.85546875" customWidth="1"/>
    <col min="4" max="4" width="10.85546875" customWidth="1"/>
    <col min="7" max="7" width="21.7109375" customWidth="1"/>
    <col min="8" max="8" width="9.140625" customWidth="1"/>
    <col min="9" max="9" width="10" bestFit="1" customWidth="1"/>
    <col min="12" max="12" width="16" customWidth="1"/>
    <col min="13" max="13" width="14.85546875" customWidth="1"/>
    <col min="14" max="14" width="23.85546875" customWidth="1"/>
    <col min="15" max="15" width="15.140625" customWidth="1"/>
    <col min="16" max="16" width="20.7109375" customWidth="1"/>
    <col min="17" max="17" width="21.5703125" customWidth="1"/>
    <col min="18" max="18" width="21.7109375" customWidth="1"/>
    <col min="19" max="19" width="30.85546875" customWidth="1"/>
  </cols>
  <sheetData>
    <row r="1" spans="1:19" ht="15.75" thickBot="1">
      <c r="C1" s="495" t="s">
        <v>294</v>
      </c>
      <c r="D1" s="496"/>
      <c r="E1" s="496"/>
      <c r="F1" s="496"/>
      <c r="G1" s="496"/>
      <c r="H1" s="458" t="s">
        <v>295</v>
      </c>
      <c r="I1" s="459"/>
      <c r="P1" s="499"/>
      <c r="Q1" s="499"/>
      <c r="R1" s="499"/>
      <c r="S1" s="499"/>
    </row>
    <row r="2" spans="1:19">
      <c r="P2" s="500"/>
      <c r="Q2" s="500"/>
      <c r="R2" s="500"/>
      <c r="S2" s="500"/>
    </row>
    <row r="3" spans="1:19">
      <c r="B3" s="25" t="s">
        <v>296</v>
      </c>
    </row>
    <row r="5" spans="1:19" ht="75">
      <c r="A5" s="68" t="s">
        <v>297</v>
      </c>
      <c r="B5" s="69" t="s">
        <v>2</v>
      </c>
      <c r="C5" s="69" t="s">
        <v>3</v>
      </c>
      <c r="D5" s="69" t="s">
        <v>128</v>
      </c>
      <c r="E5" s="69" t="s">
        <v>298</v>
      </c>
      <c r="F5" s="69" t="s">
        <v>6</v>
      </c>
      <c r="G5" s="69" t="s">
        <v>7</v>
      </c>
      <c r="H5" s="69" t="s">
        <v>8</v>
      </c>
      <c r="I5" s="69" t="s">
        <v>9</v>
      </c>
      <c r="J5" s="501" t="s">
        <v>10</v>
      </c>
      <c r="K5" s="502"/>
      <c r="L5" s="69" t="s">
        <v>299</v>
      </c>
      <c r="M5" s="69" t="s">
        <v>12</v>
      </c>
      <c r="N5" s="69" t="s">
        <v>300</v>
      </c>
      <c r="O5" s="69" t="s">
        <v>14</v>
      </c>
      <c r="P5" s="69" t="s">
        <v>301</v>
      </c>
      <c r="Q5" s="69" t="s">
        <v>16</v>
      </c>
      <c r="R5" s="69" t="s">
        <v>17</v>
      </c>
      <c r="S5" s="69" t="s">
        <v>18</v>
      </c>
    </row>
    <row r="6" spans="1:19">
      <c r="A6" s="70"/>
      <c r="B6" s="71"/>
      <c r="C6" s="71"/>
      <c r="D6" s="71"/>
      <c r="E6" s="71"/>
      <c r="F6" s="71"/>
      <c r="G6" s="71"/>
      <c r="H6" s="71"/>
      <c r="I6" s="71"/>
      <c r="J6" s="72">
        <v>2014</v>
      </c>
      <c r="K6" s="72">
        <v>2015</v>
      </c>
      <c r="L6" s="71"/>
      <c r="M6" s="71"/>
      <c r="N6" s="73"/>
      <c r="O6" s="73"/>
      <c r="P6" s="71"/>
      <c r="Q6" s="71"/>
      <c r="R6" s="71"/>
      <c r="S6" s="71"/>
    </row>
    <row r="7" spans="1:19" s="285" customFormat="1" ht="330">
      <c r="A7" s="636" t="s">
        <v>302</v>
      </c>
      <c r="B7" s="283" t="s">
        <v>303</v>
      </c>
      <c r="C7" s="283" t="s">
        <v>304</v>
      </c>
      <c r="D7" s="275">
        <v>3</v>
      </c>
      <c r="E7" s="275" t="s">
        <v>21</v>
      </c>
      <c r="F7" s="275" t="s">
        <v>21</v>
      </c>
      <c r="G7" s="283" t="s">
        <v>305</v>
      </c>
      <c r="H7" s="284">
        <v>90</v>
      </c>
      <c r="I7" s="284">
        <v>700</v>
      </c>
      <c r="J7" s="275" t="s">
        <v>21</v>
      </c>
      <c r="K7" s="275" t="s">
        <v>306</v>
      </c>
      <c r="L7" s="283" t="s">
        <v>307</v>
      </c>
      <c r="M7" s="283" t="s">
        <v>308</v>
      </c>
      <c r="N7" s="283" t="s">
        <v>309</v>
      </c>
      <c r="O7" s="282" t="s">
        <v>310</v>
      </c>
      <c r="P7" s="283" t="s">
        <v>311</v>
      </c>
      <c r="Q7" s="283" t="s">
        <v>312</v>
      </c>
      <c r="R7" s="283" t="s">
        <v>313</v>
      </c>
      <c r="S7" s="283" t="s">
        <v>250</v>
      </c>
    </row>
    <row r="8" spans="1:19" s="285" customFormat="1" ht="330">
      <c r="A8" s="637"/>
      <c r="B8" s="242" t="s">
        <v>303</v>
      </c>
      <c r="C8" s="242" t="s">
        <v>304</v>
      </c>
      <c r="D8" s="17">
        <v>3</v>
      </c>
      <c r="E8" s="17" t="s">
        <v>21</v>
      </c>
      <c r="F8" s="17" t="s">
        <v>21</v>
      </c>
      <c r="G8" s="242" t="s">
        <v>305</v>
      </c>
      <c r="H8" s="76">
        <v>93</v>
      </c>
      <c r="I8" s="76">
        <v>562</v>
      </c>
      <c r="J8" s="18" t="s">
        <v>21</v>
      </c>
      <c r="K8" s="17" t="s">
        <v>306</v>
      </c>
      <c r="L8" s="242" t="s">
        <v>307</v>
      </c>
      <c r="M8" s="242" t="s">
        <v>308</v>
      </c>
      <c r="N8" s="242" t="s">
        <v>309</v>
      </c>
      <c r="O8" s="286" t="s">
        <v>310</v>
      </c>
      <c r="P8" s="242" t="s">
        <v>311</v>
      </c>
      <c r="Q8" s="242" t="s">
        <v>312</v>
      </c>
      <c r="R8" s="242" t="s">
        <v>313</v>
      </c>
      <c r="S8" s="242" t="s">
        <v>250</v>
      </c>
    </row>
    <row r="9" spans="1:19" s="285" customFormat="1" ht="42.75" customHeight="1">
      <c r="A9" s="282"/>
      <c r="B9" s="444" t="s">
        <v>1138</v>
      </c>
      <c r="C9" s="445"/>
      <c r="D9" s="445"/>
      <c r="E9" s="445"/>
      <c r="F9" s="445"/>
      <c r="G9" s="445"/>
      <c r="H9" s="445"/>
      <c r="I9" s="445"/>
      <c r="J9" s="445"/>
      <c r="K9" s="445"/>
      <c r="L9" s="445"/>
      <c r="M9" s="445"/>
      <c r="N9" s="445"/>
      <c r="O9" s="445"/>
      <c r="P9" s="445"/>
      <c r="Q9" s="445"/>
      <c r="R9" s="445"/>
      <c r="S9" s="446"/>
    </row>
    <row r="10" spans="1:19" s="285" customFormat="1" ht="210">
      <c r="A10" s="636" t="s">
        <v>314</v>
      </c>
      <c r="B10" s="283" t="s">
        <v>303</v>
      </c>
      <c r="C10" s="283" t="s">
        <v>315</v>
      </c>
      <c r="D10" s="275">
        <v>2</v>
      </c>
      <c r="E10" s="275" t="s">
        <v>21</v>
      </c>
      <c r="F10" s="275" t="s">
        <v>21</v>
      </c>
      <c r="G10" s="283" t="s">
        <v>316</v>
      </c>
      <c r="H10" s="284">
        <v>200</v>
      </c>
      <c r="I10" s="287">
        <v>1100</v>
      </c>
      <c r="J10" s="275" t="s">
        <v>21</v>
      </c>
      <c r="K10" s="275" t="s">
        <v>306</v>
      </c>
      <c r="L10" s="283" t="s">
        <v>307</v>
      </c>
      <c r="M10" s="283" t="s">
        <v>308</v>
      </c>
      <c r="N10" s="283" t="s">
        <v>317</v>
      </c>
      <c r="O10" s="283" t="s">
        <v>318</v>
      </c>
      <c r="P10" s="283" t="s">
        <v>311</v>
      </c>
      <c r="Q10" s="283" t="s">
        <v>319</v>
      </c>
      <c r="R10" s="283" t="s">
        <v>313</v>
      </c>
      <c r="S10" s="283" t="s">
        <v>250</v>
      </c>
    </row>
    <row r="11" spans="1:19" s="285" customFormat="1" ht="210">
      <c r="A11" s="637"/>
      <c r="B11" s="242" t="s">
        <v>303</v>
      </c>
      <c r="C11" s="242" t="s">
        <v>320</v>
      </c>
      <c r="D11" s="75">
        <v>1</v>
      </c>
      <c r="E11" s="17" t="s">
        <v>21</v>
      </c>
      <c r="F11" s="17" t="s">
        <v>21</v>
      </c>
      <c r="G11" s="242" t="s">
        <v>316</v>
      </c>
      <c r="H11" s="76">
        <v>144</v>
      </c>
      <c r="I11" s="77">
        <v>1178</v>
      </c>
      <c r="J11" s="17" t="s">
        <v>21</v>
      </c>
      <c r="K11" s="17" t="s">
        <v>306</v>
      </c>
      <c r="L11" s="242" t="s">
        <v>307</v>
      </c>
      <c r="M11" s="242" t="s">
        <v>308</v>
      </c>
      <c r="N11" s="242" t="s">
        <v>317</v>
      </c>
      <c r="O11" s="242" t="s">
        <v>318</v>
      </c>
      <c r="P11" s="242" t="s">
        <v>311</v>
      </c>
      <c r="Q11" s="242" t="s">
        <v>319</v>
      </c>
      <c r="R11" s="242" t="s">
        <v>313</v>
      </c>
      <c r="S11" s="242" t="s">
        <v>250</v>
      </c>
    </row>
    <row r="12" spans="1:19" s="285" customFormat="1" ht="93" customHeight="1">
      <c r="A12" s="282"/>
      <c r="B12" s="444" t="s">
        <v>1139</v>
      </c>
      <c r="C12" s="445"/>
      <c r="D12" s="445"/>
      <c r="E12" s="445"/>
      <c r="F12" s="445"/>
      <c r="G12" s="445"/>
      <c r="H12" s="445"/>
      <c r="I12" s="445"/>
      <c r="J12" s="445"/>
      <c r="K12" s="445"/>
      <c r="L12" s="445"/>
      <c r="M12" s="445"/>
      <c r="N12" s="445"/>
      <c r="O12" s="445"/>
      <c r="P12" s="445"/>
      <c r="Q12" s="445"/>
      <c r="R12" s="445"/>
      <c r="S12" s="446"/>
    </row>
    <row r="13" spans="1:19" s="285" customFormat="1" ht="210">
      <c r="A13" s="636" t="s">
        <v>321</v>
      </c>
      <c r="B13" s="283" t="s">
        <v>322</v>
      </c>
      <c r="C13" s="283" t="s">
        <v>323</v>
      </c>
      <c r="D13" s="275" t="s">
        <v>21</v>
      </c>
      <c r="E13" s="275">
        <v>2</v>
      </c>
      <c r="F13" s="275" t="s">
        <v>21</v>
      </c>
      <c r="G13" s="283" t="s">
        <v>324</v>
      </c>
      <c r="H13" s="284"/>
      <c r="I13" s="287">
        <v>1500</v>
      </c>
      <c r="J13" s="275" t="s">
        <v>21</v>
      </c>
      <c r="K13" s="275" t="s">
        <v>325</v>
      </c>
      <c r="L13" s="283" t="s">
        <v>79</v>
      </c>
      <c r="M13" s="283" t="s">
        <v>79</v>
      </c>
      <c r="N13" s="283" t="s">
        <v>326</v>
      </c>
      <c r="O13" s="283" t="s">
        <v>327</v>
      </c>
      <c r="P13" s="283" t="s">
        <v>93</v>
      </c>
      <c r="Q13" s="283" t="s">
        <v>149</v>
      </c>
      <c r="R13" s="283" t="s">
        <v>313</v>
      </c>
      <c r="S13" s="283" t="s">
        <v>328</v>
      </c>
    </row>
    <row r="14" spans="1:19" s="285" customFormat="1" ht="210">
      <c r="A14" s="637"/>
      <c r="B14" s="242" t="s">
        <v>322</v>
      </c>
      <c r="C14" s="242" t="s">
        <v>323</v>
      </c>
      <c r="D14" s="17" t="s">
        <v>21</v>
      </c>
      <c r="E14" s="17">
        <v>2</v>
      </c>
      <c r="F14" s="17" t="s">
        <v>21</v>
      </c>
      <c r="G14" s="242" t="s">
        <v>324</v>
      </c>
      <c r="H14" s="288"/>
      <c r="I14" s="77">
        <v>1107</v>
      </c>
      <c r="J14" s="17" t="s">
        <v>21</v>
      </c>
      <c r="K14" s="17" t="s">
        <v>325</v>
      </c>
      <c r="L14" s="242" t="s">
        <v>79</v>
      </c>
      <c r="M14" s="242" t="s">
        <v>79</v>
      </c>
      <c r="N14" s="242" t="s">
        <v>326</v>
      </c>
      <c r="O14" s="242" t="s">
        <v>327</v>
      </c>
      <c r="P14" s="242" t="s">
        <v>93</v>
      </c>
      <c r="Q14" s="242" t="s">
        <v>149</v>
      </c>
      <c r="R14" s="242" t="s">
        <v>313</v>
      </c>
      <c r="S14" s="242" t="s">
        <v>328</v>
      </c>
    </row>
    <row r="15" spans="1:19" s="285" customFormat="1" ht="20.25" customHeight="1">
      <c r="A15" s="282"/>
      <c r="B15" s="444" t="s">
        <v>333</v>
      </c>
      <c r="C15" s="445"/>
      <c r="D15" s="445"/>
      <c r="E15" s="445"/>
      <c r="F15" s="445"/>
      <c r="G15" s="445"/>
      <c r="H15" s="445"/>
      <c r="I15" s="445"/>
      <c r="J15" s="445"/>
      <c r="K15" s="445"/>
      <c r="L15" s="445"/>
      <c r="M15" s="445"/>
      <c r="N15" s="445"/>
      <c r="O15" s="445"/>
      <c r="P15" s="445"/>
      <c r="Q15" s="445"/>
      <c r="R15" s="445"/>
      <c r="S15" s="446"/>
    </row>
    <row r="16" spans="1:19" s="285" customFormat="1" ht="165">
      <c r="A16" s="636" t="s">
        <v>329</v>
      </c>
      <c r="B16" s="283" t="s">
        <v>322</v>
      </c>
      <c r="C16" s="283" t="s">
        <v>330</v>
      </c>
      <c r="D16" s="275" t="s">
        <v>21</v>
      </c>
      <c r="E16" s="275">
        <v>2</v>
      </c>
      <c r="F16" s="275" t="s">
        <v>21</v>
      </c>
      <c r="G16" s="283" t="s">
        <v>324</v>
      </c>
      <c r="H16" s="275" t="s">
        <v>21</v>
      </c>
      <c r="I16" s="287">
        <v>4000</v>
      </c>
      <c r="J16" s="275" t="s">
        <v>21</v>
      </c>
      <c r="K16" s="275" t="s">
        <v>325</v>
      </c>
      <c r="L16" s="283" t="s">
        <v>79</v>
      </c>
      <c r="M16" s="283" t="s">
        <v>79</v>
      </c>
      <c r="N16" s="283" t="s">
        <v>331</v>
      </c>
      <c r="O16" s="283" t="s">
        <v>327</v>
      </c>
      <c r="P16" s="283" t="s">
        <v>93</v>
      </c>
      <c r="Q16" s="283" t="s">
        <v>149</v>
      </c>
      <c r="R16" s="283" t="s">
        <v>313</v>
      </c>
      <c r="S16" s="283" t="s">
        <v>328</v>
      </c>
    </row>
    <row r="17" spans="1:19" s="285" customFormat="1" ht="165">
      <c r="A17" s="637"/>
      <c r="B17" s="242" t="s">
        <v>322</v>
      </c>
      <c r="C17" s="242" t="s">
        <v>330</v>
      </c>
      <c r="D17" s="17" t="s">
        <v>21</v>
      </c>
      <c r="E17" s="17">
        <v>2</v>
      </c>
      <c r="F17" s="17" t="s">
        <v>21</v>
      </c>
      <c r="G17" s="242" t="s">
        <v>324</v>
      </c>
      <c r="H17" s="17" t="s">
        <v>21</v>
      </c>
      <c r="I17" s="77">
        <v>2091</v>
      </c>
      <c r="J17" s="17" t="s">
        <v>21</v>
      </c>
      <c r="K17" s="17" t="s">
        <v>325</v>
      </c>
      <c r="L17" s="242" t="s">
        <v>79</v>
      </c>
      <c r="M17" s="242" t="s">
        <v>79</v>
      </c>
      <c r="N17" s="242" t="s">
        <v>331</v>
      </c>
      <c r="O17" s="242" t="s">
        <v>327</v>
      </c>
      <c r="P17" s="242" t="s">
        <v>93</v>
      </c>
      <c r="Q17" s="242" t="s">
        <v>149</v>
      </c>
      <c r="R17" s="242" t="s">
        <v>313</v>
      </c>
      <c r="S17" s="242" t="s">
        <v>328</v>
      </c>
    </row>
    <row r="18" spans="1:19" s="285" customFormat="1" ht="21.75" customHeight="1">
      <c r="A18" s="282"/>
      <c r="B18" s="462" t="s">
        <v>1140</v>
      </c>
      <c r="C18" s="462"/>
      <c r="D18" s="462"/>
      <c r="E18" s="462"/>
      <c r="F18" s="462"/>
      <c r="G18" s="462"/>
      <c r="H18" s="462"/>
      <c r="I18" s="462"/>
      <c r="J18" s="462"/>
      <c r="K18" s="462"/>
      <c r="L18" s="462"/>
      <c r="M18" s="462"/>
      <c r="N18" s="462"/>
      <c r="O18" s="462"/>
      <c r="P18" s="462"/>
      <c r="Q18" s="462"/>
      <c r="R18" s="462"/>
      <c r="S18" s="462"/>
    </row>
    <row r="19" spans="1:19" ht="18.75">
      <c r="A19" s="78"/>
      <c r="B19" s="79"/>
      <c r="C19" s="79"/>
      <c r="D19" s="80"/>
      <c r="E19" s="80"/>
      <c r="F19" s="80"/>
      <c r="G19" s="463" t="s">
        <v>117</v>
      </c>
      <c r="H19" s="463"/>
      <c r="I19" s="368">
        <v>7300</v>
      </c>
      <c r="J19" s="80"/>
      <c r="K19" s="81"/>
      <c r="L19" s="79"/>
      <c r="M19" s="79"/>
      <c r="N19" s="79"/>
      <c r="O19" s="79"/>
      <c r="P19" s="79"/>
      <c r="Q19" s="79"/>
      <c r="R19" s="79"/>
      <c r="S19" s="79"/>
    </row>
    <row r="20" spans="1:19" ht="18.75">
      <c r="G20" s="463" t="s">
        <v>118</v>
      </c>
      <c r="H20" s="463"/>
      <c r="I20" s="369">
        <f>I17+I14+I11+I8</f>
        <v>4938</v>
      </c>
    </row>
  </sheetData>
  <mergeCells count="11">
    <mergeCell ref="C1:G1"/>
    <mergeCell ref="H1:I1"/>
    <mergeCell ref="P1:S1"/>
    <mergeCell ref="P2:S2"/>
    <mergeCell ref="J5:K5"/>
    <mergeCell ref="G20:H20"/>
    <mergeCell ref="B12:S12"/>
    <mergeCell ref="B9:S9"/>
    <mergeCell ref="B15:S15"/>
    <mergeCell ref="B18:S18"/>
    <mergeCell ref="G19:H19"/>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7"/>
  <sheetViews>
    <sheetView topLeftCell="C4" workbookViewId="0">
      <selection activeCell="G4" sqref="G4"/>
    </sheetView>
  </sheetViews>
  <sheetFormatPr defaultRowHeight="15"/>
  <cols>
    <col min="2" max="2" width="7.85546875" customWidth="1"/>
    <col min="3" max="3" width="13.42578125" customWidth="1"/>
    <col min="4" max="4" width="11" customWidth="1"/>
    <col min="5" max="5" width="26.5703125" customWidth="1"/>
    <col min="6" max="6" width="27.140625" customWidth="1"/>
    <col min="7" max="7" width="71.85546875" customWidth="1"/>
    <col min="8" max="8" width="18.7109375" customWidth="1"/>
  </cols>
  <sheetData>
    <row r="3" spans="2:8" ht="97.5" customHeight="1">
      <c r="B3" s="254" t="s">
        <v>848</v>
      </c>
      <c r="C3" s="255" t="s">
        <v>849</v>
      </c>
      <c r="D3" s="255" t="s">
        <v>850</v>
      </c>
      <c r="E3" s="255" t="s">
        <v>851</v>
      </c>
      <c r="F3" s="254" t="s">
        <v>852</v>
      </c>
      <c r="G3" s="254" t="s">
        <v>853</v>
      </c>
    </row>
    <row r="4" spans="2:8" ht="71.25">
      <c r="B4" s="292">
        <v>1</v>
      </c>
      <c r="C4" s="355" t="s">
        <v>900</v>
      </c>
      <c r="D4" s="293">
        <v>8</v>
      </c>
      <c r="E4" s="354" t="s">
        <v>901</v>
      </c>
      <c r="F4" s="348" t="s">
        <v>332</v>
      </c>
      <c r="G4" s="590" t="s">
        <v>1050</v>
      </c>
      <c r="H4" s="384"/>
    </row>
    <row r="5" spans="2:8" ht="335.25" customHeight="1">
      <c r="B5" s="292">
        <v>2</v>
      </c>
      <c r="C5" s="294"/>
      <c r="D5" s="291">
        <v>8</v>
      </c>
      <c r="E5" s="347" t="s">
        <v>320</v>
      </c>
      <c r="F5" s="348" t="s">
        <v>902</v>
      </c>
      <c r="G5" s="418" t="s">
        <v>1049</v>
      </c>
      <c r="H5" s="384"/>
    </row>
    <row r="6" spans="2:8" ht="42.75">
      <c r="B6" s="292">
        <v>3</v>
      </c>
      <c r="C6" s="294"/>
      <c r="D6" s="291">
        <v>8</v>
      </c>
      <c r="E6" s="347" t="s">
        <v>903</v>
      </c>
      <c r="F6" s="348" t="s">
        <v>904</v>
      </c>
      <c r="G6" s="348" t="s">
        <v>333</v>
      </c>
    </row>
    <row r="7" spans="2:8" ht="71.25">
      <c r="B7" s="292">
        <v>4</v>
      </c>
      <c r="C7" s="290" t="s">
        <v>905</v>
      </c>
      <c r="D7" s="291">
        <v>8</v>
      </c>
      <c r="E7" s="347" t="s">
        <v>906</v>
      </c>
      <c r="F7" s="348" t="s">
        <v>907</v>
      </c>
      <c r="G7" s="348" t="s">
        <v>334</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13" zoomScale="50" zoomScaleNormal="50" workbookViewId="0">
      <selection activeCell="A16" sqref="A16:A18"/>
    </sheetView>
  </sheetViews>
  <sheetFormatPr defaultRowHeight="15"/>
  <cols>
    <col min="1" max="1" width="4.140625" customWidth="1"/>
    <col min="2" max="2" width="18.85546875" customWidth="1"/>
    <col min="3" max="3" width="47" customWidth="1"/>
    <col min="4" max="4" width="12.28515625" customWidth="1"/>
    <col min="5" max="5" width="38" customWidth="1"/>
    <col min="6" max="6" width="33.5703125" customWidth="1"/>
    <col min="7" max="7" width="31.5703125" customWidth="1"/>
    <col min="8" max="8" width="19.85546875" customWidth="1"/>
    <col min="9" max="9" width="17.28515625" bestFit="1" customWidth="1"/>
    <col min="10" max="10" width="16.85546875" customWidth="1"/>
    <col min="12" max="12" width="26.140625" customWidth="1"/>
    <col min="13" max="13" width="16.28515625" customWidth="1"/>
    <col min="14" max="14" width="27.140625" customWidth="1"/>
    <col min="15" max="15" width="19.85546875" customWidth="1"/>
    <col min="16" max="16" width="23.28515625" customWidth="1"/>
    <col min="17" max="17" width="26" customWidth="1"/>
    <col min="18" max="18" width="31" customWidth="1"/>
    <col min="19" max="19" width="55" customWidth="1"/>
  </cols>
  <sheetData>
    <row r="1" spans="1:19" ht="15.75" thickBot="1">
      <c r="B1" s="507" t="s">
        <v>294</v>
      </c>
      <c r="C1" s="508"/>
      <c r="D1" s="509" t="s">
        <v>335</v>
      </c>
      <c r="E1" s="510"/>
      <c r="F1" s="16"/>
      <c r="G1" s="16"/>
      <c r="H1" s="16"/>
      <c r="I1" s="16"/>
      <c r="J1" s="39"/>
    </row>
    <row r="2" spans="1:19">
      <c r="E2" s="16"/>
      <c r="F2" s="16"/>
      <c r="G2" s="16"/>
      <c r="H2" s="16"/>
      <c r="I2" s="16"/>
      <c r="J2" s="39"/>
    </row>
    <row r="3" spans="1:19" ht="15.75">
      <c r="B3" s="511" t="s">
        <v>336</v>
      </c>
      <c r="C3" s="511"/>
      <c r="D3" s="511"/>
      <c r="E3" s="511"/>
      <c r="F3" s="511"/>
      <c r="G3" s="511"/>
      <c r="H3" s="511"/>
      <c r="I3" s="511"/>
      <c r="J3" s="511"/>
    </row>
    <row r="4" spans="1:19" ht="15.75">
      <c r="B4" s="83"/>
      <c r="E4" s="16"/>
      <c r="F4" s="16"/>
      <c r="G4" s="16"/>
      <c r="H4" s="16"/>
      <c r="I4" s="16"/>
      <c r="J4" s="39"/>
    </row>
    <row r="5" spans="1:19" ht="47.25">
      <c r="A5" s="84" t="s">
        <v>297</v>
      </c>
      <c r="B5" s="85" t="s">
        <v>2</v>
      </c>
      <c r="C5" s="85" t="s">
        <v>3</v>
      </c>
      <c r="D5" s="85" t="s">
        <v>128</v>
      </c>
      <c r="E5" s="85" t="s">
        <v>298</v>
      </c>
      <c r="F5" s="85" t="s">
        <v>6</v>
      </c>
      <c r="G5" s="85" t="s">
        <v>7</v>
      </c>
      <c r="H5" s="85" t="s">
        <v>8</v>
      </c>
      <c r="I5" s="85" t="s">
        <v>9</v>
      </c>
      <c r="J5" s="512" t="s">
        <v>10</v>
      </c>
      <c r="K5" s="513"/>
      <c r="L5" s="85" t="s">
        <v>299</v>
      </c>
      <c r="M5" s="85" t="s">
        <v>12</v>
      </c>
      <c r="N5" s="85" t="s">
        <v>300</v>
      </c>
      <c r="O5" s="85" t="s">
        <v>14</v>
      </c>
      <c r="P5" s="85" t="s">
        <v>301</v>
      </c>
      <c r="Q5" s="85" t="s">
        <v>16</v>
      </c>
      <c r="R5" s="85" t="s">
        <v>17</v>
      </c>
      <c r="S5" s="85" t="s">
        <v>18</v>
      </c>
    </row>
    <row r="6" spans="1:19" ht="15.75">
      <c r="A6" s="86"/>
      <c r="B6" s="87"/>
      <c r="C6" s="87"/>
      <c r="D6" s="87"/>
      <c r="E6" s="87"/>
      <c r="F6" s="87"/>
      <c r="G6" s="87"/>
      <c r="H6" s="87"/>
      <c r="I6" s="87"/>
      <c r="J6" s="88">
        <v>2014</v>
      </c>
      <c r="K6" s="88">
        <v>2015</v>
      </c>
      <c r="L6" s="87"/>
      <c r="M6" s="87"/>
      <c r="N6" s="89"/>
      <c r="O6" s="89"/>
      <c r="P6" s="87"/>
      <c r="Q6" s="87"/>
      <c r="R6" s="87"/>
      <c r="S6" s="87"/>
    </row>
    <row r="7" spans="1:19" ht="165">
      <c r="A7" s="638">
        <v>1</v>
      </c>
      <c r="B7" s="90" t="s">
        <v>46</v>
      </c>
      <c r="C7" s="91" t="s">
        <v>337</v>
      </c>
      <c r="D7" s="92">
        <v>1</v>
      </c>
      <c r="E7" s="92"/>
      <c r="F7" s="92"/>
      <c r="G7" s="91" t="s">
        <v>338</v>
      </c>
      <c r="H7" s="105">
        <v>225</v>
      </c>
      <c r="I7" s="105">
        <v>5000</v>
      </c>
      <c r="J7" s="92"/>
      <c r="K7" s="92" t="s">
        <v>339</v>
      </c>
      <c r="L7" s="90" t="s">
        <v>340</v>
      </c>
      <c r="M7" s="90" t="s">
        <v>341</v>
      </c>
      <c r="N7" s="90" t="s">
        <v>342</v>
      </c>
      <c r="O7" s="93" t="s">
        <v>343</v>
      </c>
      <c r="P7" s="90" t="s">
        <v>344</v>
      </c>
      <c r="Q7" s="90" t="s">
        <v>345</v>
      </c>
      <c r="R7" s="90" t="s">
        <v>346</v>
      </c>
      <c r="S7" s="90" t="s">
        <v>347</v>
      </c>
    </row>
    <row r="8" spans="1:19" ht="165">
      <c r="A8" s="639"/>
      <c r="B8" s="106" t="s">
        <v>46</v>
      </c>
      <c r="C8" s="107" t="s">
        <v>337</v>
      </c>
      <c r="D8" s="108">
        <v>1</v>
      </c>
      <c r="E8" s="108"/>
      <c r="F8" s="108"/>
      <c r="G8" s="107" t="s">
        <v>338</v>
      </c>
      <c r="H8" s="109">
        <v>225</v>
      </c>
      <c r="I8" s="299">
        <v>1976.97</v>
      </c>
      <c r="J8" s="108"/>
      <c r="K8" s="108" t="s">
        <v>339</v>
      </c>
      <c r="L8" s="106" t="s">
        <v>340</v>
      </c>
      <c r="M8" s="106" t="s">
        <v>341</v>
      </c>
      <c r="N8" s="106" t="s">
        <v>342</v>
      </c>
      <c r="O8" s="110" t="s">
        <v>343</v>
      </c>
      <c r="P8" s="106" t="s">
        <v>344</v>
      </c>
      <c r="Q8" s="106" t="s">
        <v>345</v>
      </c>
      <c r="R8" s="106" t="s">
        <v>346</v>
      </c>
      <c r="S8" s="106" t="s">
        <v>347</v>
      </c>
    </row>
    <row r="9" spans="1:19" ht="32.25" customHeight="1">
      <c r="A9" s="93"/>
      <c r="B9" s="503" t="s">
        <v>373</v>
      </c>
      <c r="C9" s="504"/>
      <c r="D9" s="504"/>
      <c r="E9" s="504"/>
      <c r="F9" s="504"/>
      <c r="G9" s="504"/>
      <c r="H9" s="504"/>
      <c r="I9" s="504"/>
      <c r="J9" s="504"/>
      <c r="K9" s="504"/>
      <c r="L9" s="504"/>
      <c r="M9" s="504"/>
      <c r="N9" s="504"/>
      <c r="O9" s="504"/>
      <c r="P9" s="504"/>
      <c r="Q9" s="504"/>
      <c r="R9" s="504"/>
      <c r="S9" s="505"/>
    </row>
    <row r="10" spans="1:19" ht="236.25">
      <c r="A10" s="638">
        <v>2</v>
      </c>
      <c r="B10" s="90" t="s">
        <v>46</v>
      </c>
      <c r="C10" s="91" t="s">
        <v>348</v>
      </c>
      <c r="D10" s="92">
        <v>1</v>
      </c>
      <c r="E10" s="92"/>
      <c r="F10" s="92"/>
      <c r="G10" s="91" t="s">
        <v>349</v>
      </c>
      <c r="H10" s="105">
        <v>225</v>
      </c>
      <c r="I10" s="105">
        <v>5000</v>
      </c>
      <c r="J10" s="92"/>
      <c r="K10" s="92" t="s">
        <v>350</v>
      </c>
      <c r="L10" s="90" t="s">
        <v>340</v>
      </c>
      <c r="M10" s="90" t="s">
        <v>341</v>
      </c>
      <c r="N10" s="90" t="s">
        <v>342</v>
      </c>
      <c r="O10" s="93" t="s">
        <v>351</v>
      </c>
      <c r="P10" s="90" t="s">
        <v>344</v>
      </c>
      <c r="Q10" s="90" t="s">
        <v>345</v>
      </c>
      <c r="R10" s="90" t="s">
        <v>346</v>
      </c>
      <c r="S10" s="90" t="s">
        <v>352</v>
      </c>
    </row>
    <row r="11" spans="1:19" ht="236.25">
      <c r="A11" s="639"/>
      <c r="B11" s="106" t="s">
        <v>46</v>
      </c>
      <c r="C11" s="107" t="s">
        <v>348</v>
      </c>
      <c r="D11" s="108">
        <v>1</v>
      </c>
      <c r="E11" s="108"/>
      <c r="F11" s="108"/>
      <c r="G11" s="107" t="s">
        <v>349</v>
      </c>
      <c r="H11" s="109">
        <v>225</v>
      </c>
      <c r="I11" s="299">
        <v>3499.17</v>
      </c>
      <c r="J11" s="108"/>
      <c r="K11" s="108" t="s">
        <v>350</v>
      </c>
      <c r="L11" s="106" t="s">
        <v>340</v>
      </c>
      <c r="M11" s="106" t="s">
        <v>341</v>
      </c>
      <c r="N11" s="106" t="s">
        <v>342</v>
      </c>
      <c r="O11" s="110" t="s">
        <v>351</v>
      </c>
      <c r="P11" s="106" t="s">
        <v>344</v>
      </c>
      <c r="Q11" s="106" t="s">
        <v>345</v>
      </c>
      <c r="R11" s="106" t="s">
        <v>346</v>
      </c>
      <c r="S11" s="106" t="s">
        <v>352</v>
      </c>
    </row>
    <row r="12" spans="1:19" ht="28.5" customHeight="1">
      <c r="A12" s="93"/>
      <c r="B12" s="503" t="s">
        <v>1129</v>
      </c>
      <c r="C12" s="504"/>
      <c r="D12" s="504"/>
      <c r="E12" s="504"/>
      <c r="F12" s="504"/>
      <c r="G12" s="504"/>
      <c r="H12" s="504"/>
      <c r="I12" s="504"/>
      <c r="J12" s="504"/>
      <c r="K12" s="504"/>
      <c r="L12" s="504"/>
      <c r="M12" s="504"/>
      <c r="N12" s="504"/>
      <c r="O12" s="504"/>
      <c r="P12" s="504"/>
      <c r="Q12" s="504"/>
      <c r="R12" s="504"/>
      <c r="S12" s="505"/>
    </row>
    <row r="13" spans="1:19" ht="283.5">
      <c r="A13" s="638">
        <v>3</v>
      </c>
      <c r="B13" s="90" t="s">
        <v>56</v>
      </c>
      <c r="C13" s="91" t="s">
        <v>353</v>
      </c>
      <c r="D13" s="92"/>
      <c r="E13" s="92"/>
      <c r="F13" s="92"/>
      <c r="G13" s="91" t="s">
        <v>354</v>
      </c>
      <c r="H13" s="105"/>
      <c r="I13" s="105">
        <v>15000</v>
      </c>
      <c r="J13" s="92"/>
      <c r="K13" s="92" t="s">
        <v>355</v>
      </c>
      <c r="L13" s="90" t="s">
        <v>356</v>
      </c>
      <c r="M13" s="90" t="s">
        <v>357</v>
      </c>
      <c r="N13" s="90" t="s">
        <v>358</v>
      </c>
      <c r="O13" s="93" t="s">
        <v>359</v>
      </c>
      <c r="P13" s="90" t="s">
        <v>360</v>
      </c>
      <c r="Q13" s="90" t="s">
        <v>361</v>
      </c>
      <c r="R13" s="90" t="s">
        <v>346</v>
      </c>
      <c r="S13" s="90" t="s">
        <v>362</v>
      </c>
    </row>
    <row r="14" spans="1:19" ht="283.5">
      <c r="A14" s="639"/>
      <c r="B14" s="106" t="s">
        <v>56</v>
      </c>
      <c r="C14" s="107" t="s">
        <v>353</v>
      </c>
      <c r="D14" s="108"/>
      <c r="E14" s="108"/>
      <c r="F14" s="108"/>
      <c r="G14" s="107" t="s">
        <v>354</v>
      </c>
      <c r="H14" s="109"/>
      <c r="I14" s="299">
        <v>13689.99</v>
      </c>
      <c r="J14" s="108"/>
      <c r="K14" s="108" t="s">
        <v>355</v>
      </c>
      <c r="L14" s="106" t="s">
        <v>356</v>
      </c>
      <c r="M14" s="106" t="s">
        <v>357</v>
      </c>
      <c r="N14" s="106" t="s">
        <v>358</v>
      </c>
      <c r="O14" s="110" t="s">
        <v>359</v>
      </c>
      <c r="P14" s="106" t="s">
        <v>360</v>
      </c>
      <c r="Q14" s="106" t="s">
        <v>361</v>
      </c>
      <c r="R14" s="106" t="s">
        <v>346</v>
      </c>
      <c r="S14" s="106" t="s">
        <v>362</v>
      </c>
    </row>
    <row r="15" spans="1:19" ht="28.5" customHeight="1">
      <c r="A15" s="93"/>
      <c r="B15" s="503" t="s">
        <v>372</v>
      </c>
      <c r="C15" s="504"/>
      <c r="D15" s="504"/>
      <c r="E15" s="504"/>
      <c r="F15" s="504"/>
      <c r="G15" s="504"/>
      <c r="H15" s="504"/>
      <c r="I15" s="504"/>
      <c r="J15" s="504"/>
      <c r="K15" s="504"/>
      <c r="L15" s="504"/>
      <c r="M15" s="504"/>
      <c r="N15" s="504"/>
      <c r="O15" s="504"/>
      <c r="P15" s="504"/>
      <c r="Q15" s="504"/>
      <c r="R15" s="504"/>
      <c r="S15" s="505"/>
    </row>
    <row r="16" spans="1:19" ht="189">
      <c r="A16" s="638">
        <v>4</v>
      </c>
      <c r="B16" s="90" t="s">
        <v>363</v>
      </c>
      <c r="C16" s="91" t="s">
        <v>364</v>
      </c>
      <c r="D16" s="92"/>
      <c r="E16" s="92">
        <v>1000</v>
      </c>
      <c r="F16" s="92"/>
      <c r="G16" s="91" t="s">
        <v>365</v>
      </c>
      <c r="H16" s="105" t="s">
        <v>99</v>
      </c>
      <c r="I16" s="105">
        <v>30000</v>
      </c>
      <c r="J16" s="92"/>
      <c r="K16" s="92" t="s">
        <v>355</v>
      </c>
      <c r="L16" s="90" t="s">
        <v>366</v>
      </c>
      <c r="M16" s="90" t="s">
        <v>367</v>
      </c>
      <c r="N16" s="90" t="s">
        <v>368</v>
      </c>
      <c r="O16" s="93"/>
      <c r="P16" s="90" t="s">
        <v>369</v>
      </c>
      <c r="Q16" s="90" t="s">
        <v>370</v>
      </c>
      <c r="R16" s="90" t="s">
        <v>346</v>
      </c>
      <c r="S16" s="90" t="s">
        <v>371</v>
      </c>
    </row>
    <row r="17" spans="1:19" ht="189">
      <c r="A17" s="639"/>
      <c r="B17" s="106" t="s">
        <v>363</v>
      </c>
      <c r="C17" s="107" t="s">
        <v>364</v>
      </c>
      <c r="D17" s="108"/>
      <c r="E17" s="108">
        <v>1000</v>
      </c>
      <c r="F17" s="108"/>
      <c r="G17" s="107" t="s">
        <v>365</v>
      </c>
      <c r="H17" s="109" t="s">
        <v>99</v>
      </c>
      <c r="I17" s="299">
        <v>14597.65</v>
      </c>
      <c r="J17" s="108"/>
      <c r="K17" s="108" t="s">
        <v>355</v>
      </c>
      <c r="L17" s="106" t="s">
        <v>366</v>
      </c>
      <c r="M17" s="106" t="s">
        <v>367</v>
      </c>
      <c r="N17" s="106" t="s">
        <v>368</v>
      </c>
      <c r="O17" s="110"/>
      <c r="P17" s="106" t="s">
        <v>369</v>
      </c>
      <c r="Q17" s="106" t="s">
        <v>370</v>
      </c>
      <c r="R17" s="106" t="s">
        <v>346</v>
      </c>
      <c r="S17" s="106" t="s">
        <v>371</v>
      </c>
    </row>
    <row r="18" spans="1:19" ht="25.5" customHeight="1">
      <c r="A18" s="93"/>
      <c r="B18" s="506" t="s">
        <v>373</v>
      </c>
      <c r="C18" s="506"/>
      <c r="D18" s="506"/>
      <c r="E18" s="506"/>
      <c r="F18" s="506"/>
      <c r="G18" s="506"/>
      <c r="H18" s="506"/>
      <c r="I18" s="506"/>
      <c r="J18" s="506"/>
      <c r="K18" s="506"/>
      <c r="L18" s="506"/>
      <c r="M18" s="506"/>
      <c r="N18" s="506"/>
      <c r="O18" s="506"/>
      <c r="P18" s="506"/>
      <c r="Q18" s="506"/>
      <c r="R18" s="506"/>
      <c r="S18" s="506"/>
    </row>
    <row r="19" spans="1:19" ht="23.25">
      <c r="A19" s="94"/>
      <c r="B19" s="95"/>
      <c r="C19" s="96"/>
      <c r="D19" s="97"/>
      <c r="E19" s="97"/>
      <c r="F19" s="514" t="s">
        <v>117</v>
      </c>
      <c r="G19" s="514"/>
      <c r="H19" s="370">
        <v>55000</v>
      </c>
      <c r="I19" s="98"/>
      <c r="J19" s="97"/>
      <c r="K19" s="99"/>
      <c r="L19" s="95"/>
      <c r="M19" s="95"/>
      <c r="N19" s="95"/>
      <c r="O19" s="95"/>
      <c r="P19" s="95"/>
      <c r="Q19" s="95"/>
      <c r="R19" s="95"/>
      <c r="S19" s="95"/>
    </row>
    <row r="20" spans="1:19" ht="23.25">
      <c r="A20" s="100"/>
      <c r="B20" s="100"/>
      <c r="C20" s="100"/>
      <c r="D20" s="100"/>
      <c r="E20" s="101"/>
      <c r="F20" s="463" t="s">
        <v>118</v>
      </c>
      <c r="G20" s="463"/>
      <c r="H20" s="371">
        <f>I17+I14+I11+I8</f>
        <v>33763.78</v>
      </c>
      <c r="I20" s="98"/>
      <c r="J20" s="102"/>
    </row>
    <row r="21" spans="1:19">
      <c r="A21" s="103"/>
      <c r="B21" s="103"/>
      <c r="C21" s="103"/>
      <c r="D21" s="103"/>
      <c r="E21" s="103"/>
      <c r="F21" s="103"/>
      <c r="G21" s="103"/>
      <c r="H21" s="103"/>
      <c r="I21" s="103"/>
      <c r="J21" s="104"/>
    </row>
  </sheetData>
  <mergeCells count="10">
    <mergeCell ref="B1:C1"/>
    <mergeCell ref="D1:E1"/>
    <mergeCell ref="B3:J3"/>
    <mergeCell ref="J5:K5"/>
    <mergeCell ref="F19:G19"/>
    <mergeCell ref="F20:G20"/>
    <mergeCell ref="B9:S9"/>
    <mergeCell ref="B12:S12"/>
    <mergeCell ref="B15:S15"/>
    <mergeCell ref="B18:S1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7"/>
  <sheetViews>
    <sheetView zoomScale="80" zoomScaleNormal="80" workbookViewId="0">
      <selection activeCell="G6" sqref="G6"/>
    </sheetView>
  </sheetViews>
  <sheetFormatPr defaultRowHeight="15"/>
  <cols>
    <col min="2" max="2" width="7.85546875" customWidth="1"/>
    <col min="3" max="3" width="28.42578125" customWidth="1"/>
    <col min="4" max="4" width="12.140625" customWidth="1"/>
    <col min="5" max="5" width="31" customWidth="1"/>
    <col min="6" max="6" width="27.140625" customWidth="1"/>
    <col min="7" max="7" width="36.42578125" customWidth="1"/>
    <col min="8" max="8" width="24" customWidth="1"/>
  </cols>
  <sheetData>
    <row r="3" spans="2:9" ht="60">
      <c r="B3" s="254" t="s">
        <v>848</v>
      </c>
      <c r="C3" s="255" t="s">
        <v>849</v>
      </c>
      <c r="D3" s="255" t="s">
        <v>850</v>
      </c>
      <c r="E3" s="255" t="s">
        <v>851</v>
      </c>
      <c r="F3" s="254" t="s">
        <v>852</v>
      </c>
      <c r="G3" s="254" t="s">
        <v>853</v>
      </c>
    </row>
    <row r="4" spans="2:9" ht="225">
      <c r="B4" s="295">
        <v>1</v>
      </c>
      <c r="C4" s="591" t="s">
        <v>908</v>
      </c>
      <c r="D4" s="296">
        <v>8</v>
      </c>
      <c r="E4" s="351" t="s">
        <v>909</v>
      </c>
      <c r="F4" s="352" t="s">
        <v>910</v>
      </c>
      <c r="G4" s="352" t="s">
        <v>1128</v>
      </c>
      <c r="H4" s="420"/>
      <c r="I4" s="428"/>
    </row>
    <row r="5" spans="2:9" ht="150">
      <c r="B5" s="295">
        <v>2</v>
      </c>
      <c r="C5" s="592"/>
      <c r="D5" s="296">
        <v>8</v>
      </c>
      <c r="E5" s="351" t="s">
        <v>348</v>
      </c>
      <c r="F5" s="352" t="s">
        <v>911</v>
      </c>
      <c r="G5" s="352" t="s">
        <v>1128</v>
      </c>
      <c r="H5" s="420"/>
      <c r="I5" s="428"/>
    </row>
    <row r="6" spans="2:9" ht="90">
      <c r="B6" s="295">
        <v>3</v>
      </c>
      <c r="C6" s="592"/>
      <c r="D6" s="296">
        <v>8</v>
      </c>
      <c r="E6" s="351" t="s">
        <v>353</v>
      </c>
      <c r="F6" s="352" t="s">
        <v>912</v>
      </c>
      <c r="G6" s="352" t="s">
        <v>372</v>
      </c>
    </row>
    <row r="7" spans="2:9" ht="60">
      <c r="B7" s="295">
        <v>4</v>
      </c>
      <c r="C7" s="298" t="s">
        <v>913</v>
      </c>
      <c r="D7" s="296">
        <v>8</v>
      </c>
      <c r="E7" s="351" t="s">
        <v>364</v>
      </c>
      <c r="F7" s="352" t="s">
        <v>914</v>
      </c>
      <c r="G7" s="352" t="s">
        <v>373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60" zoomScaleNormal="60" workbookViewId="0">
      <selection activeCell="A10" sqref="A10:A12"/>
    </sheetView>
  </sheetViews>
  <sheetFormatPr defaultRowHeight="15"/>
  <cols>
    <col min="1" max="1" width="11.85546875" customWidth="1"/>
    <col min="2" max="2" width="12.5703125" customWidth="1"/>
    <col min="3" max="3" width="17.7109375" customWidth="1"/>
    <col min="7" max="7" width="21.42578125" customWidth="1"/>
    <col min="8" max="8" width="10.42578125" customWidth="1"/>
    <col min="9" max="9" width="14.5703125" customWidth="1"/>
    <col min="12" max="12" width="26.5703125" customWidth="1"/>
    <col min="13" max="13" width="21.7109375" customWidth="1"/>
    <col min="14" max="14" width="23.140625" customWidth="1"/>
    <col min="15" max="15" width="23" customWidth="1"/>
    <col min="16" max="16" width="18.7109375" customWidth="1"/>
    <col min="17" max="17" width="30.28515625" customWidth="1"/>
    <col min="18" max="18" width="31.85546875" customWidth="1"/>
    <col min="19" max="19" width="44.5703125" customWidth="1"/>
  </cols>
  <sheetData>
    <row r="1" spans="1:19">
      <c r="A1" s="300"/>
      <c r="B1" s="301"/>
      <c r="C1" s="515" t="s">
        <v>915</v>
      </c>
      <c r="D1" s="515"/>
      <c r="E1" s="515"/>
      <c r="F1" s="515"/>
      <c r="G1" s="515"/>
      <c r="H1" s="516"/>
      <c r="I1" s="516"/>
      <c r="J1" s="300"/>
      <c r="K1" s="300"/>
      <c r="L1" s="300"/>
      <c r="M1" s="300"/>
      <c r="N1" s="300"/>
      <c r="O1" s="300"/>
      <c r="P1" s="300"/>
      <c r="Q1" s="300"/>
      <c r="R1" s="300"/>
      <c r="S1" s="302"/>
    </row>
    <row r="2" spans="1:19">
      <c r="A2" s="300"/>
      <c r="B2" s="301"/>
      <c r="C2" s="301"/>
      <c r="D2" s="300"/>
      <c r="E2" s="300"/>
      <c r="F2" s="300"/>
      <c r="G2" s="303"/>
      <c r="H2" s="300"/>
      <c r="I2" s="300"/>
      <c r="J2" s="300"/>
      <c r="K2" s="300"/>
      <c r="L2" s="300"/>
      <c r="M2" s="300"/>
      <c r="N2" s="300"/>
      <c r="O2" s="300"/>
      <c r="P2" s="300"/>
      <c r="Q2" s="300"/>
      <c r="R2" s="300"/>
      <c r="S2" s="302"/>
    </row>
    <row r="3" spans="1:19" ht="15.75">
      <c r="A3" s="517" t="s">
        <v>1</v>
      </c>
      <c r="B3" s="517" t="s">
        <v>2</v>
      </c>
      <c r="C3" s="517" t="s">
        <v>3</v>
      </c>
      <c r="D3" s="517" t="s">
        <v>128</v>
      </c>
      <c r="E3" s="517" t="s">
        <v>5</v>
      </c>
      <c r="F3" s="517" t="s">
        <v>130</v>
      </c>
      <c r="G3" s="517" t="s">
        <v>7</v>
      </c>
      <c r="H3" s="517" t="s">
        <v>8</v>
      </c>
      <c r="I3" s="517" t="s">
        <v>9</v>
      </c>
      <c r="J3" s="522" t="s">
        <v>10</v>
      </c>
      <c r="K3" s="523"/>
      <c r="L3" s="517" t="s">
        <v>11</v>
      </c>
      <c r="M3" s="517" t="s">
        <v>12</v>
      </c>
      <c r="N3" s="524" t="s">
        <v>13</v>
      </c>
      <c r="O3" s="524" t="s">
        <v>14</v>
      </c>
      <c r="P3" s="517" t="s">
        <v>15</v>
      </c>
      <c r="Q3" s="517" t="s">
        <v>16</v>
      </c>
      <c r="R3" s="517" t="s">
        <v>17</v>
      </c>
      <c r="S3" s="517" t="s">
        <v>18</v>
      </c>
    </row>
    <row r="4" spans="1:19" ht="38.25" customHeight="1">
      <c r="A4" s="518"/>
      <c r="B4" s="518"/>
      <c r="C4" s="518"/>
      <c r="D4" s="518"/>
      <c r="E4" s="518"/>
      <c r="F4" s="518"/>
      <c r="G4" s="518"/>
      <c r="H4" s="518"/>
      <c r="I4" s="518"/>
      <c r="J4" s="401">
        <v>2014</v>
      </c>
      <c r="K4" s="401">
        <v>2015</v>
      </c>
      <c r="L4" s="518"/>
      <c r="M4" s="518"/>
      <c r="N4" s="525"/>
      <c r="O4" s="525"/>
      <c r="P4" s="518"/>
      <c r="Q4" s="518"/>
      <c r="R4" s="518"/>
      <c r="S4" s="518"/>
    </row>
    <row r="5" spans="1:19" ht="166.5" customHeight="1">
      <c r="A5" s="92">
        <v>1</v>
      </c>
      <c r="B5" s="92" t="s">
        <v>19</v>
      </c>
      <c r="C5" s="92" t="s">
        <v>916</v>
      </c>
      <c r="D5" s="92">
        <v>1</v>
      </c>
      <c r="E5" s="92">
        <v>0</v>
      </c>
      <c r="F5" s="402">
        <v>0</v>
      </c>
      <c r="G5" s="92" t="s">
        <v>177</v>
      </c>
      <c r="H5" s="92">
        <v>200</v>
      </c>
      <c r="I5" s="403">
        <v>22200</v>
      </c>
      <c r="J5" s="92"/>
      <c r="K5" s="92" t="s">
        <v>178</v>
      </c>
      <c r="L5" s="404" t="s">
        <v>917</v>
      </c>
      <c r="M5" s="92" t="s">
        <v>918</v>
      </c>
      <c r="N5" s="92" t="s">
        <v>919</v>
      </c>
      <c r="O5" s="92" t="s">
        <v>381</v>
      </c>
      <c r="P5" s="92" t="s">
        <v>29</v>
      </c>
      <c r="Q5" s="92" t="s">
        <v>920</v>
      </c>
      <c r="R5" s="92" t="s">
        <v>921</v>
      </c>
      <c r="S5" s="92" t="s">
        <v>922</v>
      </c>
    </row>
    <row r="6" spans="1:19" ht="227.25" customHeight="1">
      <c r="A6" s="92">
        <v>2</v>
      </c>
      <c r="B6" s="92" t="s">
        <v>46</v>
      </c>
      <c r="C6" s="92" t="s">
        <v>923</v>
      </c>
      <c r="D6" s="92">
        <v>1</v>
      </c>
      <c r="E6" s="92">
        <v>0</v>
      </c>
      <c r="F6" s="402">
        <v>0</v>
      </c>
      <c r="G6" s="92" t="s">
        <v>924</v>
      </c>
      <c r="H6" s="92">
        <v>25</v>
      </c>
      <c r="I6" s="403">
        <v>11998</v>
      </c>
      <c r="J6" s="92"/>
      <c r="K6" s="92" t="s">
        <v>178</v>
      </c>
      <c r="L6" s="402" t="s">
        <v>925</v>
      </c>
      <c r="M6" s="92" t="s">
        <v>926</v>
      </c>
      <c r="N6" s="92" t="s">
        <v>927</v>
      </c>
      <c r="O6" s="92" t="s">
        <v>928</v>
      </c>
      <c r="P6" s="92" t="s">
        <v>929</v>
      </c>
      <c r="Q6" s="92" t="s">
        <v>920</v>
      </c>
      <c r="R6" s="92" t="s">
        <v>921</v>
      </c>
      <c r="S6" s="92" t="s">
        <v>930</v>
      </c>
    </row>
    <row r="7" spans="1:19" ht="128.25" customHeight="1">
      <c r="A7" s="92">
        <v>3</v>
      </c>
      <c r="B7" s="92" t="s">
        <v>931</v>
      </c>
      <c r="C7" s="92" t="s">
        <v>932</v>
      </c>
      <c r="D7" s="92">
        <v>1</v>
      </c>
      <c r="E7" s="92">
        <v>0</v>
      </c>
      <c r="F7" s="402">
        <v>0</v>
      </c>
      <c r="G7" s="92" t="s">
        <v>933</v>
      </c>
      <c r="H7" s="92">
        <v>50</v>
      </c>
      <c r="I7" s="403">
        <v>35592</v>
      </c>
      <c r="J7" s="92"/>
      <c r="K7" s="92" t="s">
        <v>178</v>
      </c>
      <c r="L7" s="402" t="s">
        <v>934</v>
      </c>
      <c r="M7" s="92" t="s">
        <v>926</v>
      </c>
      <c r="N7" s="92" t="s">
        <v>935</v>
      </c>
      <c r="O7" s="92" t="s">
        <v>936</v>
      </c>
      <c r="P7" s="92" t="s">
        <v>937</v>
      </c>
      <c r="Q7" s="92" t="s">
        <v>1092</v>
      </c>
      <c r="R7" s="92" t="s">
        <v>1093</v>
      </c>
      <c r="S7" s="92" t="s">
        <v>1094</v>
      </c>
    </row>
    <row r="8" spans="1:19" ht="132.75" customHeight="1">
      <c r="A8" s="92">
        <v>4</v>
      </c>
      <c r="B8" s="92" t="s">
        <v>938</v>
      </c>
      <c r="C8" s="92" t="s">
        <v>939</v>
      </c>
      <c r="D8" s="92">
        <v>0</v>
      </c>
      <c r="E8" s="92">
        <v>0</v>
      </c>
      <c r="F8" s="402">
        <v>0</v>
      </c>
      <c r="G8" s="92" t="s">
        <v>940</v>
      </c>
      <c r="H8" s="92" t="s">
        <v>941</v>
      </c>
      <c r="I8" s="403">
        <v>8000</v>
      </c>
      <c r="J8" s="92"/>
      <c r="K8" s="92" t="s">
        <v>178</v>
      </c>
      <c r="L8" s="402" t="s">
        <v>942</v>
      </c>
      <c r="M8" s="92" t="s">
        <v>943</v>
      </c>
      <c r="N8" s="92" t="s">
        <v>944</v>
      </c>
      <c r="O8" s="92" t="s">
        <v>945</v>
      </c>
      <c r="P8" s="92" t="s">
        <v>929</v>
      </c>
      <c r="Q8" s="92" t="s">
        <v>1095</v>
      </c>
      <c r="R8" s="92" t="s">
        <v>1096</v>
      </c>
      <c r="S8" s="92" t="s">
        <v>1097</v>
      </c>
    </row>
    <row r="9" spans="1:19" ht="348.75" customHeight="1">
      <c r="A9" s="92">
        <v>5</v>
      </c>
      <c r="B9" s="92" t="s">
        <v>938</v>
      </c>
      <c r="C9" s="405" t="s">
        <v>946</v>
      </c>
      <c r="D9" s="92">
        <v>0</v>
      </c>
      <c r="E9" s="92">
        <v>0</v>
      </c>
      <c r="F9" s="402">
        <v>0</v>
      </c>
      <c r="G9" s="92" t="s">
        <v>947</v>
      </c>
      <c r="H9" s="92" t="s">
        <v>941</v>
      </c>
      <c r="I9" s="403">
        <v>10000</v>
      </c>
      <c r="J9" s="92"/>
      <c r="K9" s="92" t="s">
        <v>178</v>
      </c>
      <c r="L9" s="402" t="s">
        <v>948</v>
      </c>
      <c r="M9" s="406" t="s">
        <v>949</v>
      </c>
      <c r="N9" s="92" t="s">
        <v>950</v>
      </c>
      <c r="O9" s="92" t="s">
        <v>951</v>
      </c>
      <c r="P9" s="92" t="s">
        <v>241</v>
      </c>
      <c r="Q9" s="92" t="s">
        <v>1098</v>
      </c>
      <c r="R9" s="92" t="s">
        <v>1099</v>
      </c>
      <c r="S9" s="92" t="s">
        <v>1100</v>
      </c>
    </row>
    <row r="10" spans="1:19" ht="239.25" customHeight="1">
      <c r="A10" s="408">
        <v>6</v>
      </c>
      <c r="B10" s="92" t="s">
        <v>938</v>
      </c>
      <c r="C10" s="92" t="s">
        <v>952</v>
      </c>
      <c r="D10" s="92">
        <v>0</v>
      </c>
      <c r="E10" s="92">
        <v>0</v>
      </c>
      <c r="F10" s="402">
        <v>0</v>
      </c>
      <c r="G10" s="92" t="s">
        <v>953</v>
      </c>
      <c r="H10" s="92" t="s">
        <v>941</v>
      </c>
      <c r="I10" s="403">
        <v>73000</v>
      </c>
      <c r="J10" s="92"/>
      <c r="K10" s="92" t="s">
        <v>178</v>
      </c>
      <c r="L10" s="92" t="s">
        <v>954</v>
      </c>
      <c r="M10" s="92" t="s">
        <v>955</v>
      </c>
      <c r="N10" s="92" t="s">
        <v>956</v>
      </c>
      <c r="O10" s="92" t="s">
        <v>957</v>
      </c>
      <c r="P10" s="92" t="s">
        <v>937</v>
      </c>
      <c r="Q10" s="92" t="s">
        <v>1092</v>
      </c>
      <c r="R10" s="92" t="s">
        <v>1096</v>
      </c>
      <c r="S10" s="92" t="s">
        <v>1101</v>
      </c>
    </row>
    <row r="11" spans="1:19" ht="240" customHeight="1">
      <c r="A11" s="641"/>
      <c r="B11" s="108" t="s">
        <v>938</v>
      </c>
      <c r="C11" s="108" t="s">
        <v>952</v>
      </c>
      <c r="D11" s="108">
        <v>0</v>
      </c>
      <c r="E11" s="108">
        <v>0</v>
      </c>
      <c r="F11" s="108">
        <v>0</v>
      </c>
      <c r="G11" s="108" t="s">
        <v>953</v>
      </c>
      <c r="H11" s="108" t="s">
        <v>941</v>
      </c>
      <c r="I11" s="407">
        <v>71500</v>
      </c>
      <c r="J11" s="108"/>
      <c r="K11" s="108" t="s">
        <v>178</v>
      </c>
      <c r="L11" s="108" t="s">
        <v>954</v>
      </c>
      <c r="M11" s="108" t="s">
        <v>955</v>
      </c>
      <c r="N11" s="108" t="s">
        <v>956</v>
      </c>
      <c r="O11" s="108" t="s">
        <v>957</v>
      </c>
      <c r="P11" s="108" t="s">
        <v>937</v>
      </c>
      <c r="Q11" s="108" t="s">
        <v>958</v>
      </c>
      <c r="R11" s="108" t="s">
        <v>921</v>
      </c>
      <c r="S11" s="108" t="s">
        <v>959</v>
      </c>
    </row>
    <row r="12" spans="1:19" ht="15.75">
      <c r="A12" s="642"/>
      <c r="B12" s="503" t="s">
        <v>1106</v>
      </c>
      <c r="C12" s="504"/>
      <c r="D12" s="504"/>
      <c r="E12" s="504"/>
      <c r="F12" s="504"/>
      <c r="G12" s="504"/>
      <c r="H12" s="504"/>
      <c r="I12" s="504"/>
      <c r="J12" s="504"/>
      <c r="K12" s="504"/>
      <c r="L12" s="504"/>
      <c r="M12" s="504"/>
      <c r="N12" s="504"/>
      <c r="O12" s="504"/>
      <c r="P12" s="504"/>
      <c r="Q12" s="504"/>
      <c r="R12" s="504"/>
      <c r="S12" s="505"/>
    </row>
    <row r="13" spans="1:19" ht="348.75" customHeight="1">
      <c r="A13" s="408">
        <v>7</v>
      </c>
      <c r="B13" s="408" t="s">
        <v>960</v>
      </c>
      <c r="C13" s="408" t="s">
        <v>961</v>
      </c>
      <c r="D13" s="408">
        <v>0</v>
      </c>
      <c r="E13" s="408">
        <v>0</v>
      </c>
      <c r="F13" s="409">
        <v>0</v>
      </c>
      <c r="G13" s="408" t="s">
        <v>953</v>
      </c>
      <c r="H13" s="408" t="s">
        <v>941</v>
      </c>
      <c r="I13" s="410">
        <v>19200</v>
      </c>
      <c r="J13" s="408"/>
      <c r="K13" s="408" t="s">
        <v>178</v>
      </c>
      <c r="L13" s="409" t="s">
        <v>962</v>
      </c>
      <c r="M13" s="408" t="s">
        <v>963</v>
      </c>
      <c r="N13" s="408" t="s">
        <v>964</v>
      </c>
      <c r="O13" s="408" t="s">
        <v>965</v>
      </c>
      <c r="P13" s="408" t="s">
        <v>937</v>
      </c>
      <c r="Q13" s="408" t="s">
        <v>1095</v>
      </c>
      <c r="R13" s="408" t="s">
        <v>1096</v>
      </c>
      <c r="S13" s="408" t="s">
        <v>1102</v>
      </c>
    </row>
    <row r="14" spans="1:19" ht="345" customHeight="1">
      <c r="A14" s="412" t="s">
        <v>966</v>
      </c>
      <c r="B14" s="412" t="s">
        <v>1044</v>
      </c>
      <c r="C14" s="411" t="s">
        <v>967</v>
      </c>
      <c r="D14" s="411">
        <v>0</v>
      </c>
      <c r="E14" s="411">
        <v>0</v>
      </c>
      <c r="F14" s="411">
        <v>0</v>
      </c>
      <c r="G14" s="411" t="s">
        <v>1045</v>
      </c>
      <c r="H14" s="411" t="s">
        <v>941</v>
      </c>
      <c r="I14" s="413">
        <v>1500</v>
      </c>
      <c r="J14" s="411"/>
      <c r="K14" s="412" t="s">
        <v>178</v>
      </c>
      <c r="L14" s="411" t="s">
        <v>941</v>
      </c>
      <c r="M14" s="412" t="s">
        <v>1046</v>
      </c>
      <c r="N14" s="412" t="s">
        <v>1047</v>
      </c>
      <c r="O14" s="411" t="s">
        <v>1048</v>
      </c>
      <c r="P14" s="412" t="s">
        <v>937</v>
      </c>
      <c r="Q14" s="412" t="s">
        <v>1103</v>
      </c>
      <c r="R14" s="412" t="s">
        <v>1104</v>
      </c>
      <c r="S14" s="412" t="s">
        <v>1105</v>
      </c>
    </row>
    <row r="15" spans="1:19" ht="54.75" customHeight="1">
      <c r="A15" s="640"/>
      <c r="B15" s="503" t="s">
        <v>1107</v>
      </c>
      <c r="C15" s="504"/>
      <c r="D15" s="504"/>
      <c r="E15" s="504"/>
      <c r="F15" s="504"/>
      <c r="G15" s="504"/>
      <c r="H15" s="504"/>
      <c r="I15" s="504"/>
      <c r="J15" s="504"/>
      <c r="K15" s="504"/>
      <c r="L15" s="504"/>
      <c r="M15" s="504"/>
      <c r="N15" s="504"/>
      <c r="O15" s="504"/>
      <c r="P15" s="504"/>
      <c r="Q15" s="504"/>
      <c r="R15" s="504"/>
      <c r="S15" s="505"/>
    </row>
    <row r="16" spans="1:19" ht="18.75">
      <c r="A16" s="304"/>
      <c r="B16" s="305"/>
      <c r="C16" s="305"/>
      <c r="D16" s="304"/>
      <c r="E16" s="304"/>
      <c r="F16" s="304"/>
      <c r="G16" s="519" t="s">
        <v>456</v>
      </c>
      <c r="H16" s="520"/>
      <c r="I16" s="521">
        <v>179990</v>
      </c>
      <c r="J16" s="521"/>
      <c r="N16" s="304"/>
      <c r="O16" s="304"/>
      <c r="P16" s="304"/>
      <c r="Q16" s="304"/>
      <c r="R16" s="304"/>
      <c r="S16" s="306"/>
    </row>
    <row r="17" spans="1:19" ht="18.75">
      <c r="A17" s="304"/>
      <c r="B17" s="305"/>
      <c r="C17" s="305"/>
      <c r="D17" s="304"/>
      <c r="E17" s="304"/>
      <c r="F17" s="304"/>
      <c r="G17" s="519" t="s">
        <v>457</v>
      </c>
      <c r="H17" s="520"/>
      <c r="I17" s="521">
        <f>I14+I13+I11+I9+I8+I7+I6+I5</f>
        <v>179990</v>
      </c>
      <c r="J17" s="526"/>
      <c r="K17" s="304"/>
      <c r="L17" s="304"/>
      <c r="M17" s="304"/>
      <c r="N17" s="304"/>
      <c r="S17" s="306"/>
    </row>
    <row r="32" spans="1:19">
      <c r="O32" s="304"/>
      <c r="P32" s="304"/>
      <c r="Q32" s="304"/>
      <c r="R32" s="304"/>
    </row>
    <row r="33" spans="16:18">
      <c r="P33" s="307" t="s">
        <v>218</v>
      </c>
      <c r="Q33" s="308" t="s">
        <v>968</v>
      </c>
    </row>
    <row r="34" spans="16:18">
      <c r="P34" s="5" t="s">
        <v>220</v>
      </c>
      <c r="Q34" s="309">
        <v>856654212</v>
      </c>
    </row>
    <row r="35" spans="16:18">
      <c r="P35" s="310" t="s">
        <v>222</v>
      </c>
      <c r="Q35" s="527" t="s">
        <v>969</v>
      </c>
      <c r="R35" s="527"/>
    </row>
  </sheetData>
  <mergeCells count="27">
    <mergeCell ref="G17:H17"/>
    <mergeCell ref="I17:J17"/>
    <mergeCell ref="Q35:R35"/>
    <mergeCell ref="B12:S12"/>
    <mergeCell ref="B15:S15"/>
    <mergeCell ref="P3:P4"/>
    <mergeCell ref="Q3:Q4"/>
    <mergeCell ref="R3:R4"/>
    <mergeCell ref="S3:S4"/>
    <mergeCell ref="G16:H16"/>
    <mergeCell ref="I16:J16"/>
    <mergeCell ref="I3:I4"/>
    <mergeCell ref="J3:K3"/>
    <mergeCell ref="L3:L4"/>
    <mergeCell ref="M3:M4"/>
    <mergeCell ref="N3:N4"/>
    <mergeCell ref="O3:O4"/>
    <mergeCell ref="C1:G1"/>
    <mergeCell ref="H1:I1"/>
    <mergeCell ref="A3:A4"/>
    <mergeCell ref="B3:B4"/>
    <mergeCell ref="C3:C4"/>
    <mergeCell ref="D3:D4"/>
    <mergeCell ref="E3:E4"/>
    <mergeCell ref="F3:F4"/>
    <mergeCell ref="G3:G4"/>
    <mergeCell ref="H3:H4"/>
  </mergeCells>
  <hyperlinks>
    <hyperlink ref="Q3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87"/>
  <sheetViews>
    <sheetView topLeftCell="A7" workbookViewId="0">
      <selection activeCell="C10" sqref="C10"/>
    </sheetView>
  </sheetViews>
  <sheetFormatPr defaultRowHeight="15"/>
  <cols>
    <col min="2" max="2" width="7.85546875" customWidth="1"/>
    <col min="3" max="3" width="28.42578125" customWidth="1"/>
    <col min="4" max="4" width="12.140625" customWidth="1"/>
    <col min="5" max="5" width="31" customWidth="1"/>
    <col min="6" max="6" width="27.140625" customWidth="1"/>
    <col min="7" max="7" width="36.42578125" customWidth="1"/>
  </cols>
  <sheetData>
    <row r="3" spans="2:7" ht="60.75" thickBot="1">
      <c r="B3" s="254" t="s">
        <v>848</v>
      </c>
      <c r="C3" s="255" t="s">
        <v>849</v>
      </c>
      <c r="D3" s="255" t="s">
        <v>850</v>
      </c>
      <c r="E3" s="255" t="s">
        <v>851</v>
      </c>
      <c r="F3" s="254" t="s">
        <v>852</v>
      </c>
      <c r="G3" s="254" t="s">
        <v>853</v>
      </c>
    </row>
    <row r="4" spans="2:7" ht="120">
      <c r="B4" s="256">
        <v>1</v>
      </c>
      <c r="C4" s="257" t="s">
        <v>854</v>
      </c>
      <c r="D4" s="258">
        <v>8</v>
      </c>
      <c r="E4" s="330" t="s">
        <v>20</v>
      </c>
      <c r="F4" s="331" t="s">
        <v>1030</v>
      </c>
      <c r="G4" s="331" t="s">
        <v>119</v>
      </c>
    </row>
    <row r="5" spans="2:7" ht="240">
      <c r="B5" s="256">
        <v>2</v>
      </c>
      <c r="C5" s="259"/>
      <c r="D5" s="260">
        <v>8</v>
      </c>
      <c r="E5" s="332" t="s">
        <v>35</v>
      </c>
      <c r="F5" s="333" t="s">
        <v>1031</v>
      </c>
      <c r="G5" s="333" t="s">
        <v>120</v>
      </c>
    </row>
    <row r="6" spans="2:7" ht="120">
      <c r="B6" s="256">
        <v>3</v>
      </c>
      <c r="C6" s="259"/>
      <c r="D6" s="258">
        <v>8</v>
      </c>
      <c r="E6" s="332" t="s">
        <v>47</v>
      </c>
      <c r="F6" s="333" t="s">
        <v>1032</v>
      </c>
      <c r="G6" s="333" t="s">
        <v>121</v>
      </c>
    </row>
    <row r="7" spans="2:7" ht="90">
      <c r="B7" s="256">
        <v>4</v>
      </c>
      <c r="C7" s="259"/>
      <c r="D7" s="258">
        <v>8</v>
      </c>
      <c r="E7" s="332" t="s">
        <v>57</v>
      </c>
      <c r="F7" s="333" t="s">
        <v>855</v>
      </c>
      <c r="G7" s="333" t="s">
        <v>122</v>
      </c>
    </row>
    <row r="8" spans="2:7" ht="150">
      <c r="B8" s="256">
        <v>5</v>
      </c>
      <c r="C8" s="259"/>
      <c r="D8" s="258">
        <v>8</v>
      </c>
      <c r="E8" s="332" t="s">
        <v>76</v>
      </c>
      <c r="F8" s="333" t="s">
        <v>856</v>
      </c>
      <c r="G8" s="333" t="s">
        <v>857</v>
      </c>
    </row>
    <row r="9" spans="2:7" ht="75">
      <c r="B9" s="256">
        <v>6</v>
      </c>
      <c r="C9" s="259"/>
      <c r="D9" s="258">
        <v>8</v>
      </c>
      <c r="E9" s="332" t="s">
        <v>96</v>
      </c>
      <c r="F9" s="333" t="s">
        <v>1033</v>
      </c>
      <c r="G9" s="333" t="s">
        <v>123</v>
      </c>
    </row>
    <row r="10" spans="2:7" ht="135">
      <c r="B10" s="256">
        <v>7</v>
      </c>
      <c r="C10" s="259"/>
      <c r="D10" s="258">
        <v>8</v>
      </c>
      <c r="E10" s="332" t="s">
        <v>105</v>
      </c>
      <c r="F10" s="333" t="s">
        <v>858</v>
      </c>
      <c r="G10" s="333" t="s">
        <v>124</v>
      </c>
    </row>
    <row r="11" spans="2:7">
      <c r="E11" s="334"/>
      <c r="F11" s="334"/>
      <c r="G11" s="334"/>
    </row>
    <row r="12" spans="2:7">
      <c r="E12" s="334"/>
      <c r="F12" s="334"/>
      <c r="G12" s="334"/>
    </row>
    <row r="13" spans="2:7">
      <c r="E13" s="334"/>
      <c r="F13" s="334"/>
      <c r="G13" s="334"/>
    </row>
    <row r="14" spans="2:7">
      <c r="E14" s="334"/>
      <c r="F14" s="334"/>
      <c r="G14" s="334"/>
    </row>
    <row r="15" spans="2:7">
      <c r="E15" s="334"/>
      <c r="F15" s="334"/>
      <c r="G15" s="334"/>
    </row>
    <row r="16" spans="2:7">
      <c r="E16" s="334"/>
      <c r="F16" s="334"/>
      <c r="G16" s="334"/>
    </row>
    <row r="17" spans="5:7">
      <c r="E17" s="334"/>
      <c r="F17" s="334"/>
      <c r="G17" s="334"/>
    </row>
    <row r="18" spans="5:7">
      <c r="E18" s="334"/>
      <c r="F18" s="334"/>
      <c r="G18" s="334"/>
    </row>
    <row r="19" spans="5:7">
      <c r="E19" s="334"/>
      <c r="F19" s="334"/>
      <c r="G19" s="334"/>
    </row>
    <row r="20" spans="5:7">
      <c r="E20" s="334"/>
      <c r="F20" s="334"/>
      <c r="G20" s="334"/>
    </row>
    <row r="21" spans="5:7">
      <c r="E21" s="334"/>
      <c r="F21" s="334"/>
      <c r="G21" s="334"/>
    </row>
    <row r="22" spans="5:7">
      <c r="E22" s="334"/>
      <c r="F22" s="334"/>
      <c r="G22" s="334"/>
    </row>
    <row r="23" spans="5:7">
      <c r="E23" s="334"/>
      <c r="F23" s="334"/>
      <c r="G23" s="334"/>
    </row>
    <row r="24" spans="5:7">
      <c r="E24" s="334"/>
      <c r="F24" s="334"/>
      <c r="G24" s="334"/>
    </row>
    <row r="25" spans="5:7">
      <c r="E25" s="334"/>
      <c r="F25" s="334"/>
      <c r="G25" s="334"/>
    </row>
    <row r="26" spans="5:7">
      <c r="E26" s="334"/>
      <c r="F26" s="334"/>
      <c r="G26" s="334"/>
    </row>
    <row r="27" spans="5:7">
      <c r="E27" s="334"/>
      <c r="F27" s="334"/>
      <c r="G27" s="334"/>
    </row>
    <row r="28" spans="5:7">
      <c r="E28" s="334"/>
      <c r="F28" s="334"/>
      <c r="G28" s="334"/>
    </row>
    <row r="29" spans="5:7">
      <c r="E29" s="334"/>
      <c r="F29" s="334"/>
      <c r="G29" s="334"/>
    </row>
    <row r="30" spans="5:7">
      <c r="E30" s="334"/>
      <c r="F30" s="334"/>
      <c r="G30" s="334"/>
    </row>
    <row r="31" spans="5:7">
      <c r="E31" s="334"/>
      <c r="F31" s="334"/>
      <c r="G31" s="334"/>
    </row>
    <row r="32" spans="5:7">
      <c r="E32" s="334"/>
      <c r="F32" s="334"/>
      <c r="G32" s="334"/>
    </row>
    <row r="33" spans="5:7">
      <c r="E33" s="334"/>
      <c r="F33" s="334"/>
      <c r="G33" s="334"/>
    </row>
    <row r="34" spans="5:7">
      <c r="E34" s="334"/>
      <c r="F34" s="334"/>
      <c r="G34" s="334"/>
    </row>
    <row r="35" spans="5:7">
      <c r="E35" s="334"/>
      <c r="F35" s="334"/>
      <c r="G35" s="334"/>
    </row>
    <row r="36" spans="5:7">
      <c r="E36" s="334"/>
      <c r="F36" s="334"/>
      <c r="G36" s="334"/>
    </row>
    <row r="37" spans="5:7">
      <c r="E37" s="334"/>
      <c r="F37" s="334"/>
      <c r="G37" s="334"/>
    </row>
    <row r="38" spans="5:7">
      <c r="E38" s="334"/>
      <c r="F38" s="334"/>
      <c r="G38" s="334"/>
    </row>
    <row r="39" spans="5:7">
      <c r="E39" s="334"/>
      <c r="F39" s="334"/>
      <c r="G39" s="334"/>
    </row>
    <row r="40" spans="5:7">
      <c r="E40" s="334"/>
      <c r="F40" s="334"/>
      <c r="G40" s="334"/>
    </row>
    <row r="41" spans="5:7">
      <c r="E41" s="334"/>
      <c r="F41" s="334"/>
      <c r="G41" s="334"/>
    </row>
    <row r="42" spans="5:7">
      <c r="E42" s="334"/>
      <c r="F42" s="334"/>
      <c r="G42" s="334"/>
    </row>
    <row r="43" spans="5:7">
      <c r="E43" s="334"/>
      <c r="F43" s="334"/>
      <c r="G43" s="334"/>
    </row>
    <row r="44" spans="5:7">
      <c r="E44" s="334"/>
      <c r="F44" s="334"/>
      <c r="G44" s="334"/>
    </row>
    <row r="45" spans="5:7">
      <c r="E45" s="334"/>
      <c r="F45" s="334"/>
      <c r="G45" s="334"/>
    </row>
    <row r="46" spans="5:7">
      <c r="E46" s="334"/>
      <c r="F46" s="334"/>
      <c r="G46" s="334"/>
    </row>
    <row r="47" spans="5:7">
      <c r="E47" s="334"/>
      <c r="F47" s="334"/>
      <c r="G47" s="334"/>
    </row>
    <row r="48" spans="5:7">
      <c r="E48" s="334"/>
      <c r="F48" s="334"/>
      <c r="G48" s="334"/>
    </row>
    <row r="49" spans="5:7">
      <c r="E49" s="334"/>
      <c r="F49" s="334"/>
      <c r="G49" s="334"/>
    </row>
    <row r="50" spans="5:7">
      <c r="E50" s="334"/>
      <c r="F50" s="334"/>
      <c r="G50" s="334"/>
    </row>
    <row r="51" spans="5:7">
      <c r="E51" s="334"/>
      <c r="F51" s="334"/>
      <c r="G51" s="334"/>
    </row>
    <row r="52" spans="5:7">
      <c r="E52" s="334"/>
      <c r="F52" s="334"/>
      <c r="G52" s="334"/>
    </row>
    <row r="53" spans="5:7">
      <c r="E53" s="334"/>
      <c r="F53" s="334"/>
      <c r="G53" s="334"/>
    </row>
    <row r="54" spans="5:7">
      <c r="E54" s="334"/>
      <c r="F54" s="334"/>
      <c r="G54" s="334"/>
    </row>
    <row r="55" spans="5:7">
      <c r="E55" s="334"/>
      <c r="F55" s="334"/>
      <c r="G55" s="334"/>
    </row>
    <row r="56" spans="5:7">
      <c r="E56" s="334"/>
      <c r="F56" s="334"/>
      <c r="G56" s="334"/>
    </row>
    <row r="57" spans="5:7">
      <c r="E57" s="334"/>
      <c r="F57" s="334"/>
      <c r="G57" s="334"/>
    </row>
    <row r="58" spans="5:7">
      <c r="E58" s="334"/>
      <c r="F58" s="334"/>
      <c r="G58" s="334"/>
    </row>
    <row r="59" spans="5:7">
      <c r="E59" s="334"/>
      <c r="F59" s="334"/>
      <c r="G59" s="334"/>
    </row>
    <row r="60" spans="5:7">
      <c r="E60" s="334"/>
      <c r="F60" s="334"/>
      <c r="G60" s="334"/>
    </row>
    <row r="61" spans="5:7">
      <c r="E61" s="334"/>
      <c r="F61" s="334"/>
      <c r="G61" s="334"/>
    </row>
    <row r="62" spans="5:7">
      <c r="E62" s="334"/>
      <c r="F62" s="334"/>
      <c r="G62" s="334"/>
    </row>
    <row r="63" spans="5:7">
      <c r="E63" s="334"/>
      <c r="F63" s="334"/>
      <c r="G63" s="334"/>
    </row>
    <row r="64" spans="5:7">
      <c r="E64" s="334"/>
      <c r="F64" s="334"/>
      <c r="G64" s="334"/>
    </row>
    <row r="65" spans="5:7">
      <c r="E65" s="334"/>
      <c r="F65" s="334"/>
      <c r="G65" s="334"/>
    </row>
    <row r="66" spans="5:7">
      <c r="E66" s="334"/>
      <c r="F66" s="334"/>
      <c r="G66" s="334"/>
    </row>
    <row r="67" spans="5:7">
      <c r="E67" s="334"/>
      <c r="F67" s="334"/>
      <c r="G67" s="334"/>
    </row>
    <row r="68" spans="5:7">
      <c r="E68" s="334"/>
      <c r="F68" s="334"/>
      <c r="G68" s="334"/>
    </row>
    <row r="69" spans="5:7">
      <c r="E69" s="334"/>
      <c r="F69" s="334"/>
      <c r="G69" s="334"/>
    </row>
    <row r="70" spans="5:7">
      <c r="E70" s="334"/>
      <c r="F70" s="334"/>
      <c r="G70" s="334"/>
    </row>
    <row r="71" spans="5:7">
      <c r="E71" s="334"/>
      <c r="F71" s="334"/>
      <c r="G71" s="334"/>
    </row>
    <row r="72" spans="5:7">
      <c r="E72" s="334"/>
      <c r="F72" s="334"/>
      <c r="G72" s="334"/>
    </row>
    <row r="73" spans="5:7">
      <c r="E73" s="334"/>
      <c r="F73" s="334"/>
      <c r="G73" s="334"/>
    </row>
    <row r="74" spans="5:7">
      <c r="E74" s="334"/>
      <c r="F74" s="334"/>
      <c r="G74" s="334"/>
    </row>
    <row r="75" spans="5:7">
      <c r="E75" s="334"/>
      <c r="F75" s="334"/>
      <c r="G75" s="334"/>
    </row>
    <row r="76" spans="5:7">
      <c r="E76" s="334"/>
      <c r="F76" s="334"/>
      <c r="G76" s="334"/>
    </row>
    <row r="77" spans="5:7">
      <c r="E77" s="334"/>
      <c r="F77" s="334"/>
      <c r="G77" s="334"/>
    </row>
    <row r="78" spans="5:7">
      <c r="E78" s="334"/>
      <c r="F78" s="334"/>
      <c r="G78" s="334"/>
    </row>
    <row r="79" spans="5:7">
      <c r="E79" s="334"/>
      <c r="F79" s="334"/>
      <c r="G79" s="334"/>
    </row>
    <row r="80" spans="5:7">
      <c r="E80" s="334"/>
      <c r="F80" s="334"/>
      <c r="G80" s="334"/>
    </row>
    <row r="81" spans="5:7">
      <c r="E81" s="334"/>
      <c r="F81" s="334"/>
      <c r="G81" s="334"/>
    </row>
    <row r="82" spans="5:7">
      <c r="E82" s="334"/>
      <c r="F82" s="334"/>
      <c r="G82" s="334"/>
    </row>
    <row r="83" spans="5:7">
      <c r="E83" s="334"/>
      <c r="F83" s="334"/>
      <c r="G83" s="334"/>
    </row>
    <row r="84" spans="5:7">
      <c r="E84" s="334"/>
      <c r="F84" s="334"/>
      <c r="G84" s="334"/>
    </row>
    <row r="85" spans="5:7">
      <c r="E85" s="334"/>
      <c r="F85" s="334"/>
      <c r="G85" s="334"/>
    </row>
    <row r="86" spans="5:7">
      <c r="E86" s="334"/>
      <c r="F86" s="334"/>
      <c r="G86" s="334"/>
    </row>
    <row r="87" spans="5:7">
      <c r="E87" s="334"/>
      <c r="F87" s="334"/>
      <c r="G87" s="33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5"/>
  <sheetViews>
    <sheetView zoomScaleNormal="100" workbookViewId="0">
      <selection activeCell="D11" sqref="D11"/>
    </sheetView>
  </sheetViews>
  <sheetFormatPr defaultRowHeight="15"/>
  <cols>
    <col min="1" max="1" width="2.5703125" customWidth="1"/>
    <col min="2" max="2" width="7.85546875" customWidth="1"/>
    <col min="3" max="3" width="28.42578125" customWidth="1"/>
    <col min="4" max="4" width="7.7109375" customWidth="1"/>
    <col min="5" max="5" width="21.140625" customWidth="1"/>
    <col min="6" max="6" width="27" customWidth="1"/>
    <col min="7" max="7" width="72.5703125" customWidth="1"/>
    <col min="8" max="8" width="23.7109375" customWidth="1"/>
  </cols>
  <sheetData>
    <row r="3" spans="2:8" ht="105">
      <c r="B3" s="254" t="s">
        <v>848</v>
      </c>
      <c r="C3" s="255" t="s">
        <v>849</v>
      </c>
      <c r="D3" s="255" t="s">
        <v>850</v>
      </c>
      <c r="E3" s="255" t="s">
        <v>851</v>
      </c>
      <c r="F3" s="254" t="s">
        <v>852</v>
      </c>
      <c r="G3" s="254" t="s">
        <v>853</v>
      </c>
    </row>
    <row r="4" spans="2:8" ht="222" customHeight="1">
      <c r="B4" s="256">
        <v>1</v>
      </c>
      <c r="C4" s="257" t="s">
        <v>970</v>
      </c>
      <c r="D4" s="266">
        <v>8</v>
      </c>
      <c r="E4" s="381" t="s">
        <v>967</v>
      </c>
      <c r="F4" s="382" t="s">
        <v>971</v>
      </c>
      <c r="G4" s="60" t="s">
        <v>1108</v>
      </c>
      <c r="H4" s="383"/>
    </row>
    <row r="5" spans="2:8" ht="75">
      <c r="B5" s="270">
        <v>2</v>
      </c>
      <c r="C5" s="257"/>
      <c r="D5" s="266">
        <v>8</v>
      </c>
      <c r="E5" s="381" t="s">
        <v>972</v>
      </c>
      <c r="F5" s="382" t="s">
        <v>1042</v>
      </c>
      <c r="G5" s="382" t="s">
        <v>1043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9"/>
  <sheetViews>
    <sheetView topLeftCell="A13" zoomScale="70" zoomScaleNormal="70" workbookViewId="0">
      <selection activeCell="A12" sqref="A12:A14"/>
    </sheetView>
  </sheetViews>
  <sheetFormatPr defaultRowHeight="15"/>
  <cols>
    <col min="2" max="2" width="14.5703125" customWidth="1"/>
    <col min="3" max="3" width="14.85546875" customWidth="1"/>
    <col min="7" max="7" width="18.7109375" customWidth="1"/>
    <col min="8" max="8" width="10.42578125" customWidth="1"/>
    <col min="9" max="9" width="15.140625" bestFit="1" customWidth="1"/>
    <col min="12" max="12" width="20.28515625" customWidth="1"/>
    <col min="13" max="13" width="14.85546875" customWidth="1"/>
    <col min="14" max="14" width="22.42578125" customWidth="1"/>
    <col min="15" max="15" width="17" customWidth="1"/>
    <col min="16" max="16" width="18.85546875" customWidth="1"/>
    <col min="17" max="17" width="28.85546875" customWidth="1"/>
    <col min="18" max="18" width="25.28515625" customWidth="1"/>
    <col min="19" max="19" width="34.42578125" customWidth="1"/>
  </cols>
  <sheetData>
    <row r="2" spans="1:19">
      <c r="B2" s="528" t="s">
        <v>659</v>
      </c>
      <c r="C2" s="529"/>
      <c r="D2" s="529"/>
      <c r="E2" s="529"/>
      <c r="F2" s="529"/>
      <c r="G2" s="529"/>
      <c r="H2" s="529"/>
      <c r="I2" s="529"/>
    </row>
    <row r="4" spans="1:19" ht="48">
      <c r="A4" s="195" t="s">
        <v>1</v>
      </c>
      <c r="B4" s="195" t="s">
        <v>2</v>
      </c>
      <c r="C4" s="195" t="s">
        <v>3</v>
      </c>
      <c r="D4" s="195" t="s">
        <v>128</v>
      </c>
      <c r="E4" s="195" t="s">
        <v>5</v>
      </c>
      <c r="F4" s="195" t="s">
        <v>6</v>
      </c>
      <c r="G4" s="195" t="s">
        <v>7</v>
      </c>
      <c r="H4" s="195" t="s">
        <v>8</v>
      </c>
      <c r="I4" s="195" t="s">
        <v>9</v>
      </c>
      <c r="J4" s="530" t="s">
        <v>10</v>
      </c>
      <c r="K4" s="531"/>
      <c r="L4" s="195" t="s">
        <v>11</v>
      </c>
      <c r="M4" s="195" t="s">
        <v>12</v>
      </c>
      <c r="N4" s="196" t="s">
        <v>13</v>
      </c>
      <c r="O4" s="196" t="s">
        <v>14</v>
      </c>
      <c r="P4" s="195" t="s">
        <v>15</v>
      </c>
      <c r="Q4" s="195" t="s">
        <v>16</v>
      </c>
      <c r="R4" s="195" t="s">
        <v>17</v>
      </c>
      <c r="S4" s="195" t="s">
        <v>18</v>
      </c>
    </row>
    <row r="5" spans="1:19">
      <c r="A5" s="197"/>
      <c r="B5" s="197"/>
      <c r="C5" s="197"/>
      <c r="D5" s="197"/>
      <c r="E5" s="197"/>
      <c r="F5" s="197"/>
      <c r="G5" s="197"/>
      <c r="H5" s="197"/>
      <c r="I5" s="197"/>
      <c r="J5" s="198">
        <v>2014</v>
      </c>
      <c r="K5" s="199">
        <v>2015</v>
      </c>
      <c r="L5" s="197"/>
      <c r="M5" s="197"/>
      <c r="N5" s="197"/>
      <c r="O5" s="197"/>
      <c r="P5" s="197"/>
      <c r="Q5" s="197"/>
      <c r="R5" s="197"/>
      <c r="S5" s="197"/>
    </row>
    <row r="6" spans="1:19" ht="216">
      <c r="A6" s="643">
        <v>1</v>
      </c>
      <c r="B6" s="176" t="s">
        <v>660</v>
      </c>
      <c r="C6" s="176" t="s">
        <v>661</v>
      </c>
      <c r="D6" s="176">
        <v>1</v>
      </c>
      <c r="E6" s="176"/>
      <c r="F6" s="176"/>
      <c r="G6" s="176" t="s">
        <v>662</v>
      </c>
      <c r="H6" s="176" t="s">
        <v>663</v>
      </c>
      <c r="I6" s="176">
        <v>22000</v>
      </c>
      <c r="J6" s="176" t="s">
        <v>21</v>
      </c>
      <c r="K6" s="176" t="s">
        <v>178</v>
      </c>
      <c r="L6" s="200" t="s">
        <v>664</v>
      </c>
      <c r="M6" s="176" t="s">
        <v>665</v>
      </c>
      <c r="N6" s="201" t="s">
        <v>666</v>
      </c>
      <c r="O6" s="201" t="s">
        <v>667</v>
      </c>
      <c r="P6" s="176" t="s">
        <v>668</v>
      </c>
      <c r="Q6" s="176" t="s">
        <v>669</v>
      </c>
      <c r="R6" s="176" t="s">
        <v>670</v>
      </c>
      <c r="S6" s="176" t="s">
        <v>671</v>
      </c>
    </row>
    <row r="7" spans="1:19" ht="216">
      <c r="A7" s="644"/>
      <c r="B7" s="183" t="s">
        <v>660</v>
      </c>
      <c r="C7" s="183" t="s">
        <v>661</v>
      </c>
      <c r="D7" s="183">
        <v>1</v>
      </c>
      <c r="E7" s="183"/>
      <c r="F7" s="183"/>
      <c r="G7" s="183" t="s">
        <v>662</v>
      </c>
      <c r="H7" s="311">
        <v>64</v>
      </c>
      <c r="I7" s="311">
        <v>12000</v>
      </c>
      <c r="J7" s="183" t="s">
        <v>21</v>
      </c>
      <c r="K7" s="183" t="s">
        <v>178</v>
      </c>
      <c r="L7" s="312" t="s">
        <v>672</v>
      </c>
      <c r="M7" s="183" t="s">
        <v>665</v>
      </c>
      <c r="N7" s="183" t="s">
        <v>666</v>
      </c>
      <c r="O7" s="183" t="s">
        <v>667</v>
      </c>
      <c r="P7" s="183" t="s">
        <v>668</v>
      </c>
      <c r="Q7" s="183" t="s">
        <v>669</v>
      </c>
      <c r="R7" s="183" t="s">
        <v>670</v>
      </c>
      <c r="S7" s="183" t="s">
        <v>671</v>
      </c>
    </row>
    <row r="8" spans="1:19">
      <c r="A8" s="645"/>
      <c r="B8" s="532" t="s">
        <v>704</v>
      </c>
      <c r="C8" s="533"/>
      <c r="D8" s="533"/>
      <c r="E8" s="533"/>
      <c r="F8" s="533"/>
      <c r="G8" s="533"/>
      <c r="H8" s="533"/>
      <c r="I8" s="533"/>
      <c r="J8" s="533"/>
      <c r="K8" s="533"/>
      <c r="L8" s="533"/>
      <c r="M8" s="533"/>
      <c r="N8" s="533"/>
      <c r="O8" s="533"/>
      <c r="P8" s="533"/>
      <c r="Q8" s="533"/>
      <c r="R8" s="533"/>
      <c r="S8" s="534"/>
    </row>
    <row r="9" spans="1:19" ht="168">
      <c r="A9" s="643">
        <v>2</v>
      </c>
      <c r="B9" s="176" t="s">
        <v>660</v>
      </c>
      <c r="C9" s="176" t="s">
        <v>673</v>
      </c>
      <c r="D9" s="176">
        <v>5</v>
      </c>
      <c r="E9" s="176"/>
      <c r="F9" s="176"/>
      <c r="G9" s="176" t="s">
        <v>674</v>
      </c>
      <c r="H9" s="430" t="s">
        <v>675</v>
      </c>
      <c r="I9" s="176">
        <v>6500</v>
      </c>
      <c r="J9" s="176"/>
      <c r="K9" s="176" t="s">
        <v>24</v>
      </c>
      <c r="L9" s="176" t="s">
        <v>676</v>
      </c>
      <c r="M9" s="176" t="s">
        <v>677</v>
      </c>
      <c r="N9" s="201" t="s">
        <v>678</v>
      </c>
      <c r="O9" s="201" t="s">
        <v>679</v>
      </c>
      <c r="P9" s="176" t="s">
        <v>668</v>
      </c>
      <c r="Q9" s="176" t="s">
        <v>680</v>
      </c>
      <c r="R9" s="176" t="s">
        <v>670</v>
      </c>
      <c r="S9" s="202" t="s">
        <v>681</v>
      </c>
    </row>
    <row r="10" spans="1:19" ht="168">
      <c r="A10" s="644"/>
      <c r="B10" s="183" t="s">
        <v>660</v>
      </c>
      <c r="C10" s="183" t="s">
        <v>673</v>
      </c>
      <c r="D10" s="311">
        <v>6</v>
      </c>
      <c r="E10" s="207"/>
      <c r="F10" s="207"/>
      <c r="G10" s="183" t="s">
        <v>674</v>
      </c>
      <c r="H10" s="429">
        <v>254</v>
      </c>
      <c r="I10" s="183">
        <v>6500</v>
      </c>
      <c r="J10" s="183"/>
      <c r="K10" s="183" t="s">
        <v>24</v>
      </c>
      <c r="L10" s="311" t="s">
        <v>672</v>
      </c>
      <c r="M10" s="183" t="s">
        <v>677</v>
      </c>
      <c r="N10" s="311" t="s">
        <v>682</v>
      </c>
      <c r="O10" s="183" t="s">
        <v>679</v>
      </c>
      <c r="P10" s="183" t="s">
        <v>668</v>
      </c>
      <c r="Q10" s="183" t="s">
        <v>680</v>
      </c>
      <c r="R10" s="183" t="s">
        <v>670</v>
      </c>
      <c r="S10" s="208" t="s">
        <v>681</v>
      </c>
    </row>
    <row r="11" spans="1:19">
      <c r="A11" s="645"/>
      <c r="B11" s="532" t="s">
        <v>705</v>
      </c>
      <c r="C11" s="533"/>
      <c r="D11" s="533"/>
      <c r="E11" s="533"/>
      <c r="F11" s="533"/>
      <c r="G11" s="533"/>
      <c r="H11" s="533"/>
      <c r="I11" s="533"/>
      <c r="J11" s="533"/>
      <c r="K11" s="533"/>
      <c r="L11" s="533"/>
      <c r="M11" s="533"/>
      <c r="N11" s="533"/>
      <c r="O11" s="533"/>
      <c r="P11" s="533"/>
      <c r="Q11" s="533"/>
      <c r="R11" s="533"/>
      <c r="S11" s="534"/>
    </row>
    <row r="12" spans="1:19" ht="192">
      <c r="A12" s="643">
        <v>3</v>
      </c>
      <c r="B12" s="176" t="s">
        <v>683</v>
      </c>
      <c r="C12" s="176" t="s">
        <v>684</v>
      </c>
      <c r="D12" s="176"/>
      <c r="E12" s="176">
        <v>6</v>
      </c>
      <c r="F12" s="176"/>
      <c r="G12" s="176" t="s">
        <v>685</v>
      </c>
      <c r="H12" s="176"/>
      <c r="I12" s="176">
        <v>800</v>
      </c>
      <c r="J12" s="176"/>
      <c r="K12" s="176" t="s">
        <v>178</v>
      </c>
      <c r="L12" s="176"/>
      <c r="M12" s="176"/>
      <c r="N12" s="201" t="s">
        <v>686</v>
      </c>
      <c r="O12" s="201"/>
      <c r="P12" s="176" t="s">
        <v>687</v>
      </c>
      <c r="Q12" s="176"/>
      <c r="R12" s="176"/>
      <c r="S12" s="176"/>
    </row>
    <row r="13" spans="1:19" ht="192">
      <c r="A13" s="644"/>
      <c r="B13" s="183" t="s">
        <v>683</v>
      </c>
      <c r="C13" s="183" t="s">
        <v>684</v>
      </c>
      <c r="D13" s="183"/>
      <c r="E13" s="311">
        <v>118</v>
      </c>
      <c r="F13" s="207"/>
      <c r="G13" s="183" t="s">
        <v>685</v>
      </c>
      <c r="H13" s="183"/>
      <c r="I13" s="311">
        <v>10800</v>
      </c>
      <c r="J13" s="207"/>
      <c r="K13" s="183" t="s">
        <v>178</v>
      </c>
      <c r="L13" s="183"/>
      <c r="M13" s="183"/>
      <c r="N13" s="183" t="s">
        <v>686</v>
      </c>
      <c r="O13" s="183"/>
      <c r="P13" s="183" t="s">
        <v>687</v>
      </c>
      <c r="Q13" s="183"/>
      <c r="R13" s="183"/>
      <c r="S13" s="183"/>
    </row>
    <row r="14" spans="1:19" ht="30" customHeight="1">
      <c r="A14" s="645"/>
      <c r="B14" s="532" t="s">
        <v>706</v>
      </c>
      <c r="C14" s="533"/>
      <c r="D14" s="533"/>
      <c r="E14" s="533"/>
      <c r="F14" s="533"/>
      <c r="G14" s="533"/>
      <c r="H14" s="533"/>
      <c r="I14" s="533"/>
      <c r="J14" s="533"/>
      <c r="K14" s="533"/>
      <c r="L14" s="533"/>
      <c r="M14" s="533"/>
      <c r="N14" s="533"/>
      <c r="O14" s="533"/>
      <c r="P14" s="533"/>
      <c r="Q14" s="533"/>
      <c r="R14" s="533"/>
      <c r="S14" s="534"/>
    </row>
    <row r="15" spans="1:19" ht="120">
      <c r="A15" s="176">
        <v>4</v>
      </c>
      <c r="B15" s="176" t="s">
        <v>683</v>
      </c>
      <c r="C15" s="176" t="s">
        <v>688</v>
      </c>
      <c r="D15" s="176"/>
      <c r="E15" s="176">
        <v>2</v>
      </c>
      <c r="F15" s="176"/>
      <c r="G15" s="176" t="s">
        <v>685</v>
      </c>
      <c r="H15" s="176"/>
      <c r="I15" s="176">
        <v>3500</v>
      </c>
      <c r="J15" s="176"/>
      <c r="K15" s="176" t="s">
        <v>178</v>
      </c>
      <c r="L15" s="176"/>
      <c r="M15" s="176"/>
      <c r="N15" s="201" t="s">
        <v>689</v>
      </c>
      <c r="O15" s="201" t="s">
        <v>690</v>
      </c>
      <c r="P15" s="176" t="s">
        <v>93</v>
      </c>
      <c r="Q15" s="176" t="s">
        <v>691</v>
      </c>
      <c r="R15" s="176" t="s">
        <v>234</v>
      </c>
      <c r="S15" s="176" t="s">
        <v>692</v>
      </c>
    </row>
    <row r="16" spans="1:19" ht="144">
      <c r="A16" s="176">
        <v>5</v>
      </c>
      <c r="B16" s="176" t="s">
        <v>693</v>
      </c>
      <c r="C16" s="176" t="s">
        <v>694</v>
      </c>
      <c r="D16" s="176"/>
      <c r="E16" s="176"/>
      <c r="F16" s="176">
        <v>3</v>
      </c>
      <c r="G16" s="176" t="s">
        <v>695</v>
      </c>
      <c r="H16" s="176"/>
      <c r="I16" s="176">
        <v>9000</v>
      </c>
      <c r="J16" s="176"/>
      <c r="K16" s="176" t="s">
        <v>24</v>
      </c>
      <c r="L16" s="176"/>
      <c r="M16" s="176"/>
      <c r="N16" s="201" t="s">
        <v>696</v>
      </c>
      <c r="O16" s="201"/>
      <c r="P16" s="176" t="s">
        <v>697</v>
      </c>
      <c r="Q16" s="176" t="s">
        <v>184</v>
      </c>
      <c r="R16" s="176" t="s">
        <v>140</v>
      </c>
      <c r="S16" s="176" t="s">
        <v>698</v>
      </c>
    </row>
    <row r="17" spans="1:19" ht="120">
      <c r="A17" s="176">
        <v>6</v>
      </c>
      <c r="B17" s="176" t="s">
        <v>699</v>
      </c>
      <c r="C17" s="176" t="s">
        <v>700</v>
      </c>
      <c r="D17" s="176"/>
      <c r="E17" s="176"/>
      <c r="F17" s="176">
        <v>1</v>
      </c>
      <c r="G17" s="176" t="s">
        <v>685</v>
      </c>
      <c r="H17" s="176"/>
      <c r="I17" s="176">
        <v>8000</v>
      </c>
      <c r="J17" s="176"/>
      <c r="K17" s="176" t="s">
        <v>24</v>
      </c>
      <c r="L17" s="176"/>
      <c r="M17" s="176"/>
      <c r="N17" s="201" t="s">
        <v>701</v>
      </c>
      <c r="O17" s="201" t="s">
        <v>702</v>
      </c>
      <c r="P17" s="176"/>
      <c r="Q17" s="176" t="s">
        <v>184</v>
      </c>
      <c r="R17" s="176" t="s">
        <v>140</v>
      </c>
      <c r="S17" s="176" t="s">
        <v>703</v>
      </c>
    </row>
    <row r="18" spans="1:19" ht="18.75">
      <c r="A18" s="203"/>
      <c r="B18" s="203"/>
      <c r="C18" s="203"/>
      <c r="D18" s="203"/>
      <c r="E18" s="203"/>
      <c r="F18" s="203"/>
      <c r="G18" s="519" t="s">
        <v>456</v>
      </c>
      <c r="H18" s="520"/>
      <c r="I18" s="372">
        <f>SUM(I6,I9,I12,I15,I16,I17)</f>
        <v>49800</v>
      </c>
      <c r="J18" s="203"/>
      <c r="K18" s="204"/>
      <c r="L18" s="203"/>
      <c r="M18" s="203"/>
      <c r="N18" s="205"/>
      <c r="O18" s="205"/>
      <c r="P18" s="203"/>
      <c r="Q18" s="203"/>
      <c r="R18" s="203"/>
      <c r="S18" s="203"/>
    </row>
    <row r="19" spans="1:19" ht="18.75">
      <c r="G19" s="519" t="s">
        <v>457</v>
      </c>
      <c r="H19" s="520"/>
      <c r="I19" s="372">
        <f>I7+I10+I13+I15+I16+I17</f>
        <v>49800</v>
      </c>
      <c r="K19" s="206"/>
    </row>
  </sheetData>
  <mergeCells count="7">
    <mergeCell ref="B2:I2"/>
    <mergeCell ref="J4:K4"/>
    <mergeCell ref="G18:H18"/>
    <mergeCell ref="G19:H19"/>
    <mergeCell ref="B8:S8"/>
    <mergeCell ref="B11:S11"/>
    <mergeCell ref="B14:S14"/>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6"/>
  <sheetViews>
    <sheetView zoomScale="90" zoomScaleNormal="90" workbookViewId="0">
      <selection activeCell="C6" sqref="C6"/>
    </sheetView>
  </sheetViews>
  <sheetFormatPr defaultRowHeight="15"/>
  <cols>
    <col min="2" max="2" width="7.85546875" customWidth="1"/>
    <col min="3" max="3" width="28.42578125" customWidth="1"/>
    <col min="4" max="4" width="12.140625" customWidth="1"/>
    <col min="5" max="5" width="31" customWidth="1"/>
    <col min="6" max="6" width="27.140625" customWidth="1"/>
    <col min="7" max="7" width="36.42578125" customWidth="1"/>
  </cols>
  <sheetData>
    <row r="3" spans="2:7" ht="60">
      <c r="B3" s="254" t="s">
        <v>848</v>
      </c>
      <c r="C3" s="255" t="s">
        <v>849</v>
      </c>
      <c r="D3" s="255" t="s">
        <v>850</v>
      </c>
      <c r="E3" s="255" t="s">
        <v>851</v>
      </c>
      <c r="F3" s="254" t="s">
        <v>852</v>
      </c>
      <c r="G3" s="254" t="s">
        <v>853</v>
      </c>
    </row>
    <row r="4" spans="2:7" ht="165">
      <c r="B4" s="256">
        <v>1</v>
      </c>
      <c r="C4" s="594" t="s">
        <v>973</v>
      </c>
      <c r="D4" s="313">
        <v>8</v>
      </c>
      <c r="E4" s="356" t="s">
        <v>661</v>
      </c>
      <c r="F4" s="356" t="s">
        <v>1122</v>
      </c>
      <c r="G4" s="356" t="s">
        <v>1123</v>
      </c>
    </row>
    <row r="5" spans="2:7" ht="75">
      <c r="B5" s="256">
        <v>2</v>
      </c>
      <c r="C5" s="595"/>
      <c r="D5" s="266">
        <v>8</v>
      </c>
      <c r="E5" s="335" t="s">
        <v>974</v>
      </c>
      <c r="F5" s="593" t="s">
        <v>1124</v>
      </c>
      <c r="G5" s="335" t="s">
        <v>1125</v>
      </c>
    </row>
    <row r="6" spans="2:7" ht="195">
      <c r="B6" s="256">
        <v>3</v>
      </c>
      <c r="C6" s="595"/>
      <c r="D6" s="266">
        <v>8</v>
      </c>
      <c r="E6" s="335" t="s">
        <v>975</v>
      </c>
      <c r="F6" s="593" t="s">
        <v>1036</v>
      </c>
      <c r="G6" s="335" t="s">
        <v>706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13" zoomScale="50" zoomScaleNormal="50" workbookViewId="0">
      <selection activeCell="L30" sqref="L30"/>
    </sheetView>
  </sheetViews>
  <sheetFormatPr defaultRowHeight="15"/>
  <cols>
    <col min="2" max="2" width="17" customWidth="1"/>
    <col min="3" max="3" width="18.5703125" customWidth="1"/>
    <col min="4" max="4" width="14.85546875" customWidth="1"/>
    <col min="5" max="5" width="16.28515625" customWidth="1"/>
    <col min="6" max="6" width="20.5703125" customWidth="1"/>
    <col min="7" max="7" width="16.5703125" customWidth="1"/>
    <col min="8" max="8" width="16" customWidth="1"/>
    <col min="9" max="9" width="17" customWidth="1"/>
    <col min="12" max="12" width="25.5703125" customWidth="1"/>
    <col min="13" max="13" width="27.7109375" customWidth="1"/>
    <col min="14" max="14" width="32.140625" customWidth="1"/>
    <col min="15" max="15" width="22" customWidth="1"/>
    <col min="16" max="16" width="29.7109375" customWidth="1"/>
    <col min="17" max="17" width="34.140625" customWidth="1"/>
    <col min="18" max="18" width="27.140625" customWidth="1"/>
    <col min="19" max="19" width="42.140625" customWidth="1"/>
  </cols>
  <sheetData>
    <row r="1" spans="1:19" ht="18.75">
      <c r="A1" s="184"/>
      <c r="B1" s="543"/>
      <c r="C1" s="543"/>
      <c r="D1" s="543"/>
      <c r="E1" s="543"/>
      <c r="F1" s="184"/>
      <c r="G1" s="184"/>
      <c r="H1" s="184"/>
      <c r="I1" s="184"/>
      <c r="J1" s="185"/>
      <c r="K1" s="185"/>
      <c r="L1" s="184"/>
      <c r="M1" s="184"/>
      <c r="N1" s="184"/>
      <c r="O1" s="184"/>
      <c r="P1" s="184"/>
      <c r="Q1" s="184"/>
      <c r="R1" s="184"/>
      <c r="S1" s="185"/>
    </row>
    <row r="2" spans="1:19" ht="19.5" thickBot="1">
      <c r="A2" s="184"/>
      <c r="B2" s="184"/>
      <c r="C2" s="184"/>
      <c r="D2" s="184"/>
      <c r="E2" s="184"/>
      <c r="F2" s="184"/>
      <c r="G2" s="184"/>
      <c r="H2" s="184"/>
      <c r="I2" s="184"/>
      <c r="J2" s="185"/>
      <c r="K2" s="185"/>
      <c r="L2" s="184"/>
      <c r="M2" s="184"/>
      <c r="N2" s="184"/>
      <c r="O2" s="184"/>
      <c r="P2" s="184"/>
      <c r="Q2" s="184"/>
      <c r="R2" s="184"/>
      <c r="S2" s="185"/>
    </row>
    <row r="3" spans="1:19" ht="19.5" thickBot="1">
      <c r="A3" s="184"/>
      <c r="B3" s="184"/>
      <c r="C3" s="544" t="s">
        <v>612</v>
      </c>
      <c r="D3" s="545"/>
      <c r="E3" s="545"/>
      <c r="F3" s="545"/>
      <c r="G3" s="545"/>
      <c r="H3" s="545"/>
      <c r="I3" s="545"/>
      <c r="J3" s="545"/>
      <c r="K3" s="545"/>
      <c r="L3" s="546"/>
      <c r="M3" s="184"/>
      <c r="N3" s="184"/>
      <c r="O3" s="184"/>
      <c r="P3" s="184"/>
      <c r="Q3" s="184"/>
      <c r="R3" s="184"/>
      <c r="S3" s="185"/>
    </row>
    <row r="4" spans="1:19" ht="18.75">
      <c r="A4" s="184"/>
      <c r="B4" s="184"/>
      <c r="C4" s="184"/>
      <c r="D4" s="184"/>
      <c r="E4" s="184"/>
      <c r="F4" s="184"/>
      <c r="G4" s="184"/>
      <c r="H4" s="184"/>
      <c r="I4" s="184"/>
      <c r="J4" s="185"/>
      <c r="K4" s="185"/>
      <c r="L4" s="184"/>
      <c r="M4" s="184"/>
      <c r="N4" s="184"/>
      <c r="O4" s="184"/>
      <c r="P4" s="184"/>
      <c r="Q4" s="184"/>
      <c r="R4" s="184"/>
      <c r="S4" s="185"/>
    </row>
    <row r="5" spans="1:19" ht="18.75">
      <c r="A5" s="536" t="s">
        <v>613</v>
      </c>
      <c r="B5" s="536" t="s">
        <v>2</v>
      </c>
      <c r="C5" s="536" t="s">
        <v>3</v>
      </c>
      <c r="D5" s="536" t="s">
        <v>614</v>
      </c>
      <c r="E5" s="536" t="s">
        <v>5</v>
      </c>
      <c r="F5" s="536" t="s">
        <v>615</v>
      </c>
      <c r="G5" s="536" t="s">
        <v>7</v>
      </c>
      <c r="H5" s="536" t="s">
        <v>8</v>
      </c>
      <c r="I5" s="536" t="s">
        <v>9</v>
      </c>
      <c r="J5" s="541" t="s">
        <v>10</v>
      </c>
      <c r="K5" s="542"/>
      <c r="L5" s="536" t="s">
        <v>11</v>
      </c>
      <c r="M5" s="536" t="s">
        <v>12</v>
      </c>
      <c r="N5" s="539" t="s">
        <v>13</v>
      </c>
      <c r="O5" s="539" t="s">
        <v>14</v>
      </c>
      <c r="P5" s="517" t="s">
        <v>15</v>
      </c>
      <c r="Q5" s="536" t="s">
        <v>16</v>
      </c>
      <c r="R5" s="536" t="s">
        <v>17</v>
      </c>
      <c r="S5" s="536" t="s">
        <v>18</v>
      </c>
    </row>
    <row r="6" spans="1:19" ht="18.75">
      <c r="A6" s="537"/>
      <c r="B6" s="537"/>
      <c r="C6" s="537"/>
      <c r="D6" s="537"/>
      <c r="E6" s="537"/>
      <c r="F6" s="537"/>
      <c r="G6" s="537"/>
      <c r="H6" s="537"/>
      <c r="I6" s="537"/>
      <c r="J6" s="186">
        <v>2014</v>
      </c>
      <c r="K6" s="186">
        <v>2015</v>
      </c>
      <c r="L6" s="537"/>
      <c r="M6" s="537"/>
      <c r="N6" s="540"/>
      <c r="O6" s="540"/>
      <c r="P6" s="518"/>
      <c r="Q6" s="537"/>
      <c r="R6" s="537"/>
      <c r="S6" s="537"/>
    </row>
    <row r="7" spans="1:19" ht="318.75">
      <c r="A7" s="187">
        <v>1</v>
      </c>
      <c r="B7" s="187" t="s">
        <v>19</v>
      </c>
      <c r="C7" s="187" t="s">
        <v>616</v>
      </c>
      <c r="D7" s="187">
        <v>1</v>
      </c>
      <c r="E7" s="187" t="s">
        <v>99</v>
      </c>
      <c r="F7" s="187" t="s">
        <v>99</v>
      </c>
      <c r="G7" s="187" t="s">
        <v>177</v>
      </c>
      <c r="H7" s="187">
        <v>200</v>
      </c>
      <c r="I7" s="188">
        <v>10000</v>
      </c>
      <c r="J7" s="187" t="s">
        <v>99</v>
      </c>
      <c r="K7" s="187" t="s">
        <v>178</v>
      </c>
      <c r="L7" s="189" t="s">
        <v>617</v>
      </c>
      <c r="M7" s="187" t="s">
        <v>618</v>
      </c>
      <c r="N7" s="187" t="s">
        <v>619</v>
      </c>
      <c r="O7" s="187" t="s">
        <v>620</v>
      </c>
      <c r="P7" s="187" t="s">
        <v>266</v>
      </c>
      <c r="Q7" s="187" t="s">
        <v>621</v>
      </c>
      <c r="R7" s="187" t="s">
        <v>622</v>
      </c>
      <c r="S7" s="187" t="s">
        <v>32</v>
      </c>
    </row>
    <row r="8" spans="1:19" ht="318.75">
      <c r="A8" s="187">
        <v>2</v>
      </c>
      <c r="B8" s="187" t="s">
        <v>376</v>
      </c>
      <c r="C8" s="187" t="s">
        <v>623</v>
      </c>
      <c r="D8" s="187">
        <v>4</v>
      </c>
      <c r="E8" s="187" t="s">
        <v>99</v>
      </c>
      <c r="F8" s="187" t="s">
        <v>99</v>
      </c>
      <c r="G8" s="187" t="s">
        <v>177</v>
      </c>
      <c r="H8" s="187">
        <v>240</v>
      </c>
      <c r="I8" s="188">
        <v>10000</v>
      </c>
      <c r="J8" s="187" t="s">
        <v>99</v>
      </c>
      <c r="K8" s="187" t="s">
        <v>178</v>
      </c>
      <c r="L8" s="189" t="s">
        <v>617</v>
      </c>
      <c r="M8" s="187" t="s">
        <v>624</v>
      </c>
      <c r="N8" s="187" t="s">
        <v>625</v>
      </c>
      <c r="O8" s="187" t="s">
        <v>381</v>
      </c>
      <c r="P8" s="187" t="s">
        <v>626</v>
      </c>
      <c r="Q8" s="187" t="s">
        <v>627</v>
      </c>
      <c r="R8" s="187" t="s">
        <v>628</v>
      </c>
      <c r="S8" s="187" t="s">
        <v>32</v>
      </c>
    </row>
    <row r="9" spans="1:19" ht="318.75">
      <c r="A9" s="187">
        <v>3</v>
      </c>
      <c r="B9" s="187" t="s">
        <v>376</v>
      </c>
      <c r="C9" s="187" t="s">
        <v>629</v>
      </c>
      <c r="D9" s="187">
        <v>1</v>
      </c>
      <c r="E9" s="187" t="s">
        <v>99</v>
      </c>
      <c r="F9" s="187" t="s">
        <v>99</v>
      </c>
      <c r="G9" s="92" t="s">
        <v>630</v>
      </c>
      <c r="H9" s="187">
        <v>50</v>
      </c>
      <c r="I9" s="188">
        <v>20000</v>
      </c>
      <c r="J9" s="187" t="s">
        <v>99</v>
      </c>
      <c r="K9" s="187" t="s">
        <v>178</v>
      </c>
      <c r="L9" s="187" t="s">
        <v>631</v>
      </c>
      <c r="M9" s="187" t="s">
        <v>632</v>
      </c>
      <c r="N9" s="187" t="s">
        <v>633</v>
      </c>
      <c r="O9" s="187" t="s">
        <v>396</v>
      </c>
      <c r="P9" s="187" t="s">
        <v>634</v>
      </c>
      <c r="Q9" s="187" t="s">
        <v>635</v>
      </c>
      <c r="R9" s="187" t="s">
        <v>628</v>
      </c>
      <c r="S9" s="187" t="s">
        <v>32</v>
      </c>
    </row>
    <row r="10" spans="1:19" ht="409.5">
      <c r="A10" s="187">
        <v>4</v>
      </c>
      <c r="B10" s="187" t="s">
        <v>636</v>
      </c>
      <c r="C10" s="187" t="s">
        <v>637</v>
      </c>
      <c r="D10" s="187" t="s">
        <v>99</v>
      </c>
      <c r="E10" s="187" t="s">
        <v>99</v>
      </c>
      <c r="F10" s="187">
        <v>5</v>
      </c>
      <c r="G10" s="92" t="s">
        <v>638</v>
      </c>
      <c r="H10" s="187" t="s">
        <v>99</v>
      </c>
      <c r="I10" s="188">
        <v>5000</v>
      </c>
      <c r="J10" s="187" t="s">
        <v>99</v>
      </c>
      <c r="K10" s="187" t="s">
        <v>178</v>
      </c>
      <c r="L10" s="187" t="s">
        <v>99</v>
      </c>
      <c r="M10" s="187" t="s">
        <v>639</v>
      </c>
      <c r="N10" s="187" t="s">
        <v>640</v>
      </c>
      <c r="O10" s="187" t="s">
        <v>641</v>
      </c>
      <c r="P10" s="187" t="s">
        <v>266</v>
      </c>
      <c r="Q10" s="187" t="s">
        <v>642</v>
      </c>
      <c r="R10" s="187" t="s">
        <v>628</v>
      </c>
      <c r="S10" s="187" t="s">
        <v>643</v>
      </c>
    </row>
    <row r="11" spans="1:19" ht="393.75">
      <c r="A11" s="187">
        <v>5</v>
      </c>
      <c r="B11" s="187" t="s">
        <v>644</v>
      </c>
      <c r="C11" s="187" t="s">
        <v>645</v>
      </c>
      <c r="D11" s="187" t="s">
        <v>99</v>
      </c>
      <c r="E11" s="187" t="s">
        <v>99</v>
      </c>
      <c r="F11" s="187" t="s">
        <v>99</v>
      </c>
      <c r="G11" s="92" t="s">
        <v>638</v>
      </c>
      <c r="H11" s="187" t="s">
        <v>99</v>
      </c>
      <c r="I11" s="188">
        <v>5000</v>
      </c>
      <c r="J11" s="187" t="s">
        <v>99</v>
      </c>
      <c r="K11" s="187" t="s">
        <v>178</v>
      </c>
      <c r="L11" s="187" t="s">
        <v>99</v>
      </c>
      <c r="M11" s="187" t="s">
        <v>646</v>
      </c>
      <c r="N11" s="187" t="s">
        <v>647</v>
      </c>
      <c r="O11" s="187" t="s">
        <v>641</v>
      </c>
      <c r="P11" s="187" t="s">
        <v>634</v>
      </c>
      <c r="Q11" s="187" t="s">
        <v>642</v>
      </c>
      <c r="R11" s="187" t="s">
        <v>628</v>
      </c>
      <c r="S11" s="187" t="s">
        <v>648</v>
      </c>
    </row>
    <row r="12" spans="1:19" ht="300">
      <c r="A12" s="187">
        <v>6</v>
      </c>
      <c r="B12" s="187" t="s">
        <v>95</v>
      </c>
      <c r="C12" s="187" t="s">
        <v>649</v>
      </c>
      <c r="D12" s="187" t="s">
        <v>99</v>
      </c>
      <c r="E12" s="187">
        <v>3000</v>
      </c>
      <c r="F12" s="187" t="s">
        <v>99</v>
      </c>
      <c r="G12" s="92" t="s">
        <v>650</v>
      </c>
      <c r="H12" s="187" t="s">
        <v>99</v>
      </c>
      <c r="I12" s="188">
        <v>30000</v>
      </c>
      <c r="J12" s="187" t="s">
        <v>99</v>
      </c>
      <c r="K12" s="187" t="s">
        <v>178</v>
      </c>
      <c r="L12" s="187" t="s">
        <v>99</v>
      </c>
      <c r="M12" s="187" t="s">
        <v>99</v>
      </c>
      <c r="N12" s="187" t="s">
        <v>651</v>
      </c>
      <c r="O12" s="187" t="s">
        <v>652</v>
      </c>
      <c r="P12" s="187" t="s">
        <v>194</v>
      </c>
      <c r="Q12" s="187" t="s">
        <v>642</v>
      </c>
      <c r="R12" s="187" t="s">
        <v>653</v>
      </c>
      <c r="S12" s="187" t="s">
        <v>654</v>
      </c>
    </row>
    <row r="13" spans="1:19" ht="21">
      <c r="G13" s="535" t="s">
        <v>1039</v>
      </c>
      <c r="H13" s="535"/>
      <c r="I13" s="373">
        <v>80000</v>
      </c>
      <c r="J13" s="171"/>
      <c r="K13" s="538"/>
      <c r="L13" s="538"/>
    </row>
    <row r="14" spans="1:19" ht="21">
      <c r="G14" s="535" t="s">
        <v>1040</v>
      </c>
      <c r="H14" s="535"/>
      <c r="I14" s="374">
        <v>80000</v>
      </c>
      <c r="J14" s="13"/>
      <c r="K14" s="538"/>
      <c r="L14" s="538"/>
    </row>
    <row r="15" spans="1:19" ht="30">
      <c r="B15" s="190" t="s">
        <v>218</v>
      </c>
      <c r="C15" s="191" t="s">
        <v>655</v>
      </c>
      <c r="J15" s="192"/>
    </row>
    <row r="16" spans="1:19">
      <c r="B16" s="190" t="s">
        <v>656</v>
      </c>
      <c r="C16" s="191" t="s">
        <v>657</v>
      </c>
      <c r="J16" s="13"/>
    </row>
    <row r="17" spans="2:3" ht="30">
      <c r="B17" s="190" t="s">
        <v>222</v>
      </c>
      <c r="C17" s="191" t="s">
        <v>658</v>
      </c>
    </row>
  </sheetData>
  <mergeCells count="24">
    <mergeCell ref="B1:E1"/>
    <mergeCell ref="C3:L3"/>
    <mergeCell ref="A5:A6"/>
    <mergeCell ref="B5:B6"/>
    <mergeCell ref="C5:C6"/>
    <mergeCell ref="D5:D6"/>
    <mergeCell ref="E5:E6"/>
    <mergeCell ref="F5:F6"/>
    <mergeCell ref="G5:G6"/>
    <mergeCell ref="H5:H6"/>
    <mergeCell ref="S5:S6"/>
    <mergeCell ref="K13:L13"/>
    <mergeCell ref="N5:N6"/>
    <mergeCell ref="O5:O6"/>
    <mergeCell ref="K14:L14"/>
    <mergeCell ref="J5:K5"/>
    <mergeCell ref="L5:L6"/>
    <mergeCell ref="M5:M6"/>
    <mergeCell ref="G13:H13"/>
    <mergeCell ref="G14:H14"/>
    <mergeCell ref="P5:P6"/>
    <mergeCell ref="Q5:Q6"/>
    <mergeCell ref="R5:R6"/>
    <mergeCell ref="I5:I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
  <sheetViews>
    <sheetView workbookViewId="0">
      <selection activeCell="G24" sqref="G24"/>
    </sheetView>
  </sheetViews>
  <sheetFormatPr defaultRowHeight="15"/>
  <cols>
    <col min="2" max="2" width="7.85546875" customWidth="1"/>
    <col min="3" max="3" width="28.42578125" customWidth="1"/>
    <col min="4" max="4" width="12.140625" customWidth="1"/>
    <col min="5" max="5" width="31" customWidth="1"/>
    <col min="6" max="6" width="27.140625" customWidth="1"/>
    <col min="7" max="7" width="36.42578125" customWidth="1"/>
  </cols>
  <sheetData>
    <row r="3" spans="2:7" ht="60">
      <c r="B3" s="254" t="s">
        <v>848</v>
      </c>
      <c r="C3" s="255" t="s">
        <v>849</v>
      </c>
      <c r="D3" s="255" t="s">
        <v>850</v>
      </c>
      <c r="E3" s="255" t="s">
        <v>851</v>
      </c>
      <c r="F3" s="254" t="s">
        <v>852</v>
      </c>
      <c r="G3" s="254" t="s">
        <v>853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zoomScale="70" zoomScaleNormal="70" workbookViewId="0">
      <selection activeCell="A5" sqref="A5:A7"/>
    </sheetView>
  </sheetViews>
  <sheetFormatPr defaultRowHeight="15"/>
  <cols>
    <col min="1" max="1" width="3.42578125" customWidth="1"/>
    <col min="2" max="2" width="12.5703125" customWidth="1"/>
    <col min="3" max="3" width="19.28515625" customWidth="1"/>
    <col min="7" max="7" width="17.140625" customWidth="1"/>
    <col min="9" max="10" width="10.140625" bestFit="1" customWidth="1"/>
    <col min="12" max="12" width="29.28515625" customWidth="1"/>
    <col min="13" max="14" width="25.7109375" customWidth="1"/>
    <col min="15" max="15" width="22.42578125" customWidth="1"/>
    <col min="16" max="16" width="23" customWidth="1"/>
    <col min="17" max="17" width="23.28515625" customWidth="1"/>
    <col min="18" max="18" width="24.140625" customWidth="1"/>
    <col min="19" max="19" width="30.5703125" customWidth="1"/>
    <col min="257" max="257" width="3.42578125" customWidth="1"/>
    <col min="258" max="258" width="12.5703125" customWidth="1"/>
    <col min="259" max="259" width="19.28515625" customWidth="1"/>
    <col min="263" max="263" width="17.140625" customWidth="1"/>
    <col min="265" max="266" width="10.140625" bestFit="1" customWidth="1"/>
    <col min="268" max="268" width="29.28515625" customWidth="1"/>
    <col min="269" max="270" width="25.7109375" customWidth="1"/>
    <col min="271" max="271" width="22.42578125" customWidth="1"/>
    <col min="272" max="272" width="23" customWidth="1"/>
    <col min="273" max="273" width="23.28515625" customWidth="1"/>
    <col min="274" max="274" width="24.140625" customWidth="1"/>
    <col min="275" max="275" width="30.5703125" customWidth="1"/>
    <col min="513" max="513" width="3.42578125" customWidth="1"/>
    <col min="514" max="514" width="12.5703125" customWidth="1"/>
    <col min="515" max="515" width="19.28515625" customWidth="1"/>
    <col min="519" max="519" width="17.140625" customWidth="1"/>
    <col min="521" max="522" width="10.140625" bestFit="1" customWidth="1"/>
    <col min="524" max="524" width="29.28515625" customWidth="1"/>
    <col min="525" max="526" width="25.7109375" customWidth="1"/>
    <col min="527" max="527" width="22.42578125" customWidth="1"/>
    <col min="528" max="528" width="23" customWidth="1"/>
    <col min="529" max="529" width="23.28515625" customWidth="1"/>
    <col min="530" max="530" width="24.140625" customWidth="1"/>
    <col min="531" max="531" width="30.5703125" customWidth="1"/>
    <col min="769" max="769" width="3.42578125" customWidth="1"/>
    <col min="770" max="770" width="12.5703125" customWidth="1"/>
    <col min="771" max="771" width="19.28515625" customWidth="1"/>
    <col min="775" max="775" width="17.140625" customWidth="1"/>
    <col min="777" max="778" width="10.140625" bestFit="1" customWidth="1"/>
    <col min="780" max="780" width="29.28515625" customWidth="1"/>
    <col min="781" max="782" width="25.7109375" customWidth="1"/>
    <col min="783" max="783" width="22.42578125" customWidth="1"/>
    <col min="784" max="784" width="23" customWidth="1"/>
    <col min="785" max="785" width="23.28515625" customWidth="1"/>
    <col min="786" max="786" width="24.140625" customWidth="1"/>
    <col min="787" max="787" width="30.5703125" customWidth="1"/>
    <col min="1025" max="1025" width="3.42578125" customWidth="1"/>
    <col min="1026" max="1026" width="12.5703125" customWidth="1"/>
    <col min="1027" max="1027" width="19.28515625" customWidth="1"/>
    <col min="1031" max="1031" width="17.140625" customWidth="1"/>
    <col min="1033" max="1034" width="10.140625" bestFit="1" customWidth="1"/>
    <col min="1036" max="1036" width="29.28515625" customWidth="1"/>
    <col min="1037" max="1038" width="25.7109375" customWidth="1"/>
    <col min="1039" max="1039" width="22.42578125" customWidth="1"/>
    <col min="1040" max="1040" width="23" customWidth="1"/>
    <col min="1041" max="1041" width="23.28515625" customWidth="1"/>
    <col min="1042" max="1042" width="24.140625" customWidth="1"/>
    <col min="1043" max="1043" width="30.5703125" customWidth="1"/>
    <col min="1281" max="1281" width="3.42578125" customWidth="1"/>
    <col min="1282" max="1282" width="12.5703125" customWidth="1"/>
    <col min="1283" max="1283" width="19.28515625" customWidth="1"/>
    <col min="1287" max="1287" width="17.140625" customWidth="1"/>
    <col min="1289" max="1290" width="10.140625" bestFit="1" customWidth="1"/>
    <col min="1292" max="1292" width="29.28515625" customWidth="1"/>
    <col min="1293" max="1294" width="25.7109375" customWidth="1"/>
    <col min="1295" max="1295" width="22.42578125" customWidth="1"/>
    <col min="1296" max="1296" width="23" customWidth="1"/>
    <col min="1297" max="1297" width="23.28515625" customWidth="1"/>
    <col min="1298" max="1298" width="24.140625" customWidth="1"/>
    <col min="1299" max="1299" width="30.5703125" customWidth="1"/>
    <col min="1537" max="1537" width="3.42578125" customWidth="1"/>
    <col min="1538" max="1538" width="12.5703125" customWidth="1"/>
    <col min="1539" max="1539" width="19.28515625" customWidth="1"/>
    <col min="1543" max="1543" width="17.140625" customWidth="1"/>
    <col min="1545" max="1546" width="10.140625" bestFit="1" customWidth="1"/>
    <col min="1548" max="1548" width="29.28515625" customWidth="1"/>
    <col min="1549" max="1550" width="25.7109375" customWidth="1"/>
    <col min="1551" max="1551" width="22.42578125" customWidth="1"/>
    <col min="1552" max="1552" width="23" customWidth="1"/>
    <col min="1553" max="1553" width="23.28515625" customWidth="1"/>
    <col min="1554" max="1554" width="24.140625" customWidth="1"/>
    <col min="1555" max="1555" width="30.5703125" customWidth="1"/>
    <col min="1793" max="1793" width="3.42578125" customWidth="1"/>
    <col min="1794" max="1794" width="12.5703125" customWidth="1"/>
    <col min="1795" max="1795" width="19.28515625" customWidth="1"/>
    <col min="1799" max="1799" width="17.140625" customWidth="1"/>
    <col min="1801" max="1802" width="10.140625" bestFit="1" customWidth="1"/>
    <col min="1804" max="1804" width="29.28515625" customWidth="1"/>
    <col min="1805" max="1806" width="25.7109375" customWidth="1"/>
    <col min="1807" max="1807" width="22.42578125" customWidth="1"/>
    <col min="1808" max="1808" width="23" customWidth="1"/>
    <col min="1809" max="1809" width="23.28515625" customWidth="1"/>
    <col min="1810" max="1810" width="24.140625" customWidth="1"/>
    <col min="1811" max="1811" width="30.5703125" customWidth="1"/>
    <col min="2049" max="2049" width="3.42578125" customWidth="1"/>
    <col min="2050" max="2050" width="12.5703125" customWidth="1"/>
    <col min="2051" max="2051" width="19.28515625" customWidth="1"/>
    <col min="2055" max="2055" width="17.140625" customWidth="1"/>
    <col min="2057" max="2058" width="10.140625" bestFit="1" customWidth="1"/>
    <col min="2060" max="2060" width="29.28515625" customWidth="1"/>
    <col min="2061" max="2062" width="25.7109375" customWidth="1"/>
    <col min="2063" max="2063" width="22.42578125" customWidth="1"/>
    <col min="2064" max="2064" width="23" customWidth="1"/>
    <col min="2065" max="2065" width="23.28515625" customWidth="1"/>
    <col min="2066" max="2066" width="24.140625" customWidth="1"/>
    <col min="2067" max="2067" width="30.5703125" customWidth="1"/>
    <col min="2305" max="2305" width="3.42578125" customWidth="1"/>
    <col min="2306" max="2306" width="12.5703125" customWidth="1"/>
    <col min="2307" max="2307" width="19.28515625" customWidth="1"/>
    <col min="2311" max="2311" width="17.140625" customWidth="1"/>
    <col min="2313" max="2314" width="10.140625" bestFit="1" customWidth="1"/>
    <col min="2316" max="2316" width="29.28515625" customWidth="1"/>
    <col min="2317" max="2318" width="25.7109375" customWidth="1"/>
    <col min="2319" max="2319" width="22.42578125" customWidth="1"/>
    <col min="2320" max="2320" width="23" customWidth="1"/>
    <col min="2321" max="2321" width="23.28515625" customWidth="1"/>
    <col min="2322" max="2322" width="24.140625" customWidth="1"/>
    <col min="2323" max="2323" width="30.5703125" customWidth="1"/>
    <col min="2561" max="2561" width="3.42578125" customWidth="1"/>
    <col min="2562" max="2562" width="12.5703125" customWidth="1"/>
    <col min="2563" max="2563" width="19.28515625" customWidth="1"/>
    <col min="2567" max="2567" width="17.140625" customWidth="1"/>
    <col min="2569" max="2570" width="10.140625" bestFit="1" customWidth="1"/>
    <col min="2572" max="2572" width="29.28515625" customWidth="1"/>
    <col min="2573" max="2574" width="25.7109375" customWidth="1"/>
    <col min="2575" max="2575" width="22.42578125" customWidth="1"/>
    <col min="2576" max="2576" width="23" customWidth="1"/>
    <col min="2577" max="2577" width="23.28515625" customWidth="1"/>
    <col min="2578" max="2578" width="24.140625" customWidth="1"/>
    <col min="2579" max="2579" width="30.5703125" customWidth="1"/>
    <col min="2817" max="2817" width="3.42578125" customWidth="1"/>
    <col min="2818" max="2818" width="12.5703125" customWidth="1"/>
    <col min="2819" max="2819" width="19.28515625" customWidth="1"/>
    <col min="2823" max="2823" width="17.140625" customWidth="1"/>
    <col min="2825" max="2826" width="10.140625" bestFit="1" customWidth="1"/>
    <col min="2828" max="2828" width="29.28515625" customWidth="1"/>
    <col min="2829" max="2830" width="25.7109375" customWidth="1"/>
    <col min="2831" max="2831" width="22.42578125" customWidth="1"/>
    <col min="2832" max="2832" width="23" customWidth="1"/>
    <col min="2833" max="2833" width="23.28515625" customWidth="1"/>
    <col min="2834" max="2834" width="24.140625" customWidth="1"/>
    <col min="2835" max="2835" width="30.5703125" customWidth="1"/>
    <col min="3073" max="3073" width="3.42578125" customWidth="1"/>
    <col min="3074" max="3074" width="12.5703125" customWidth="1"/>
    <col min="3075" max="3075" width="19.28515625" customWidth="1"/>
    <col min="3079" max="3079" width="17.140625" customWidth="1"/>
    <col min="3081" max="3082" width="10.140625" bestFit="1" customWidth="1"/>
    <col min="3084" max="3084" width="29.28515625" customWidth="1"/>
    <col min="3085" max="3086" width="25.7109375" customWidth="1"/>
    <col min="3087" max="3087" width="22.42578125" customWidth="1"/>
    <col min="3088" max="3088" width="23" customWidth="1"/>
    <col min="3089" max="3089" width="23.28515625" customWidth="1"/>
    <col min="3090" max="3090" width="24.140625" customWidth="1"/>
    <col min="3091" max="3091" width="30.5703125" customWidth="1"/>
    <col min="3329" max="3329" width="3.42578125" customWidth="1"/>
    <col min="3330" max="3330" width="12.5703125" customWidth="1"/>
    <col min="3331" max="3331" width="19.28515625" customWidth="1"/>
    <col min="3335" max="3335" width="17.140625" customWidth="1"/>
    <col min="3337" max="3338" width="10.140625" bestFit="1" customWidth="1"/>
    <col min="3340" max="3340" width="29.28515625" customWidth="1"/>
    <col min="3341" max="3342" width="25.7109375" customWidth="1"/>
    <col min="3343" max="3343" width="22.42578125" customWidth="1"/>
    <col min="3344" max="3344" width="23" customWidth="1"/>
    <col min="3345" max="3345" width="23.28515625" customWidth="1"/>
    <col min="3346" max="3346" width="24.140625" customWidth="1"/>
    <col min="3347" max="3347" width="30.5703125" customWidth="1"/>
    <col min="3585" max="3585" width="3.42578125" customWidth="1"/>
    <col min="3586" max="3586" width="12.5703125" customWidth="1"/>
    <col min="3587" max="3587" width="19.28515625" customWidth="1"/>
    <col min="3591" max="3591" width="17.140625" customWidth="1"/>
    <col min="3593" max="3594" width="10.140625" bestFit="1" customWidth="1"/>
    <col min="3596" max="3596" width="29.28515625" customWidth="1"/>
    <col min="3597" max="3598" width="25.7109375" customWidth="1"/>
    <col min="3599" max="3599" width="22.42578125" customWidth="1"/>
    <col min="3600" max="3600" width="23" customWidth="1"/>
    <col min="3601" max="3601" width="23.28515625" customWidth="1"/>
    <col min="3602" max="3602" width="24.140625" customWidth="1"/>
    <col min="3603" max="3603" width="30.5703125" customWidth="1"/>
    <col min="3841" max="3841" width="3.42578125" customWidth="1"/>
    <col min="3842" max="3842" width="12.5703125" customWidth="1"/>
    <col min="3843" max="3843" width="19.28515625" customWidth="1"/>
    <col min="3847" max="3847" width="17.140625" customWidth="1"/>
    <col min="3849" max="3850" width="10.140625" bestFit="1" customWidth="1"/>
    <col min="3852" max="3852" width="29.28515625" customWidth="1"/>
    <col min="3853" max="3854" width="25.7109375" customWidth="1"/>
    <col min="3855" max="3855" width="22.42578125" customWidth="1"/>
    <col min="3856" max="3856" width="23" customWidth="1"/>
    <col min="3857" max="3857" width="23.28515625" customWidth="1"/>
    <col min="3858" max="3858" width="24.140625" customWidth="1"/>
    <col min="3859" max="3859" width="30.5703125" customWidth="1"/>
    <col min="4097" max="4097" width="3.42578125" customWidth="1"/>
    <col min="4098" max="4098" width="12.5703125" customWidth="1"/>
    <col min="4099" max="4099" width="19.28515625" customWidth="1"/>
    <col min="4103" max="4103" width="17.140625" customWidth="1"/>
    <col min="4105" max="4106" width="10.140625" bestFit="1" customWidth="1"/>
    <col min="4108" max="4108" width="29.28515625" customWidth="1"/>
    <col min="4109" max="4110" width="25.7109375" customWidth="1"/>
    <col min="4111" max="4111" width="22.42578125" customWidth="1"/>
    <col min="4112" max="4112" width="23" customWidth="1"/>
    <col min="4113" max="4113" width="23.28515625" customWidth="1"/>
    <col min="4114" max="4114" width="24.140625" customWidth="1"/>
    <col min="4115" max="4115" width="30.5703125" customWidth="1"/>
    <col min="4353" max="4353" width="3.42578125" customWidth="1"/>
    <col min="4354" max="4354" width="12.5703125" customWidth="1"/>
    <col min="4355" max="4355" width="19.28515625" customWidth="1"/>
    <col min="4359" max="4359" width="17.140625" customWidth="1"/>
    <col min="4361" max="4362" width="10.140625" bestFit="1" customWidth="1"/>
    <col min="4364" max="4364" width="29.28515625" customWidth="1"/>
    <col min="4365" max="4366" width="25.7109375" customWidth="1"/>
    <col min="4367" max="4367" width="22.42578125" customWidth="1"/>
    <col min="4368" max="4368" width="23" customWidth="1"/>
    <col min="4369" max="4369" width="23.28515625" customWidth="1"/>
    <col min="4370" max="4370" width="24.140625" customWidth="1"/>
    <col min="4371" max="4371" width="30.5703125" customWidth="1"/>
    <col min="4609" max="4609" width="3.42578125" customWidth="1"/>
    <col min="4610" max="4610" width="12.5703125" customWidth="1"/>
    <col min="4611" max="4611" width="19.28515625" customWidth="1"/>
    <col min="4615" max="4615" width="17.140625" customWidth="1"/>
    <col min="4617" max="4618" width="10.140625" bestFit="1" customWidth="1"/>
    <col min="4620" max="4620" width="29.28515625" customWidth="1"/>
    <col min="4621" max="4622" width="25.7109375" customWidth="1"/>
    <col min="4623" max="4623" width="22.42578125" customWidth="1"/>
    <col min="4624" max="4624" width="23" customWidth="1"/>
    <col min="4625" max="4625" width="23.28515625" customWidth="1"/>
    <col min="4626" max="4626" width="24.140625" customWidth="1"/>
    <col min="4627" max="4627" width="30.5703125" customWidth="1"/>
    <col min="4865" max="4865" width="3.42578125" customWidth="1"/>
    <col min="4866" max="4866" width="12.5703125" customWidth="1"/>
    <col min="4867" max="4867" width="19.28515625" customWidth="1"/>
    <col min="4871" max="4871" width="17.140625" customWidth="1"/>
    <col min="4873" max="4874" width="10.140625" bestFit="1" customWidth="1"/>
    <col min="4876" max="4876" width="29.28515625" customWidth="1"/>
    <col min="4877" max="4878" width="25.7109375" customWidth="1"/>
    <col min="4879" max="4879" width="22.42578125" customWidth="1"/>
    <col min="4880" max="4880" width="23" customWidth="1"/>
    <col min="4881" max="4881" width="23.28515625" customWidth="1"/>
    <col min="4882" max="4882" width="24.140625" customWidth="1"/>
    <col min="4883" max="4883" width="30.5703125" customWidth="1"/>
    <col min="5121" max="5121" width="3.42578125" customWidth="1"/>
    <col min="5122" max="5122" width="12.5703125" customWidth="1"/>
    <col min="5123" max="5123" width="19.28515625" customWidth="1"/>
    <col min="5127" max="5127" width="17.140625" customWidth="1"/>
    <col min="5129" max="5130" width="10.140625" bestFit="1" customWidth="1"/>
    <col min="5132" max="5132" width="29.28515625" customWidth="1"/>
    <col min="5133" max="5134" width="25.7109375" customWidth="1"/>
    <col min="5135" max="5135" width="22.42578125" customWidth="1"/>
    <col min="5136" max="5136" width="23" customWidth="1"/>
    <col min="5137" max="5137" width="23.28515625" customWidth="1"/>
    <col min="5138" max="5138" width="24.140625" customWidth="1"/>
    <col min="5139" max="5139" width="30.5703125" customWidth="1"/>
    <col min="5377" max="5377" width="3.42578125" customWidth="1"/>
    <col min="5378" max="5378" width="12.5703125" customWidth="1"/>
    <col min="5379" max="5379" width="19.28515625" customWidth="1"/>
    <col min="5383" max="5383" width="17.140625" customWidth="1"/>
    <col min="5385" max="5386" width="10.140625" bestFit="1" customWidth="1"/>
    <col min="5388" max="5388" width="29.28515625" customWidth="1"/>
    <col min="5389" max="5390" width="25.7109375" customWidth="1"/>
    <col min="5391" max="5391" width="22.42578125" customWidth="1"/>
    <col min="5392" max="5392" width="23" customWidth="1"/>
    <col min="5393" max="5393" width="23.28515625" customWidth="1"/>
    <col min="5394" max="5394" width="24.140625" customWidth="1"/>
    <col min="5395" max="5395" width="30.5703125" customWidth="1"/>
    <col min="5633" max="5633" width="3.42578125" customWidth="1"/>
    <col min="5634" max="5634" width="12.5703125" customWidth="1"/>
    <col min="5635" max="5635" width="19.28515625" customWidth="1"/>
    <col min="5639" max="5639" width="17.140625" customWidth="1"/>
    <col min="5641" max="5642" width="10.140625" bestFit="1" customWidth="1"/>
    <col min="5644" max="5644" width="29.28515625" customWidth="1"/>
    <col min="5645" max="5646" width="25.7109375" customWidth="1"/>
    <col min="5647" max="5647" width="22.42578125" customWidth="1"/>
    <col min="5648" max="5648" width="23" customWidth="1"/>
    <col min="5649" max="5649" width="23.28515625" customWidth="1"/>
    <col min="5650" max="5650" width="24.140625" customWidth="1"/>
    <col min="5651" max="5651" width="30.5703125" customWidth="1"/>
    <col min="5889" max="5889" width="3.42578125" customWidth="1"/>
    <col min="5890" max="5890" width="12.5703125" customWidth="1"/>
    <col min="5891" max="5891" width="19.28515625" customWidth="1"/>
    <col min="5895" max="5895" width="17.140625" customWidth="1"/>
    <col min="5897" max="5898" width="10.140625" bestFit="1" customWidth="1"/>
    <col min="5900" max="5900" width="29.28515625" customWidth="1"/>
    <col min="5901" max="5902" width="25.7109375" customWidth="1"/>
    <col min="5903" max="5903" width="22.42578125" customWidth="1"/>
    <col min="5904" max="5904" width="23" customWidth="1"/>
    <col min="5905" max="5905" width="23.28515625" customWidth="1"/>
    <col min="5906" max="5906" width="24.140625" customWidth="1"/>
    <col min="5907" max="5907" width="30.5703125" customWidth="1"/>
    <col min="6145" max="6145" width="3.42578125" customWidth="1"/>
    <col min="6146" max="6146" width="12.5703125" customWidth="1"/>
    <col min="6147" max="6147" width="19.28515625" customWidth="1"/>
    <col min="6151" max="6151" width="17.140625" customWidth="1"/>
    <col min="6153" max="6154" width="10.140625" bestFit="1" customWidth="1"/>
    <col min="6156" max="6156" width="29.28515625" customWidth="1"/>
    <col min="6157" max="6158" width="25.7109375" customWidth="1"/>
    <col min="6159" max="6159" width="22.42578125" customWidth="1"/>
    <col min="6160" max="6160" width="23" customWidth="1"/>
    <col min="6161" max="6161" width="23.28515625" customWidth="1"/>
    <col min="6162" max="6162" width="24.140625" customWidth="1"/>
    <col min="6163" max="6163" width="30.5703125" customWidth="1"/>
    <col min="6401" max="6401" width="3.42578125" customWidth="1"/>
    <col min="6402" max="6402" width="12.5703125" customWidth="1"/>
    <col min="6403" max="6403" width="19.28515625" customWidth="1"/>
    <col min="6407" max="6407" width="17.140625" customWidth="1"/>
    <col min="6409" max="6410" width="10.140625" bestFit="1" customWidth="1"/>
    <col min="6412" max="6412" width="29.28515625" customWidth="1"/>
    <col min="6413" max="6414" width="25.7109375" customWidth="1"/>
    <col min="6415" max="6415" width="22.42578125" customWidth="1"/>
    <col min="6416" max="6416" width="23" customWidth="1"/>
    <col min="6417" max="6417" width="23.28515625" customWidth="1"/>
    <col min="6418" max="6418" width="24.140625" customWidth="1"/>
    <col min="6419" max="6419" width="30.5703125" customWidth="1"/>
    <col min="6657" max="6657" width="3.42578125" customWidth="1"/>
    <col min="6658" max="6658" width="12.5703125" customWidth="1"/>
    <col min="6659" max="6659" width="19.28515625" customWidth="1"/>
    <col min="6663" max="6663" width="17.140625" customWidth="1"/>
    <col min="6665" max="6666" width="10.140625" bestFit="1" customWidth="1"/>
    <col min="6668" max="6668" width="29.28515625" customWidth="1"/>
    <col min="6669" max="6670" width="25.7109375" customWidth="1"/>
    <col min="6671" max="6671" width="22.42578125" customWidth="1"/>
    <col min="6672" max="6672" width="23" customWidth="1"/>
    <col min="6673" max="6673" width="23.28515625" customWidth="1"/>
    <col min="6674" max="6674" width="24.140625" customWidth="1"/>
    <col min="6675" max="6675" width="30.5703125" customWidth="1"/>
    <col min="6913" max="6913" width="3.42578125" customWidth="1"/>
    <col min="6914" max="6914" width="12.5703125" customWidth="1"/>
    <col min="6915" max="6915" width="19.28515625" customWidth="1"/>
    <col min="6919" max="6919" width="17.140625" customWidth="1"/>
    <col min="6921" max="6922" width="10.140625" bestFit="1" customWidth="1"/>
    <col min="6924" max="6924" width="29.28515625" customWidth="1"/>
    <col min="6925" max="6926" width="25.7109375" customWidth="1"/>
    <col min="6927" max="6927" width="22.42578125" customWidth="1"/>
    <col min="6928" max="6928" width="23" customWidth="1"/>
    <col min="6929" max="6929" width="23.28515625" customWidth="1"/>
    <col min="6930" max="6930" width="24.140625" customWidth="1"/>
    <col min="6931" max="6931" width="30.5703125" customWidth="1"/>
    <col min="7169" max="7169" width="3.42578125" customWidth="1"/>
    <col min="7170" max="7170" width="12.5703125" customWidth="1"/>
    <col min="7171" max="7171" width="19.28515625" customWidth="1"/>
    <col min="7175" max="7175" width="17.140625" customWidth="1"/>
    <col min="7177" max="7178" width="10.140625" bestFit="1" customWidth="1"/>
    <col min="7180" max="7180" width="29.28515625" customWidth="1"/>
    <col min="7181" max="7182" width="25.7109375" customWidth="1"/>
    <col min="7183" max="7183" width="22.42578125" customWidth="1"/>
    <col min="7184" max="7184" width="23" customWidth="1"/>
    <col min="7185" max="7185" width="23.28515625" customWidth="1"/>
    <col min="7186" max="7186" width="24.140625" customWidth="1"/>
    <col min="7187" max="7187" width="30.5703125" customWidth="1"/>
    <col min="7425" max="7425" width="3.42578125" customWidth="1"/>
    <col min="7426" max="7426" width="12.5703125" customWidth="1"/>
    <col min="7427" max="7427" width="19.28515625" customWidth="1"/>
    <col min="7431" max="7431" width="17.140625" customWidth="1"/>
    <col min="7433" max="7434" width="10.140625" bestFit="1" customWidth="1"/>
    <col min="7436" max="7436" width="29.28515625" customWidth="1"/>
    <col min="7437" max="7438" width="25.7109375" customWidth="1"/>
    <col min="7439" max="7439" width="22.42578125" customWidth="1"/>
    <col min="7440" max="7440" width="23" customWidth="1"/>
    <col min="7441" max="7441" width="23.28515625" customWidth="1"/>
    <col min="7442" max="7442" width="24.140625" customWidth="1"/>
    <col min="7443" max="7443" width="30.5703125" customWidth="1"/>
    <col min="7681" max="7681" width="3.42578125" customWidth="1"/>
    <col min="7682" max="7682" width="12.5703125" customWidth="1"/>
    <col min="7683" max="7683" width="19.28515625" customWidth="1"/>
    <col min="7687" max="7687" width="17.140625" customWidth="1"/>
    <col min="7689" max="7690" width="10.140625" bestFit="1" customWidth="1"/>
    <col min="7692" max="7692" width="29.28515625" customWidth="1"/>
    <col min="7693" max="7694" width="25.7109375" customWidth="1"/>
    <col min="7695" max="7695" width="22.42578125" customWidth="1"/>
    <col min="7696" max="7696" width="23" customWidth="1"/>
    <col min="7697" max="7697" width="23.28515625" customWidth="1"/>
    <col min="7698" max="7698" width="24.140625" customWidth="1"/>
    <col min="7699" max="7699" width="30.5703125" customWidth="1"/>
    <col min="7937" max="7937" width="3.42578125" customWidth="1"/>
    <col min="7938" max="7938" width="12.5703125" customWidth="1"/>
    <col min="7939" max="7939" width="19.28515625" customWidth="1"/>
    <col min="7943" max="7943" width="17.140625" customWidth="1"/>
    <col min="7945" max="7946" width="10.140625" bestFit="1" customWidth="1"/>
    <col min="7948" max="7948" width="29.28515625" customWidth="1"/>
    <col min="7949" max="7950" width="25.7109375" customWidth="1"/>
    <col min="7951" max="7951" width="22.42578125" customWidth="1"/>
    <col min="7952" max="7952" width="23" customWidth="1"/>
    <col min="7953" max="7953" width="23.28515625" customWidth="1"/>
    <col min="7954" max="7954" width="24.140625" customWidth="1"/>
    <col min="7955" max="7955" width="30.5703125" customWidth="1"/>
    <col min="8193" max="8193" width="3.42578125" customWidth="1"/>
    <col min="8194" max="8194" width="12.5703125" customWidth="1"/>
    <col min="8195" max="8195" width="19.28515625" customWidth="1"/>
    <col min="8199" max="8199" width="17.140625" customWidth="1"/>
    <col min="8201" max="8202" width="10.140625" bestFit="1" customWidth="1"/>
    <col min="8204" max="8204" width="29.28515625" customWidth="1"/>
    <col min="8205" max="8206" width="25.7109375" customWidth="1"/>
    <col min="8207" max="8207" width="22.42578125" customWidth="1"/>
    <col min="8208" max="8208" width="23" customWidth="1"/>
    <col min="8209" max="8209" width="23.28515625" customWidth="1"/>
    <col min="8210" max="8210" width="24.140625" customWidth="1"/>
    <col min="8211" max="8211" width="30.5703125" customWidth="1"/>
    <col min="8449" max="8449" width="3.42578125" customWidth="1"/>
    <col min="8450" max="8450" width="12.5703125" customWidth="1"/>
    <col min="8451" max="8451" width="19.28515625" customWidth="1"/>
    <col min="8455" max="8455" width="17.140625" customWidth="1"/>
    <col min="8457" max="8458" width="10.140625" bestFit="1" customWidth="1"/>
    <col min="8460" max="8460" width="29.28515625" customWidth="1"/>
    <col min="8461" max="8462" width="25.7109375" customWidth="1"/>
    <col min="8463" max="8463" width="22.42578125" customWidth="1"/>
    <col min="8464" max="8464" width="23" customWidth="1"/>
    <col min="8465" max="8465" width="23.28515625" customWidth="1"/>
    <col min="8466" max="8466" width="24.140625" customWidth="1"/>
    <col min="8467" max="8467" width="30.5703125" customWidth="1"/>
    <col min="8705" max="8705" width="3.42578125" customWidth="1"/>
    <col min="8706" max="8706" width="12.5703125" customWidth="1"/>
    <col min="8707" max="8707" width="19.28515625" customWidth="1"/>
    <col min="8711" max="8711" width="17.140625" customWidth="1"/>
    <col min="8713" max="8714" width="10.140625" bestFit="1" customWidth="1"/>
    <col min="8716" max="8716" width="29.28515625" customWidth="1"/>
    <col min="8717" max="8718" width="25.7109375" customWidth="1"/>
    <col min="8719" max="8719" width="22.42578125" customWidth="1"/>
    <col min="8720" max="8720" width="23" customWidth="1"/>
    <col min="8721" max="8721" width="23.28515625" customWidth="1"/>
    <col min="8722" max="8722" width="24.140625" customWidth="1"/>
    <col min="8723" max="8723" width="30.5703125" customWidth="1"/>
    <col min="8961" max="8961" width="3.42578125" customWidth="1"/>
    <col min="8962" max="8962" width="12.5703125" customWidth="1"/>
    <col min="8963" max="8963" width="19.28515625" customWidth="1"/>
    <col min="8967" max="8967" width="17.140625" customWidth="1"/>
    <col min="8969" max="8970" width="10.140625" bestFit="1" customWidth="1"/>
    <col min="8972" max="8972" width="29.28515625" customWidth="1"/>
    <col min="8973" max="8974" width="25.7109375" customWidth="1"/>
    <col min="8975" max="8975" width="22.42578125" customWidth="1"/>
    <col min="8976" max="8976" width="23" customWidth="1"/>
    <col min="8977" max="8977" width="23.28515625" customWidth="1"/>
    <col min="8978" max="8978" width="24.140625" customWidth="1"/>
    <col min="8979" max="8979" width="30.5703125" customWidth="1"/>
    <col min="9217" max="9217" width="3.42578125" customWidth="1"/>
    <col min="9218" max="9218" width="12.5703125" customWidth="1"/>
    <col min="9219" max="9219" width="19.28515625" customWidth="1"/>
    <col min="9223" max="9223" width="17.140625" customWidth="1"/>
    <col min="9225" max="9226" width="10.140625" bestFit="1" customWidth="1"/>
    <col min="9228" max="9228" width="29.28515625" customWidth="1"/>
    <col min="9229" max="9230" width="25.7109375" customWidth="1"/>
    <col min="9231" max="9231" width="22.42578125" customWidth="1"/>
    <col min="9232" max="9232" width="23" customWidth="1"/>
    <col min="9233" max="9233" width="23.28515625" customWidth="1"/>
    <col min="9234" max="9234" width="24.140625" customWidth="1"/>
    <col min="9235" max="9235" width="30.5703125" customWidth="1"/>
    <col min="9473" max="9473" width="3.42578125" customWidth="1"/>
    <col min="9474" max="9474" width="12.5703125" customWidth="1"/>
    <col min="9475" max="9475" width="19.28515625" customWidth="1"/>
    <col min="9479" max="9479" width="17.140625" customWidth="1"/>
    <col min="9481" max="9482" width="10.140625" bestFit="1" customWidth="1"/>
    <col min="9484" max="9484" width="29.28515625" customWidth="1"/>
    <col min="9485" max="9486" width="25.7109375" customWidth="1"/>
    <col min="9487" max="9487" width="22.42578125" customWidth="1"/>
    <col min="9488" max="9488" width="23" customWidth="1"/>
    <col min="9489" max="9489" width="23.28515625" customWidth="1"/>
    <col min="9490" max="9490" width="24.140625" customWidth="1"/>
    <col min="9491" max="9491" width="30.5703125" customWidth="1"/>
    <col min="9729" max="9729" width="3.42578125" customWidth="1"/>
    <col min="9730" max="9730" width="12.5703125" customWidth="1"/>
    <col min="9731" max="9731" width="19.28515625" customWidth="1"/>
    <col min="9735" max="9735" width="17.140625" customWidth="1"/>
    <col min="9737" max="9738" width="10.140625" bestFit="1" customWidth="1"/>
    <col min="9740" max="9740" width="29.28515625" customWidth="1"/>
    <col min="9741" max="9742" width="25.7109375" customWidth="1"/>
    <col min="9743" max="9743" width="22.42578125" customWidth="1"/>
    <col min="9744" max="9744" width="23" customWidth="1"/>
    <col min="9745" max="9745" width="23.28515625" customWidth="1"/>
    <col min="9746" max="9746" width="24.140625" customWidth="1"/>
    <col min="9747" max="9747" width="30.5703125" customWidth="1"/>
    <col min="9985" max="9985" width="3.42578125" customWidth="1"/>
    <col min="9986" max="9986" width="12.5703125" customWidth="1"/>
    <col min="9987" max="9987" width="19.28515625" customWidth="1"/>
    <col min="9991" max="9991" width="17.140625" customWidth="1"/>
    <col min="9993" max="9994" width="10.140625" bestFit="1" customWidth="1"/>
    <col min="9996" max="9996" width="29.28515625" customWidth="1"/>
    <col min="9997" max="9998" width="25.7109375" customWidth="1"/>
    <col min="9999" max="9999" width="22.42578125" customWidth="1"/>
    <col min="10000" max="10000" width="23" customWidth="1"/>
    <col min="10001" max="10001" width="23.28515625" customWidth="1"/>
    <col min="10002" max="10002" width="24.140625" customWidth="1"/>
    <col min="10003" max="10003" width="30.5703125" customWidth="1"/>
    <col min="10241" max="10241" width="3.42578125" customWidth="1"/>
    <col min="10242" max="10242" width="12.5703125" customWidth="1"/>
    <col min="10243" max="10243" width="19.28515625" customWidth="1"/>
    <col min="10247" max="10247" width="17.140625" customWidth="1"/>
    <col min="10249" max="10250" width="10.140625" bestFit="1" customWidth="1"/>
    <col min="10252" max="10252" width="29.28515625" customWidth="1"/>
    <col min="10253" max="10254" width="25.7109375" customWidth="1"/>
    <col min="10255" max="10255" width="22.42578125" customWidth="1"/>
    <col min="10256" max="10256" width="23" customWidth="1"/>
    <col min="10257" max="10257" width="23.28515625" customWidth="1"/>
    <col min="10258" max="10258" width="24.140625" customWidth="1"/>
    <col min="10259" max="10259" width="30.5703125" customWidth="1"/>
    <col min="10497" max="10497" width="3.42578125" customWidth="1"/>
    <col min="10498" max="10498" width="12.5703125" customWidth="1"/>
    <col min="10499" max="10499" width="19.28515625" customWidth="1"/>
    <col min="10503" max="10503" width="17.140625" customWidth="1"/>
    <col min="10505" max="10506" width="10.140625" bestFit="1" customWidth="1"/>
    <col min="10508" max="10508" width="29.28515625" customWidth="1"/>
    <col min="10509" max="10510" width="25.7109375" customWidth="1"/>
    <col min="10511" max="10511" width="22.42578125" customWidth="1"/>
    <col min="10512" max="10512" width="23" customWidth="1"/>
    <col min="10513" max="10513" width="23.28515625" customWidth="1"/>
    <col min="10514" max="10514" width="24.140625" customWidth="1"/>
    <col min="10515" max="10515" width="30.5703125" customWidth="1"/>
    <col min="10753" max="10753" width="3.42578125" customWidth="1"/>
    <col min="10754" max="10754" width="12.5703125" customWidth="1"/>
    <col min="10755" max="10755" width="19.28515625" customWidth="1"/>
    <col min="10759" max="10759" width="17.140625" customWidth="1"/>
    <col min="10761" max="10762" width="10.140625" bestFit="1" customWidth="1"/>
    <col min="10764" max="10764" width="29.28515625" customWidth="1"/>
    <col min="10765" max="10766" width="25.7109375" customWidth="1"/>
    <col min="10767" max="10767" width="22.42578125" customWidth="1"/>
    <col min="10768" max="10768" width="23" customWidth="1"/>
    <col min="10769" max="10769" width="23.28515625" customWidth="1"/>
    <col min="10770" max="10770" width="24.140625" customWidth="1"/>
    <col min="10771" max="10771" width="30.5703125" customWidth="1"/>
    <col min="11009" max="11009" width="3.42578125" customWidth="1"/>
    <col min="11010" max="11010" width="12.5703125" customWidth="1"/>
    <col min="11011" max="11011" width="19.28515625" customWidth="1"/>
    <col min="11015" max="11015" width="17.140625" customWidth="1"/>
    <col min="11017" max="11018" width="10.140625" bestFit="1" customWidth="1"/>
    <col min="11020" max="11020" width="29.28515625" customWidth="1"/>
    <col min="11021" max="11022" width="25.7109375" customWidth="1"/>
    <col min="11023" max="11023" width="22.42578125" customWidth="1"/>
    <col min="11024" max="11024" width="23" customWidth="1"/>
    <col min="11025" max="11025" width="23.28515625" customWidth="1"/>
    <col min="11026" max="11026" width="24.140625" customWidth="1"/>
    <col min="11027" max="11027" width="30.5703125" customWidth="1"/>
    <col min="11265" max="11265" width="3.42578125" customWidth="1"/>
    <col min="11266" max="11266" width="12.5703125" customWidth="1"/>
    <col min="11267" max="11267" width="19.28515625" customWidth="1"/>
    <col min="11271" max="11271" width="17.140625" customWidth="1"/>
    <col min="11273" max="11274" width="10.140625" bestFit="1" customWidth="1"/>
    <col min="11276" max="11276" width="29.28515625" customWidth="1"/>
    <col min="11277" max="11278" width="25.7109375" customWidth="1"/>
    <col min="11279" max="11279" width="22.42578125" customWidth="1"/>
    <col min="11280" max="11280" width="23" customWidth="1"/>
    <col min="11281" max="11281" width="23.28515625" customWidth="1"/>
    <col min="11282" max="11282" width="24.140625" customWidth="1"/>
    <col min="11283" max="11283" width="30.5703125" customWidth="1"/>
    <col min="11521" max="11521" width="3.42578125" customWidth="1"/>
    <col min="11522" max="11522" width="12.5703125" customWidth="1"/>
    <col min="11523" max="11523" width="19.28515625" customWidth="1"/>
    <col min="11527" max="11527" width="17.140625" customWidth="1"/>
    <col min="11529" max="11530" width="10.140625" bestFit="1" customWidth="1"/>
    <col min="11532" max="11532" width="29.28515625" customWidth="1"/>
    <col min="11533" max="11534" width="25.7109375" customWidth="1"/>
    <col min="11535" max="11535" width="22.42578125" customWidth="1"/>
    <col min="11536" max="11536" width="23" customWidth="1"/>
    <col min="11537" max="11537" width="23.28515625" customWidth="1"/>
    <col min="11538" max="11538" width="24.140625" customWidth="1"/>
    <col min="11539" max="11539" width="30.5703125" customWidth="1"/>
    <col min="11777" max="11777" width="3.42578125" customWidth="1"/>
    <col min="11778" max="11778" width="12.5703125" customWidth="1"/>
    <col min="11779" max="11779" width="19.28515625" customWidth="1"/>
    <col min="11783" max="11783" width="17.140625" customWidth="1"/>
    <col min="11785" max="11786" width="10.140625" bestFit="1" customWidth="1"/>
    <col min="11788" max="11788" width="29.28515625" customWidth="1"/>
    <col min="11789" max="11790" width="25.7109375" customWidth="1"/>
    <col min="11791" max="11791" width="22.42578125" customWidth="1"/>
    <col min="11792" max="11792" width="23" customWidth="1"/>
    <col min="11793" max="11793" width="23.28515625" customWidth="1"/>
    <col min="11794" max="11794" width="24.140625" customWidth="1"/>
    <col min="11795" max="11795" width="30.5703125" customWidth="1"/>
    <col min="12033" max="12033" width="3.42578125" customWidth="1"/>
    <col min="12034" max="12034" width="12.5703125" customWidth="1"/>
    <col min="12035" max="12035" width="19.28515625" customWidth="1"/>
    <col min="12039" max="12039" width="17.140625" customWidth="1"/>
    <col min="12041" max="12042" width="10.140625" bestFit="1" customWidth="1"/>
    <col min="12044" max="12044" width="29.28515625" customWidth="1"/>
    <col min="12045" max="12046" width="25.7109375" customWidth="1"/>
    <col min="12047" max="12047" width="22.42578125" customWidth="1"/>
    <col min="12048" max="12048" width="23" customWidth="1"/>
    <col min="12049" max="12049" width="23.28515625" customWidth="1"/>
    <col min="12050" max="12050" width="24.140625" customWidth="1"/>
    <col min="12051" max="12051" width="30.5703125" customWidth="1"/>
    <col min="12289" max="12289" width="3.42578125" customWidth="1"/>
    <col min="12290" max="12290" width="12.5703125" customWidth="1"/>
    <col min="12291" max="12291" width="19.28515625" customWidth="1"/>
    <col min="12295" max="12295" width="17.140625" customWidth="1"/>
    <col min="12297" max="12298" width="10.140625" bestFit="1" customWidth="1"/>
    <col min="12300" max="12300" width="29.28515625" customWidth="1"/>
    <col min="12301" max="12302" width="25.7109375" customWidth="1"/>
    <col min="12303" max="12303" width="22.42578125" customWidth="1"/>
    <col min="12304" max="12304" width="23" customWidth="1"/>
    <col min="12305" max="12305" width="23.28515625" customWidth="1"/>
    <col min="12306" max="12306" width="24.140625" customWidth="1"/>
    <col min="12307" max="12307" width="30.5703125" customWidth="1"/>
    <col min="12545" max="12545" width="3.42578125" customWidth="1"/>
    <col min="12546" max="12546" width="12.5703125" customWidth="1"/>
    <col min="12547" max="12547" width="19.28515625" customWidth="1"/>
    <col min="12551" max="12551" width="17.140625" customWidth="1"/>
    <col min="12553" max="12554" width="10.140625" bestFit="1" customWidth="1"/>
    <col min="12556" max="12556" width="29.28515625" customWidth="1"/>
    <col min="12557" max="12558" width="25.7109375" customWidth="1"/>
    <col min="12559" max="12559" width="22.42578125" customWidth="1"/>
    <col min="12560" max="12560" width="23" customWidth="1"/>
    <col min="12561" max="12561" width="23.28515625" customWidth="1"/>
    <col min="12562" max="12562" width="24.140625" customWidth="1"/>
    <col min="12563" max="12563" width="30.5703125" customWidth="1"/>
    <col min="12801" max="12801" width="3.42578125" customWidth="1"/>
    <col min="12802" max="12802" width="12.5703125" customWidth="1"/>
    <col min="12803" max="12803" width="19.28515625" customWidth="1"/>
    <col min="12807" max="12807" width="17.140625" customWidth="1"/>
    <col min="12809" max="12810" width="10.140625" bestFit="1" customWidth="1"/>
    <col min="12812" max="12812" width="29.28515625" customWidth="1"/>
    <col min="12813" max="12814" width="25.7109375" customWidth="1"/>
    <col min="12815" max="12815" width="22.42578125" customWidth="1"/>
    <col min="12816" max="12816" width="23" customWidth="1"/>
    <col min="12817" max="12817" width="23.28515625" customWidth="1"/>
    <col min="12818" max="12818" width="24.140625" customWidth="1"/>
    <col min="12819" max="12819" width="30.5703125" customWidth="1"/>
    <col min="13057" max="13057" width="3.42578125" customWidth="1"/>
    <col min="13058" max="13058" width="12.5703125" customWidth="1"/>
    <col min="13059" max="13059" width="19.28515625" customWidth="1"/>
    <col min="13063" max="13063" width="17.140625" customWidth="1"/>
    <col min="13065" max="13066" width="10.140625" bestFit="1" customWidth="1"/>
    <col min="13068" max="13068" width="29.28515625" customWidth="1"/>
    <col min="13069" max="13070" width="25.7109375" customWidth="1"/>
    <col min="13071" max="13071" width="22.42578125" customWidth="1"/>
    <col min="13072" max="13072" width="23" customWidth="1"/>
    <col min="13073" max="13073" width="23.28515625" customWidth="1"/>
    <col min="13074" max="13074" width="24.140625" customWidth="1"/>
    <col min="13075" max="13075" width="30.5703125" customWidth="1"/>
    <col min="13313" max="13313" width="3.42578125" customWidth="1"/>
    <col min="13314" max="13314" width="12.5703125" customWidth="1"/>
    <col min="13315" max="13315" width="19.28515625" customWidth="1"/>
    <col min="13319" max="13319" width="17.140625" customWidth="1"/>
    <col min="13321" max="13322" width="10.140625" bestFit="1" customWidth="1"/>
    <col min="13324" max="13324" width="29.28515625" customWidth="1"/>
    <col min="13325" max="13326" width="25.7109375" customWidth="1"/>
    <col min="13327" max="13327" width="22.42578125" customWidth="1"/>
    <col min="13328" max="13328" width="23" customWidth="1"/>
    <col min="13329" max="13329" width="23.28515625" customWidth="1"/>
    <col min="13330" max="13330" width="24.140625" customWidth="1"/>
    <col min="13331" max="13331" width="30.5703125" customWidth="1"/>
    <col min="13569" max="13569" width="3.42578125" customWidth="1"/>
    <col min="13570" max="13570" width="12.5703125" customWidth="1"/>
    <col min="13571" max="13571" width="19.28515625" customWidth="1"/>
    <col min="13575" max="13575" width="17.140625" customWidth="1"/>
    <col min="13577" max="13578" width="10.140625" bestFit="1" customWidth="1"/>
    <col min="13580" max="13580" width="29.28515625" customWidth="1"/>
    <col min="13581" max="13582" width="25.7109375" customWidth="1"/>
    <col min="13583" max="13583" width="22.42578125" customWidth="1"/>
    <col min="13584" max="13584" width="23" customWidth="1"/>
    <col min="13585" max="13585" width="23.28515625" customWidth="1"/>
    <col min="13586" max="13586" width="24.140625" customWidth="1"/>
    <col min="13587" max="13587" width="30.5703125" customWidth="1"/>
    <col min="13825" max="13825" width="3.42578125" customWidth="1"/>
    <col min="13826" max="13826" width="12.5703125" customWidth="1"/>
    <col min="13827" max="13827" width="19.28515625" customWidth="1"/>
    <col min="13831" max="13831" width="17.140625" customWidth="1"/>
    <col min="13833" max="13834" width="10.140625" bestFit="1" customWidth="1"/>
    <col min="13836" max="13836" width="29.28515625" customWidth="1"/>
    <col min="13837" max="13838" width="25.7109375" customWidth="1"/>
    <col min="13839" max="13839" width="22.42578125" customWidth="1"/>
    <col min="13840" max="13840" width="23" customWidth="1"/>
    <col min="13841" max="13841" width="23.28515625" customWidth="1"/>
    <col min="13842" max="13842" width="24.140625" customWidth="1"/>
    <col min="13843" max="13843" width="30.5703125" customWidth="1"/>
    <col min="14081" max="14081" width="3.42578125" customWidth="1"/>
    <col min="14082" max="14082" width="12.5703125" customWidth="1"/>
    <col min="14083" max="14083" width="19.28515625" customWidth="1"/>
    <col min="14087" max="14087" width="17.140625" customWidth="1"/>
    <col min="14089" max="14090" width="10.140625" bestFit="1" customWidth="1"/>
    <col min="14092" max="14092" width="29.28515625" customWidth="1"/>
    <col min="14093" max="14094" width="25.7109375" customWidth="1"/>
    <col min="14095" max="14095" width="22.42578125" customWidth="1"/>
    <col min="14096" max="14096" width="23" customWidth="1"/>
    <col min="14097" max="14097" width="23.28515625" customWidth="1"/>
    <col min="14098" max="14098" width="24.140625" customWidth="1"/>
    <col min="14099" max="14099" width="30.5703125" customWidth="1"/>
    <col min="14337" max="14337" width="3.42578125" customWidth="1"/>
    <col min="14338" max="14338" width="12.5703125" customWidth="1"/>
    <col min="14339" max="14339" width="19.28515625" customWidth="1"/>
    <col min="14343" max="14343" width="17.140625" customWidth="1"/>
    <col min="14345" max="14346" width="10.140625" bestFit="1" customWidth="1"/>
    <col min="14348" max="14348" width="29.28515625" customWidth="1"/>
    <col min="14349" max="14350" width="25.7109375" customWidth="1"/>
    <col min="14351" max="14351" width="22.42578125" customWidth="1"/>
    <col min="14352" max="14352" width="23" customWidth="1"/>
    <col min="14353" max="14353" width="23.28515625" customWidth="1"/>
    <col min="14354" max="14354" width="24.140625" customWidth="1"/>
    <col min="14355" max="14355" width="30.5703125" customWidth="1"/>
    <col min="14593" max="14593" width="3.42578125" customWidth="1"/>
    <col min="14594" max="14594" width="12.5703125" customWidth="1"/>
    <col min="14595" max="14595" width="19.28515625" customWidth="1"/>
    <col min="14599" max="14599" width="17.140625" customWidth="1"/>
    <col min="14601" max="14602" width="10.140625" bestFit="1" customWidth="1"/>
    <col min="14604" max="14604" width="29.28515625" customWidth="1"/>
    <col min="14605" max="14606" width="25.7109375" customWidth="1"/>
    <col min="14607" max="14607" width="22.42578125" customWidth="1"/>
    <col min="14608" max="14608" width="23" customWidth="1"/>
    <col min="14609" max="14609" width="23.28515625" customWidth="1"/>
    <col min="14610" max="14610" width="24.140625" customWidth="1"/>
    <col min="14611" max="14611" width="30.5703125" customWidth="1"/>
    <col min="14849" max="14849" width="3.42578125" customWidth="1"/>
    <col min="14850" max="14850" width="12.5703125" customWidth="1"/>
    <col min="14851" max="14851" width="19.28515625" customWidth="1"/>
    <col min="14855" max="14855" width="17.140625" customWidth="1"/>
    <col min="14857" max="14858" width="10.140625" bestFit="1" customWidth="1"/>
    <col min="14860" max="14860" width="29.28515625" customWidth="1"/>
    <col min="14861" max="14862" width="25.7109375" customWidth="1"/>
    <col min="14863" max="14863" width="22.42578125" customWidth="1"/>
    <col min="14864" max="14864" width="23" customWidth="1"/>
    <col min="14865" max="14865" width="23.28515625" customWidth="1"/>
    <col min="14866" max="14866" width="24.140625" customWidth="1"/>
    <col min="14867" max="14867" width="30.5703125" customWidth="1"/>
    <col min="15105" max="15105" width="3.42578125" customWidth="1"/>
    <col min="15106" max="15106" width="12.5703125" customWidth="1"/>
    <col min="15107" max="15107" width="19.28515625" customWidth="1"/>
    <col min="15111" max="15111" width="17.140625" customWidth="1"/>
    <col min="15113" max="15114" width="10.140625" bestFit="1" customWidth="1"/>
    <col min="15116" max="15116" width="29.28515625" customWidth="1"/>
    <col min="15117" max="15118" width="25.7109375" customWidth="1"/>
    <col min="15119" max="15119" width="22.42578125" customWidth="1"/>
    <col min="15120" max="15120" width="23" customWidth="1"/>
    <col min="15121" max="15121" width="23.28515625" customWidth="1"/>
    <col min="15122" max="15122" width="24.140625" customWidth="1"/>
    <col min="15123" max="15123" width="30.5703125" customWidth="1"/>
    <col min="15361" max="15361" width="3.42578125" customWidth="1"/>
    <col min="15362" max="15362" width="12.5703125" customWidth="1"/>
    <col min="15363" max="15363" width="19.28515625" customWidth="1"/>
    <col min="15367" max="15367" width="17.140625" customWidth="1"/>
    <col min="15369" max="15370" width="10.140625" bestFit="1" customWidth="1"/>
    <col min="15372" max="15372" width="29.28515625" customWidth="1"/>
    <col min="15373" max="15374" width="25.7109375" customWidth="1"/>
    <col min="15375" max="15375" width="22.42578125" customWidth="1"/>
    <col min="15376" max="15376" width="23" customWidth="1"/>
    <col min="15377" max="15377" width="23.28515625" customWidth="1"/>
    <col min="15378" max="15378" width="24.140625" customWidth="1"/>
    <col min="15379" max="15379" width="30.5703125" customWidth="1"/>
    <col min="15617" max="15617" width="3.42578125" customWidth="1"/>
    <col min="15618" max="15618" width="12.5703125" customWidth="1"/>
    <col min="15619" max="15619" width="19.28515625" customWidth="1"/>
    <col min="15623" max="15623" width="17.140625" customWidth="1"/>
    <col min="15625" max="15626" width="10.140625" bestFit="1" customWidth="1"/>
    <col min="15628" max="15628" width="29.28515625" customWidth="1"/>
    <col min="15629" max="15630" width="25.7109375" customWidth="1"/>
    <col min="15631" max="15631" width="22.42578125" customWidth="1"/>
    <col min="15632" max="15632" width="23" customWidth="1"/>
    <col min="15633" max="15633" width="23.28515625" customWidth="1"/>
    <col min="15634" max="15634" width="24.140625" customWidth="1"/>
    <col min="15635" max="15635" width="30.5703125" customWidth="1"/>
    <col min="15873" max="15873" width="3.42578125" customWidth="1"/>
    <col min="15874" max="15874" width="12.5703125" customWidth="1"/>
    <col min="15875" max="15875" width="19.28515625" customWidth="1"/>
    <col min="15879" max="15879" width="17.140625" customWidth="1"/>
    <col min="15881" max="15882" width="10.140625" bestFit="1" customWidth="1"/>
    <col min="15884" max="15884" width="29.28515625" customWidth="1"/>
    <col min="15885" max="15886" width="25.7109375" customWidth="1"/>
    <col min="15887" max="15887" width="22.42578125" customWidth="1"/>
    <col min="15888" max="15888" width="23" customWidth="1"/>
    <col min="15889" max="15889" width="23.28515625" customWidth="1"/>
    <col min="15890" max="15890" width="24.140625" customWidth="1"/>
    <col min="15891" max="15891" width="30.5703125" customWidth="1"/>
    <col min="16129" max="16129" width="3.42578125" customWidth="1"/>
    <col min="16130" max="16130" width="12.5703125" customWidth="1"/>
    <col min="16131" max="16131" width="19.28515625" customWidth="1"/>
    <col min="16135" max="16135" width="17.140625" customWidth="1"/>
    <col min="16137" max="16138" width="10.140625" bestFit="1" customWidth="1"/>
    <col min="16140" max="16140" width="29.28515625" customWidth="1"/>
    <col min="16141" max="16142" width="25.7109375" customWidth="1"/>
    <col min="16143" max="16143" width="22.42578125" customWidth="1"/>
    <col min="16144" max="16144" width="23" customWidth="1"/>
    <col min="16145" max="16145" width="23.28515625" customWidth="1"/>
    <col min="16146" max="16146" width="24.140625" customWidth="1"/>
    <col min="16147" max="16147" width="30.5703125" customWidth="1"/>
  </cols>
  <sheetData>
    <row r="1" spans="1:19" ht="15.75" thickBot="1">
      <c r="C1" s="495" t="s">
        <v>586</v>
      </c>
      <c r="D1" s="496"/>
      <c r="E1" s="496"/>
      <c r="F1" s="496"/>
      <c r="G1" s="496"/>
      <c r="H1" s="458"/>
      <c r="I1" s="459"/>
    </row>
    <row r="3" spans="1:19" ht="45.75">
      <c r="A3" s="172" t="s">
        <v>1</v>
      </c>
      <c r="B3" s="172" t="s">
        <v>2</v>
      </c>
      <c r="C3" s="172" t="s">
        <v>3</v>
      </c>
      <c r="D3" s="172" t="s">
        <v>128</v>
      </c>
      <c r="E3" s="172" t="s">
        <v>5</v>
      </c>
      <c r="F3" s="172" t="s">
        <v>6</v>
      </c>
      <c r="G3" s="172" t="s">
        <v>7</v>
      </c>
      <c r="H3" s="172" t="s">
        <v>8</v>
      </c>
      <c r="I3" s="172" t="s">
        <v>9</v>
      </c>
      <c r="J3" s="548" t="s">
        <v>10</v>
      </c>
      <c r="K3" s="549"/>
      <c r="L3" s="172" t="s">
        <v>11</v>
      </c>
      <c r="M3" s="172" t="s">
        <v>12</v>
      </c>
      <c r="N3" s="173" t="s">
        <v>13</v>
      </c>
      <c r="O3" s="173" t="s">
        <v>14</v>
      </c>
      <c r="P3" s="172" t="s">
        <v>15</v>
      </c>
      <c r="Q3" s="172" t="s">
        <v>16</v>
      </c>
      <c r="R3" s="172" t="s">
        <v>17</v>
      </c>
      <c r="S3" s="172" t="s">
        <v>18</v>
      </c>
    </row>
    <row r="4" spans="1:19">
      <c r="A4" s="174"/>
      <c r="B4" s="174"/>
      <c r="C4" s="174"/>
      <c r="D4" s="174"/>
      <c r="E4" s="174"/>
      <c r="F4" s="174"/>
      <c r="G4" s="174"/>
      <c r="H4" s="174"/>
      <c r="I4" s="174"/>
      <c r="J4" s="174">
        <v>2014</v>
      </c>
      <c r="K4" s="175">
        <v>2015</v>
      </c>
      <c r="L4" s="174"/>
      <c r="M4" s="174"/>
      <c r="N4" s="174"/>
      <c r="O4" s="174"/>
      <c r="P4" s="174"/>
      <c r="Q4" s="174"/>
      <c r="R4" s="174"/>
      <c r="S4" s="174"/>
    </row>
    <row r="5" spans="1:19" ht="204">
      <c r="A5" s="643">
        <v>1</v>
      </c>
      <c r="B5" s="177" t="s">
        <v>19</v>
      </c>
      <c r="C5" s="177" t="s">
        <v>587</v>
      </c>
      <c r="D5" s="177">
        <v>1</v>
      </c>
      <c r="E5" s="177"/>
      <c r="F5" s="177"/>
      <c r="G5" s="177" t="s">
        <v>588</v>
      </c>
      <c r="H5" s="177" t="s">
        <v>589</v>
      </c>
      <c r="I5" s="178">
        <v>20000</v>
      </c>
      <c r="J5" s="177" t="s">
        <v>21</v>
      </c>
      <c r="K5" s="177" t="s">
        <v>590</v>
      </c>
      <c r="L5" s="177" t="s">
        <v>591</v>
      </c>
      <c r="M5" s="177" t="s">
        <v>592</v>
      </c>
      <c r="N5" s="177" t="s">
        <v>593</v>
      </c>
      <c r="O5" s="177" t="s">
        <v>594</v>
      </c>
      <c r="P5" s="177" t="s">
        <v>397</v>
      </c>
      <c r="Q5" s="177" t="s">
        <v>595</v>
      </c>
      <c r="R5" s="177" t="s">
        <v>596</v>
      </c>
      <c r="S5" s="177" t="s">
        <v>597</v>
      </c>
    </row>
    <row r="6" spans="1:19" ht="204">
      <c r="A6" s="646"/>
      <c r="B6" s="183" t="s">
        <v>19</v>
      </c>
      <c r="C6" s="183" t="s">
        <v>587</v>
      </c>
      <c r="D6" s="183">
        <v>1</v>
      </c>
      <c r="E6" s="183"/>
      <c r="F6" s="183"/>
      <c r="G6" s="183" t="s">
        <v>588</v>
      </c>
      <c r="H6" s="312">
        <v>220</v>
      </c>
      <c r="I6" s="315">
        <v>16077.2</v>
      </c>
      <c r="J6" s="183" t="s">
        <v>21</v>
      </c>
      <c r="K6" s="183" t="s">
        <v>590</v>
      </c>
      <c r="L6" s="183" t="s">
        <v>591</v>
      </c>
      <c r="M6" s="183" t="s">
        <v>592</v>
      </c>
      <c r="N6" s="183" t="s">
        <v>598</v>
      </c>
      <c r="O6" s="183" t="s">
        <v>594</v>
      </c>
      <c r="P6" s="183" t="s">
        <v>397</v>
      </c>
      <c r="Q6" s="183" t="s">
        <v>595</v>
      </c>
      <c r="R6" s="183" t="s">
        <v>596</v>
      </c>
      <c r="S6" s="183" t="s">
        <v>597</v>
      </c>
    </row>
    <row r="7" spans="1:19">
      <c r="A7" s="647"/>
      <c r="B7" s="532" t="s">
        <v>611</v>
      </c>
      <c r="C7" s="533"/>
      <c r="D7" s="533"/>
      <c r="E7" s="533"/>
      <c r="F7" s="533"/>
      <c r="G7" s="533"/>
      <c r="H7" s="533"/>
      <c r="I7" s="533"/>
      <c r="J7" s="533"/>
      <c r="K7" s="533"/>
      <c r="L7" s="533"/>
      <c r="M7" s="533"/>
      <c r="N7" s="533"/>
      <c r="O7" s="533"/>
      <c r="P7" s="533"/>
      <c r="Q7" s="533"/>
      <c r="R7" s="533"/>
      <c r="S7" s="534"/>
    </row>
    <row r="8" spans="1:19" ht="144">
      <c r="A8" s="176">
        <v>2</v>
      </c>
      <c r="B8" s="176" t="s">
        <v>376</v>
      </c>
      <c r="C8" s="176" t="s">
        <v>599</v>
      </c>
      <c r="D8" s="176">
        <v>2</v>
      </c>
      <c r="E8" s="176"/>
      <c r="F8" s="176"/>
      <c r="G8" s="176" t="s">
        <v>600</v>
      </c>
      <c r="H8" s="176" t="s">
        <v>601</v>
      </c>
      <c r="I8" s="179" t="s">
        <v>602</v>
      </c>
      <c r="J8" s="176"/>
      <c r="K8" s="176" t="s">
        <v>603</v>
      </c>
      <c r="L8" s="176" t="s">
        <v>591</v>
      </c>
      <c r="M8" s="176" t="s">
        <v>604</v>
      </c>
      <c r="N8" s="176" t="s">
        <v>605</v>
      </c>
      <c r="O8" s="176" t="s">
        <v>605</v>
      </c>
      <c r="P8" s="176" t="s">
        <v>148</v>
      </c>
      <c r="Q8" s="180" t="s">
        <v>606</v>
      </c>
      <c r="R8" s="176" t="s">
        <v>607</v>
      </c>
      <c r="S8" s="176" t="s">
        <v>427</v>
      </c>
    </row>
    <row r="9" spans="1:19">
      <c r="G9" s="449" t="s">
        <v>117</v>
      </c>
      <c r="H9" s="449"/>
      <c r="I9" s="386">
        <v>20000</v>
      </c>
    </row>
    <row r="10" spans="1:19">
      <c r="G10" s="449" t="s">
        <v>118</v>
      </c>
      <c r="H10" s="449"/>
      <c r="I10" s="375">
        <v>16077.2</v>
      </c>
    </row>
    <row r="14" spans="1:19" ht="30">
      <c r="G14" s="41" t="s">
        <v>458</v>
      </c>
      <c r="H14" s="550" t="s">
        <v>218</v>
      </c>
      <c r="I14" s="550"/>
      <c r="J14" s="151" t="s">
        <v>608</v>
      </c>
      <c r="M14" s="165"/>
    </row>
    <row r="15" spans="1:19" ht="30">
      <c r="G15" s="181">
        <v>20000</v>
      </c>
      <c r="H15" s="41" t="s">
        <v>220</v>
      </c>
      <c r="J15" s="151" t="s">
        <v>609</v>
      </c>
    </row>
    <row r="16" spans="1:19">
      <c r="H16" s="182" t="s">
        <v>222</v>
      </c>
      <c r="I16" s="40"/>
      <c r="J16" s="547" t="s">
        <v>610</v>
      </c>
      <c r="K16" s="547"/>
      <c r="L16" s="547"/>
    </row>
  </sheetData>
  <mergeCells count="8">
    <mergeCell ref="J16:L16"/>
    <mergeCell ref="B7:S7"/>
    <mergeCell ref="C1:G1"/>
    <mergeCell ref="H1:I1"/>
    <mergeCell ref="J3:K3"/>
    <mergeCell ref="G9:H9"/>
    <mergeCell ref="G10:H10"/>
    <mergeCell ref="H14:I14"/>
  </mergeCells>
  <hyperlinks>
    <hyperlink ref="J16" r:id="rId1"/>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
  <sheetViews>
    <sheetView workbookViewId="0">
      <selection activeCell="E8" sqref="E8"/>
    </sheetView>
  </sheetViews>
  <sheetFormatPr defaultRowHeight="15"/>
  <cols>
    <col min="2" max="2" width="7.85546875" customWidth="1"/>
    <col min="3" max="3" width="28.42578125" customWidth="1"/>
    <col min="4" max="4" width="12.140625" customWidth="1"/>
    <col min="5" max="5" width="31" customWidth="1"/>
    <col min="6" max="6" width="27.140625" customWidth="1"/>
    <col min="7" max="7" width="36.42578125" customWidth="1"/>
  </cols>
  <sheetData>
    <row r="3" spans="2:7" ht="60">
      <c r="B3" s="254" t="s">
        <v>848</v>
      </c>
      <c r="C3" s="255" t="s">
        <v>849</v>
      </c>
      <c r="D3" s="255" t="s">
        <v>850</v>
      </c>
      <c r="E3" s="255" t="s">
        <v>851</v>
      </c>
      <c r="F3" s="254" t="s">
        <v>852</v>
      </c>
      <c r="G3" s="254" t="s">
        <v>853</v>
      </c>
    </row>
    <row r="4" spans="2:7" ht="114.75">
      <c r="B4" s="318">
        <v>1</v>
      </c>
      <c r="C4" s="316" t="s">
        <v>976</v>
      </c>
      <c r="D4" s="316">
        <v>1</v>
      </c>
      <c r="E4" s="317" t="s">
        <v>587</v>
      </c>
      <c r="F4" s="316" t="s">
        <v>977</v>
      </c>
      <c r="G4" s="316" t="s">
        <v>978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opLeftCell="A19" zoomScale="60" zoomScaleNormal="60" workbookViewId="0">
      <selection activeCell="A25" sqref="A25:A26"/>
    </sheetView>
  </sheetViews>
  <sheetFormatPr defaultRowHeight="15"/>
  <cols>
    <col min="1" max="1" width="8.85546875" bestFit="1" customWidth="1"/>
    <col min="2" max="2" width="13.7109375" customWidth="1"/>
    <col min="3" max="3" width="24.28515625" customWidth="1"/>
    <col min="4" max="4" width="9.42578125" customWidth="1"/>
    <col min="7" max="7" width="38.85546875" customWidth="1"/>
    <col min="9" max="9" width="19.28515625" bestFit="1" customWidth="1"/>
    <col min="11" max="11" width="9.5703125" bestFit="1" customWidth="1"/>
    <col min="12" max="12" width="28" customWidth="1"/>
    <col min="13" max="13" width="22.5703125" customWidth="1"/>
    <col min="14" max="14" width="18.85546875" customWidth="1"/>
    <col min="15" max="15" width="19.7109375" customWidth="1"/>
    <col min="16" max="16" width="18.28515625" customWidth="1"/>
    <col min="17" max="17" width="21.7109375" customWidth="1"/>
    <col min="18" max="18" width="26" customWidth="1"/>
    <col min="19" max="19" width="31.140625" customWidth="1"/>
  </cols>
  <sheetData>
    <row r="1" spans="1:19" ht="15.75" thickBot="1"/>
    <row r="2" spans="1:19" ht="15.75" thickBot="1">
      <c r="C2" s="495" t="s">
        <v>519</v>
      </c>
      <c r="D2" s="496"/>
      <c r="E2" s="496"/>
      <c r="F2" s="496"/>
      <c r="G2" s="496"/>
      <c r="H2" s="458"/>
      <c r="I2" s="459"/>
    </row>
    <row r="4" spans="1:19" ht="64.5">
      <c r="A4" s="152" t="s">
        <v>1</v>
      </c>
      <c r="B4" s="152" t="s">
        <v>2</v>
      </c>
      <c r="C4" s="152" t="s">
        <v>3</v>
      </c>
      <c r="D4" s="152" t="s">
        <v>128</v>
      </c>
      <c r="E4" s="152" t="s">
        <v>5</v>
      </c>
      <c r="F4" s="152" t="s">
        <v>6</v>
      </c>
      <c r="G4" s="152" t="s">
        <v>7</v>
      </c>
      <c r="H4" s="152" t="s">
        <v>8</v>
      </c>
      <c r="I4" s="152" t="s">
        <v>9</v>
      </c>
      <c r="J4" s="551" t="s">
        <v>10</v>
      </c>
      <c r="K4" s="552"/>
      <c r="L4" s="152" t="s">
        <v>11</v>
      </c>
      <c r="M4" s="152" t="s">
        <v>12</v>
      </c>
      <c r="N4" s="153" t="s">
        <v>13</v>
      </c>
      <c r="O4" s="153" t="s">
        <v>14</v>
      </c>
      <c r="P4" s="154" t="s">
        <v>15</v>
      </c>
      <c r="Q4" s="154" t="s">
        <v>16</v>
      </c>
      <c r="R4" s="154" t="s">
        <v>17</v>
      </c>
      <c r="S4" s="154" t="s">
        <v>18</v>
      </c>
    </row>
    <row r="5" spans="1:19">
      <c r="A5" s="155"/>
      <c r="B5" s="155"/>
      <c r="C5" s="155"/>
      <c r="D5" s="155"/>
      <c r="E5" s="155"/>
      <c r="F5" s="155"/>
      <c r="G5" s="155"/>
      <c r="H5" s="155"/>
      <c r="I5" s="155"/>
      <c r="J5" s="155">
        <v>2014</v>
      </c>
      <c r="K5" s="156">
        <v>2015</v>
      </c>
      <c r="L5" s="155"/>
      <c r="M5" s="155"/>
      <c r="N5" s="155"/>
      <c r="O5" s="155"/>
      <c r="P5" s="155"/>
      <c r="Q5" s="155"/>
      <c r="R5" s="155"/>
      <c r="S5" s="155"/>
    </row>
    <row r="6" spans="1:19" ht="252.75" customHeight="1">
      <c r="A6" s="160">
        <v>1</v>
      </c>
      <c r="B6" s="32" t="s">
        <v>19</v>
      </c>
      <c r="C6" s="32" t="s">
        <v>520</v>
      </c>
      <c r="D6" s="32">
        <v>1</v>
      </c>
      <c r="E6" s="32">
        <v>0</v>
      </c>
      <c r="F6" s="32">
        <v>0</v>
      </c>
      <c r="G6" s="32" t="s">
        <v>521</v>
      </c>
      <c r="H6" s="32">
        <v>250</v>
      </c>
      <c r="I6" s="158">
        <v>50000</v>
      </c>
      <c r="J6" s="32" t="s">
        <v>21</v>
      </c>
      <c r="K6" s="32" t="s">
        <v>178</v>
      </c>
      <c r="L6" s="159" t="s">
        <v>522</v>
      </c>
      <c r="M6" s="32" t="s">
        <v>523</v>
      </c>
      <c r="N6" s="32" t="s">
        <v>524</v>
      </c>
      <c r="O6" s="32" t="s">
        <v>525</v>
      </c>
      <c r="P6" s="32" t="s">
        <v>526</v>
      </c>
      <c r="Q6" s="32" t="s">
        <v>527</v>
      </c>
      <c r="R6" s="32" t="s">
        <v>528</v>
      </c>
      <c r="S6" s="32" t="s">
        <v>529</v>
      </c>
    </row>
    <row r="7" spans="1:19" ht="252.75" customHeight="1">
      <c r="A7" s="648"/>
      <c r="B7" s="47" t="s">
        <v>19</v>
      </c>
      <c r="C7" s="35" t="s">
        <v>530</v>
      </c>
      <c r="D7" s="47">
        <v>1</v>
      </c>
      <c r="E7" s="47">
        <v>0</v>
      </c>
      <c r="F7" s="47">
        <v>0</v>
      </c>
      <c r="G7" s="47" t="s">
        <v>521</v>
      </c>
      <c r="H7" s="35">
        <v>150</v>
      </c>
      <c r="I7" s="319">
        <v>16571.62</v>
      </c>
      <c r="J7" s="47" t="s">
        <v>21</v>
      </c>
      <c r="K7" s="47" t="s">
        <v>178</v>
      </c>
      <c r="L7" s="320" t="s">
        <v>531</v>
      </c>
      <c r="M7" s="47" t="s">
        <v>523</v>
      </c>
      <c r="N7" s="47" t="s">
        <v>524</v>
      </c>
      <c r="O7" s="47" t="s">
        <v>525</v>
      </c>
      <c r="P7" s="47" t="s">
        <v>526</v>
      </c>
      <c r="Q7" s="47" t="s">
        <v>527</v>
      </c>
      <c r="R7" s="47" t="s">
        <v>528</v>
      </c>
      <c r="S7" s="47" t="s">
        <v>529</v>
      </c>
    </row>
    <row r="8" spans="1:19">
      <c r="A8" s="649"/>
      <c r="B8" s="553" t="s">
        <v>580</v>
      </c>
      <c r="C8" s="554"/>
      <c r="D8" s="554"/>
      <c r="E8" s="554"/>
      <c r="F8" s="554"/>
      <c r="G8" s="554"/>
      <c r="H8" s="554"/>
      <c r="I8" s="554"/>
      <c r="J8" s="554"/>
      <c r="K8" s="554"/>
      <c r="L8" s="554"/>
      <c r="M8" s="554"/>
      <c r="N8" s="554"/>
      <c r="O8" s="554"/>
      <c r="P8" s="554"/>
      <c r="Q8" s="554"/>
      <c r="R8" s="554"/>
      <c r="S8" s="555"/>
    </row>
    <row r="9" spans="1:19" ht="280.5">
      <c r="A9" s="160">
        <v>2</v>
      </c>
      <c r="B9" s="161" t="s">
        <v>532</v>
      </c>
      <c r="C9" s="161" t="s">
        <v>533</v>
      </c>
      <c r="D9" s="161">
        <v>4</v>
      </c>
      <c r="E9" s="161">
        <v>0</v>
      </c>
      <c r="F9" s="161">
        <v>0</v>
      </c>
      <c r="G9" s="167" t="s">
        <v>534</v>
      </c>
      <c r="H9" s="161">
        <v>280</v>
      </c>
      <c r="I9" s="162">
        <v>8000</v>
      </c>
      <c r="J9" s="161" t="s">
        <v>21</v>
      </c>
      <c r="K9" s="161" t="s">
        <v>178</v>
      </c>
      <c r="L9" s="161" t="s">
        <v>535</v>
      </c>
      <c r="M9" s="161" t="s">
        <v>536</v>
      </c>
      <c r="N9" s="161" t="s">
        <v>537</v>
      </c>
      <c r="O9" s="161" t="s">
        <v>525</v>
      </c>
      <c r="P9" s="161" t="s">
        <v>538</v>
      </c>
      <c r="Q9" s="161" t="s">
        <v>539</v>
      </c>
      <c r="R9" s="161" t="s">
        <v>528</v>
      </c>
      <c r="S9" s="163" t="s">
        <v>529</v>
      </c>
    </row>
    <row r="10" spans="1:19" ht="280.5">
      <c r="A10" s="648"/>
      <c r="B10" s="47" t="s">
        <v>532</v>
      </c>
      <c r="C10" s="321" t="s">
        <v>540</v>
      </c>
      <c r="D10" s="35">
        <v>1</v>
      </c>
      <c r="E10" s="47">
        <v>0</v>
      </c>
      <c r="F10" s="47">
        <v>0</v>
      </c>
      <c r="G10" s="170" t="s">
        <v>534</v>
      </c>
      <c r="H10" s="35">
        <v>155</v>
      </c>
      <c r="I10" s="319">
        <v>8000</v>
      </c>
      <c r="J10" s="37" t="s">
        <v>21</v>
      </c>
      <c r="K10" s="47" t="s">
        <v>178</v>
      </c>
      <c r="L10" s="47" t="s">
        <v>535</v>
      </c>
      <c r="M10" s="47" t="s">
        <v>536</v>
      </c>
      <c r="N10" s="47" t="s">
        <v>537</v>
      </c>
      <c r="O10" s="47" t="s">
        <v>525</v>
      </c>
      <c r="P10" s="47" t="s">
        <v>538</v>
      </c>
      <c r="Q10" s="47" t="s">
        <v>539</v>
      </c>
      <c r="R10" s="47" t="s">
        <v>528</v>
      </c>
      <c r="S10" s="49" t="s">
        <v>529</v>
      </c>
    </row>
    <row r="11" spans="1:19">
      <c r="A11" s="649"/>
      <c r="B11" s="468" t="s">
        <v>1142</v>
      </c>
      <c r="C11" s="469"/>
      <c r="D11" s="469"/>
      <c r="E11" s="469"/>
      <c r="F11" s="469"/>
      <c r="G11" s="469"/>
      <c r="H11" s="469"/>
      <c r="I11" s="469"/>
      <c r="J11" s="469"/>
      <c r="K11" s="469"/>
      <c r="L11" s="469"/>
      <c r="M11" s="469"/>
      <c r="N11" s="469"/>
      <c r="O11" s="469"/>
      <c r="P11" s="469"/>
      <c r="Q11" s="469"/>
      <c r="R11" s="469"/>
      <c r="S11" s="470"/>
    </row>
    <row r="12" spans="1:19" s="19" customFormat="1" ht="318.75">
      <c r="A12" s="650">
        <v>3</v>
      </c>
      <c r="B12" s="168" t="s">
        <v>19</v>
      </c>
      <c r="C12" s="168" t="s">
        <v>541</v>
      </c>
      <c r="D12" s="168">
        <v>1</v>
      </c>
      <c r="E12" s="168">
        <v>0</v>
      </c>
      <c r="F12" s="168">
        <v>0</v>
      </c>
      <c r="G12" s="168" t="s">
        <v>542</v>
      </c>
      <c r="H12" s="168">
        <v>200</v>
      </c>
      <c r="I12" s="169">
        <v>70000</v>
      </c>
      <c r="J12" s="168" t="s">
        <v>21</v>
      </c>
      <c r="K12" s="168" t="s">
        <v>178</v>
      </c>
      <c r="L12" s="168" t="s">
        <v>535</v>
      </c>
      <c r="M12" s="168" t="s">
        <v>523</v>
      </c>
      <c r="N12" s="168" t="s">
        <v>543</v>
      </c>
      <c r="O12" s="168" t="s">
        <v>525</v>
      </c>
      <c r="P12" s="168" t="s">
        <v>538</v>
      </c>
      <c r="Q12" s="168" t="s">
        <v>539</v>
      </c>
      <c r="R12" s="168" t="s">
        <v>528</v>
      </c>
      <c r="S12" s="168" t="s">
        <v>544</v>
      </c>
    </row>
    <row r="13" spans="1:19" s="19" customFormat="1" ht="35.25" customHeight="1">
      <c r="A13" s="651"/>
      <c r="B13" s="556" t="s">
        <v>1141</v>
      </c>
      <c r="C13" s="557"/>
      <c r="D13" s="557"/>
      <c r="E13" s="557"/>
      <c r="F13" s="557"/>
      <c r="G13" s="557"/>
      <c r="H13" s="557"/>
      <c r="I13" s="557"/>
      <c r="J13" s="557"/>
      <c r="K13" s="557"/>
      <c r="L13" s="557"/>
      <c r="M13" s="557"/>
      <c r="N13" s="557"/>
      <c r="O13" s="557"/>
      <c r="P13" s="557"/>
      <c r="Q13" s="557"/>
      <c r="R13" s="557"/>
      <c r="S13" s="558"/>
    </row>
    <row r="14" spans="1:19" ht="280.5">
      <c r="A14" s="160">
        <v>4</v>
      </c>
      <c r="B14" s="32" t="s">
        <v>532</v>
      </c>
      <c r="C14" s="32" t="s">
        <v>545</v>
      </c>
      <c r="D14" s="32">
        <v>1</v>
      </c>
      <c r="E14" s="32">
        <v>0</v>
      </c>
      <c r="F14" s="32">
        <v>0</v>
      </c>
      <c r="G14" s="32" t="s">
        <v>546</v>
      </c>
      <c r="H14" s="32">
        <v>50</v>
      </c>
      <c r="I14" s="158">
        <v>4000</v>
      </c>
      <c r="J14" s="32" t="s">
        <v>21</v>
      </c>
      <c r="K14" s="32" t="s">
        <v>178</v>
      </c>
      <c r="L14" s="32" t="s">
        <v>535</v>
      </c>
      <c r="M14" s="32" t="s">
        <v>547</v>
      </c>
      <c r="N14" s="32" t="s">
        <v>548</v>
      </c>
      <c r="O14" s="32" t="s">
        <v>549</v>
      </c>
      <c r="P14" s="32" t="s">
        <v>538</v>
      </c>
      <c r="Q14" s="32" t="s">
        <v>539</v>
      </c>
      <c r="R14" s="32" t="s">
        <v>528</v>
      </c>
      <c r="S14" s="32" t="s">
        <v>529</v>
      </c>
    </row>
    <row r="15" spans="1:19" ht="280.5">
      <c r="A15" s="648"/>
      <c r="B15" s="47" t="s">
        <v>532</v>
      </c>
      <c r="C15" s="47" t="s">
        <v>545</v>
      </c>
      <c r="D15" s="47">
        <v>1</v>
      </c>
      <c r="E15" s="47">
        <v>0</v>
      </c>
      <c r="F15" s="47">
        <v>0</v>
      </c>
      <c r="G15" s="47" t="s">
        <v>546</v>
      </c>
      <c r="H15" s="35">
        <v>63</v>
      </c>
      <c r="I15" s="319">
        <v>15000</v>
      </c>
      <c r="J15" s="47" t="s">
        <v>21</v>
      </c>
      <c r="K15" s="47" t="s">
        <v>178</v>
      </c>
      <c r="L15" s="47" t="s">
        <v>535</v>
      </c>
      <c r="M15" s="47" t="s">
        <v>547</v>
      </c>
      <c r="N15" s="47" t="s">
        <v>548</v>
      </c>
      <c r="O15" s="47" t="s">
        <v>549</v>
      </c>
      <c r="P15" s="47" t="s">
        <v>538</v>
      </c>
      <c r="Q15" s="47" t="s">
        <v>539</v>
      </c>
      <c r="R15" s="47" t="s">
        <v>528</v>
      </c>
      <c r="S15" s="47" t="s">
        <v>529</v>
      </c>
    </row>
    <row r="16" spans="1:19" ht="48" customHeight="1">
      <c r="A16" s="649"/>
      <c r="B16" s="468" t="s">
        <v>1075</v>
      </c>
      <c r="C16" s="469"/>
      <c r="D16" s="469"/>
      <c r="E16" s="469"/>
      <c r="F16" s="469"/>
      <c r="G16" s="469"/>
      <c r="H16" s="469"/>
      <c r="I16" s="469"/>
      <c r="J16" s="469"/>
      <c r="K16" s="469"/>
      <c r="L16" s="469"/>
      <c r="M16" s="469"/>
      <c r="N16" s="469"/>
      <c r="O16" s="469"/>
      <c r="P16" s="469"/>
      <c r="Q16" s="469"/>
      <c r="R16" s="469"/>
      <c r="S16" s="470"/>
    </row>
    <row r="17" spans="1:19" ht="280.5">
      <c r="A17" s="157">
        <v>5</v>
      </c>
      <c r="B17" s="32" t="s">
        <v>550</v>
      </c>
      <c r="C17" s="32" t="s">
        <v>551</v>
      </c>
      <c r="D17" s="32">
        <v>0</v>
      </c>
      <c r="E17" s="32">
        <v>0</v>
      </c>
      <c r="F17" s="32">
        <v>2</v>
      </c>
      <c r="G17" s="32" t="s">
        <v>552</v>
      </c>
      <c r="H17" s="32" t="s">
        <v>21</v>
      </c>
      <c r="I17" s="158">
        <v>2000</v>
      </c>
      <c r="J17" s="32" t="s">
        <v>21</v>
      </c>
      <c r="K17" s="32" t="s">
        <v>178</v>
      </c>
      <c r="L17" s="32" t="s">
        <v>21</v>
      </c>
      <c r="M17" s="32" t="s">
        <v>21</v>
      </c>
      <c r="N17" s="32" t="s">
        <v>553</v>
      </c>
      <c r="O17" s="32" t="s">
        <v>525</v>
      </c>
      <c r="P17" s="32" t="s">
        <v>554</v>
      </c>
      <c r="Q17" s="32" t="s">
        <v>555</v>
      </c>
      <c r="R17" s="32" t="s">
        <v>556</v>
      </c>
      <c r="S17" s="32" t="s">
        <v>557</v>
      </c>
    </row>
    <row r="18" spans="1:19" s="19" customFormat="1" ht="280.5">
      <c r="A18" s="650">
        <v>6</v>
      </c>
      <c r="B18" s="168" t="s">
        <v>558</v>
      </c>
      <c r="C18" s="168" t="s">
        <v>559</v>
      </c>
      <c r="D18" s="168">
        <v>0</v>
      </c>
      <c r="E18" s="168">
        <v>0</v>
      </c>
      <c r="F18" s="168">
        <v>3</v>
      </c>
      <c r="G18" s="168" t="s">
        <v>542</v>
      </c>
      <c r="H18" s="168" t="s">
        <v>21</v>
      </c>
      <c r="I18" s="169">
        <v>20000</v>
      </c>
      <c r="J18" s="168" t="s">
        <v>21</v>
      </c>
      <c r="K18" s="168" t="s">
        <v>178</v>
      </c>
      <c r="L18" s="168" t="s">
        <v>21</v>
      </c>
      <c r="M18" s="168" t="s">
        <v>21</v>
      </c>
      <c r="N18" s="168" t="s">
        <v>560</v>
      </c>
      <c r="O18" s="168" t="s">
        <v>525</v>
      </c>
      <c r="P18" s="168" t="s">
        <v>554</v>
      </c>
      <c r="Q18" s="168" t="s">
        <v>555</v>
      </c>
      <c r="R18" s="168" t="s">
        <v>556</v>
      </c>
      <c r="S18" s="168" t="s">
        <v>561</v>
      </c>
    </row>
    <row r="19" spans="1:19" s="19" customFormat="1">
      <c r="A19" s="651"/>
      <c r="B19" s="556" t="s">
        <v>1126</v>
      </c>
      <c r="C19" s="557"/>
      <c r="D19" s="557"/>
      <c r="E19" s="557"/>
      <c r="F19" s="557"/>
      <c r="G19" s="557"/>
      <c r="H19" s="557"/>
      <c r="I19" s="557"/>
      <c r="J19" s="557"/>
      <c r="K19" s="557"/>
      <c r="L19" s="557"/>
      <c r="M19" s="557"/>
      <c r="N19" s="557"/>
      <c r="O19" s="557"/>
      <c r="P19" s="557"/>
      <c r="Q19" s="557"/>
      <c r="R19" s="557"/>
      <c r="S19" s="558"/>
    </row>
    <row r="20" spans="1:19" ht="102">
      <c r="A20" s="160">
        <v>7</v>
      </c>
      <c r="B20" s="32" t="s">
        <v>562</v>
      </c>
      <c r="C20" s="32" t="s">
        <v>563</v>
      </c>
      <c r="D20" s="32">
        <v>0</v>
      </c>
      <c r="E20" s="32">
        <v>200</v>
      </c>
      <c r="F20" s="32">
        <v>0</v>
      </c>
      <c r="G20" s="32" t="s">
        <v>564</v>
      </c>
      <c r="H20" s="32" t="s">
        <v>21</v>
      </c>
      <c r="I20" s="158">
        <v>15000</v>
      </c>
      <c r="J20" s="32" t="s">
        <v>21</v>
      </c>
      <c r="K20" s="32" t="s">
        <v>178</v>
      </c>
      <c r="L20" s="32" t="s">
        <v>21</v>
      </c>
      <c r="M20" s="32" t="s">
        <v>565</v>
      </c>
      <c r="N20" s="32" t="s">
        <v>566</v>
      </c>
      <c r="O20" s="32" t="s">
        <v>567</v>
      </c>
      <c r="P20" s="32" t="s">
        <v>568</v>
      </c>
      <c r="Q20" s="32" t="s">
        <v>569</v>
      </c>
      <c r="R20" s="32" t="s">
        <v>556</v>
      </c>
      <c r="S20" s="32" t="s">
        <v>570</v>
      </c>
    </row>
    <row r="21" spans="1:19" ht="102">
      <c r="A21" s="648"/>
      <c r="B21" s="47" t="s">
        <v>562</v>
      </c>
      <c r="C21" s="47" t="s">
        <v>563</v>
      </c>
      <c r="D21" s="47">
        <v>0</v>
      </c>
      <c r="E21" s="35">
        <v>79</v>
      </c>
      <c r="F21" s="47">
        <v>0</v>
      </c>
      <c r="G21" s="47" t="s">
        <v>564</v>
      </c>
      <c r="H21" s="47" t="s">
        <v>21</v>
      </c>
      <c r="I21" s="319">
        <v>5052.84</v>
      </c>
      <c r="J21" s="47" t="s">
        <v>21</v>
      </c>
      <c r="K21" s="47" t="s">
        <v>178</v>
      </c>
      <c r="L21" s="47" t="s">
        <v>21</v>
      </c>
      <c r="M21" s="47" t="s">
        <v>565</v>
      </c>
      <c r="N21" s="47" t="s">
        <v>566</v>
      </c>
      <c r="O21" s="47" t="s">
        <v>567</v>
      </c>
      <c r="P21" s="47" t="s">
        <v>568</v>
      </c>
      <c r="Q21" s="47" t="s">
        <v>569</v>
      </c>
      <c r="R21" s="47" t="s">
        <v>556</v>
      </c>
      <c r="S21" s="47" t="s">
        <v>570</v>
      </c>
    </row>
    <row r="22" spans="1:19">
      <c r="A22" s="649"/>
      <c r="B22" s="468" t="s">
        <v>583</v>
      </c>
      <c r="C22" s="469"/>
      <c r="D22" s="469"/>
      <c r="E22" s="469"/>
      <c r="F22" s="469"/>
      <c r="G22" s="469"/>
      <c r="H22" s="469"/>
      <c r="I22" s="469"/>
      <c r="J22" s="469"/>
      <c r="K22" s="469"/>
      <c r="L22" s="469"/>
      <c r="M22" s="469"/>
      <c r="N22" s="469"/>
      <c r="O22" s="469"/>
      <c r="P22" s="469"/>
      <c r="Q22" s="469"/>
      <c r="R22" s="469"/>
      <c r="S22" s="470"/>
    </row>
    <row r="23" spans="1:19" s="19" customFormat="1" ht="204">
      <c r="A23" s="650">
        <v>8</v>
      </c>
      <c r="B23" s="168" t="s">
        <v>571</v>
      </c>
      <c r="C23" s="168" t="s">
        <v>572</v>
      </c>
      <c r="D23" s="168">
        <v>0</v>
      </c>
      <c r="E23" s="168">
        <v>800</v>
      </c>
      <c r="F23" s="168">
        <v>0</v>
      </c>
      <c r="G23" s="168" t="s">
        <v>573</v>
      </c>
      <c r="H23" s="168" t="s">
        <v>21</v>
      </c>
      <c r="I23" s="169">
        <v>20000</v>
      </c>
      <c r="J23" s="168" t="s">
        <v>21</v>
      </c>
      <c r="K23" s="168" t="s">
        <v>178</v>
      </c>
      <c r="L23" s="168" t="s">
        <v>21</v>
      </c>
      <c r="M23" s="168" t="s">
        <v>21</v>
      </c>
      <c r="N23" s="168" t="s">
        <v>574</v>
      </c>
      <c r="O23" s="168" t="s">
        <v>567</v>
      </c>
      <c r="P23" s="168" t="s">
        <v>575</v>
      </c>
      <c r="Q23" s="168" t="s">
        <v>539</v>
      </c>
      <c r="R23" s="168" t="s">
        <v>528</v>
      </c>
      <c r="S23" s="168" t="s">
        <v>561</v>
      </c>
    </row>
    <row r="24" spans="1:19" s="19" customFormat="1">
      <c r="A24" s="651"/>
      <c r="B24" s="556" t="s">
        <v>584</v>
      </c>
      <c r="C24" s="557"/>
      <c r="D24" s="557"/>
      <c r="E24" s="557"/>
      <c r="F24" s="557"/>
      <c r="G24" s="557"/>
      <c r="H24" s="557"/>
      <c r="I24" s="557"/>
      <c r="J24" s="557"/>
      <c r="K24" s="557"/>
      <c r="L24" s="557"/>
      <c r="M24" s="557"/>
      <c r="N24" s="557"/>
      <c r="O24" s="557"/>
      <c r="P24" s="557"/>
      <c r="Q24" s="557"/>
      <c r="R24" s="557"/>
      <c r="S24" s="558"/>
    </row>
    <row r="25" spans="1:19" s="19" customFormat="1" ht="264">
      <c r="A25" s="652" t="s">
        <v>1041</v>
      </c>
      <c r="B25" s="376" t="s">
        <v>1025</v>
      </c>
      <c r="C25" s="37" t="s">
        <v>576</v>
      </c>
      <c r="D25" s="376">
        <v>16</v>
      </c>
      <c r="E25" s="376" t="s">
        <v>21</v>
      </c>
      <c r="F25" s="376" t="s">
        <v>21</v>
      </c>
      <c r="G25" s="377" t="s">
        <v>1026</v>
      </c>
      <c r="H25" s="376">
        <v>10</v>
      </c>
      <c r="I25" s="37">
        <v>700</v>
      </c>
      <c r="J25" s="378" t="s">
        <v>21</v>
      </c>
      <c r="K25" s="376" t="s">
        <v>1027</v>
      </c>
      <c r="L25" s="207" t="s">
        <v>21</v>
      </c>
      <c r="M25" s="207" t="s">
        <v>21</v>
      </c>
      <c r="N25" s="207" t="s">
        <v>1127</v>
      </c>
      <c r="O25" s="207" t="s">
        <v>397</v>
      </c>
      <c r="P25" s="377" t="s">
        <v>1028</v>
      </c>
      <c r="Q25" s="377" t="s">
        <v>216</v>
      </c>
      <c r="R25" s="377" t="s">
        <v>234</v>
      </c>
      <c r="S25" s="207" t="s">
        <v>1029</v>
      </c>
    </row>
    <row r="26" spans="1:19" s="19" customFormat="1">
      <c r="A26" s="614"/>
      <c r="B26" s="559" t="s">
        <v>585</v>
      </c>
      <c r="C26" s="559"/>
      <c r="D26" s="559"/>
      <c r="E26" s="559"/>
      <c r="F26" s="559"/>
      <c r="G26" s="559"/>
      <c r="H26" s="559"/>
      <c r="I26" s="559"/>
      <c r="J26" s="559"/>
      <c r="K26" s="559"/>
      <c r="L26" s="559"/>
      <c r="M26" s="559"/>
      <c r="N26" s="559"/>
      <c r="O26" s="559"/>
      <c r="P26" s="559"/>
      <c r="Q26" s="559"/>
      <c r="R26" s="559"/>
      <c r="S26" s="559"/>
    </row>
    <row r="27" spans="1:19" ht="18.75">
      <c r="G27" s="463" t="s">
        <v>117</v>
      </c>
      <c r="H27" s="463"/>
      <c r="I27" s="379">
        <f>I6+I9+I12+I14+I17+I18+I20+I23</f>
        <v>189000</v>
      </c>
    </row>
    <row r="28" spans="1:19" ht="18.75">
      <c r="G28" s="463" t="s">
        <v>118</v>
      </c>
      <c r="H28" s="463"/>
      <c r="I28" s="379">
        <f>I25+I21+I17+I15+I10+I7</f>
        <v>47324.46</v>
      </c>
    </row>
    <row r="29" spans="1:19">
      <c r="K29" s="165"/>
    </row>
    <row r="32" spans="1:19" ht="30">
      <c r="I32" s="41" t="s">
        <v>458</v>
      </c>
      <c r="K32" s="41" t="s">
        <v>218</v>
      </c>
      <c r="L32" s="144" t="s">
        <v>577</v>
      </c>
    </row>
    <row r="33" spans="9:13" ht="15.75" thickBot="1">
      <c r="I33" s="41"/>
      <c r="K33" s="41" t="s">
        <v>220</v>
      </c>
      <c r="L33" s="144" t="s">
        <v>578</v>
      </c>
    </row>
    <row r="34" spans="9:13" ht="15.75" thickBot="1">
      <c r="I34" s="166">
        <v>189000</v>
      </c>
      <c r="K34" s="44" t="s">
        <v>222</v>
      </c>
      <c r="L34" s="450" t="s">
        <v>579</v>
      </c>
      <c r="M34" s="450"/>
    </row>
  </sheetData>
  <mergeCells count="14">
    <mergeCell ref="L34:M34"/>
    <mergeCell ref="B8:S8"/>
    <mergeCell ref="B11:S11"/>
    <mergeCell ref="B13:S13"/>
    <mergeCell ref="B16:S16"/>
    <mergeCell ref="B19:S19"/>
    <mergeCell ref="B22:S22"/>
    <mergeCell ref="B24:S24"/>
    <mergeCell ref="B26:S26"/>
    <mergeCell ref="C2:G2"/>
    <mergeCell ref="H2:I2"/>
    <mergeCell ref="J4:K4"/>
    <mergeCell ref="G27:H27"/>
    <mergeCell ref="G28:H28"/>
  </mergeCells>
  <hyperlinks>
    <hyperlink ref="L34" r:id="rId1"/>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1"/>
  <sheetViews>
    <sheetView topLeftCell="A10" workbookViewId="0">
      <selection activeCell="G7" sqref="G7"/>
    </sheetView>
  </sheetViews>
  <sheetFormatPr defaultRowHeight="15"/>
  <cols>
    <col min="2" max="2" width="7.85546875" customWidth="1"/>
    <col min="3" max="3" width="28.42578125" customWidth="1"/>
    <col min="4" max="4" width="12.140625" customWidth="1"/>
    <col min="5" max="5" width="31" customWidth="1"/>
    <col min="6" max="6" width="27.140625" customWidth="1"/>
    <col min="7" max="7" width="36.42578125" customWidth="1"/>
    <col min="8" max="8" width="21.85546875" customWidth="1"/>
  </cols>
  <sheetData>
    <row r="3" spans="2:9" ht="60">
      <c r="B3" s="254" t="s">
        <v>848</v>
      </c>
      <c r="C3" s="255" t="s">
        <v>849</v>
      </c>
      <c r="D3" s="255" t="s">
        <v>850</v>
      </c>
      <c r="E3" s="255" t="s">
        <v>851</v>
      </c>
      <c r="F3" s="254" t="s">
        <v>852</v>
      </c>
      <c r="G3" s="254" t="s">
        <v>853</v>
      </c>
    </row>
    <row r="4" spans="2:9" ht="225">
      <c r="B4" s="256">
        <v>1</v>
      </c>
      <c r="C4" s="257" t="s">
        <v>979</v>
      </c>
      <c r="D4" s="322">
        <v>8</v>
      </c>
      <c r="E4" s="328" t="s">
        <v>980</v>
      </c>
      <c r="F4" s="329" t="s">
        <v>981</v>
      </c>
      <c r="G4" s="329" t="s">
        <v>580</v>
      </c>
    </row>
    <row r="5" spans="2:9" ht="225">
      <c r="B5" s="256">
        <v>2</v>
      </c>
      <c r="C5" s="259"/>
      <c r="D5" s="322">
        <v>8</v>
      </c>
      <c r="E5" s="328" t="s">
        <v>541</v>
      </c>
      <c r="F5" s="329" t="s">
        <v>982</v>
      </c>
      <c r="G5" s="329" t="s">
        <v>581</v>
      </c>
    </row>
    <row r="6" spans="2:9" ht="195">
      <c r="B6" s="256">
        <v>3</v>
      </c>
      <c r="C6" s="259"/>
      <c r="D6" s="322">
        <v>8</v>
      </c>
      <c r="E6" s="328" t="s">
        <v>983</v>
      </c>
      <c r="F6" s="329" t="s">
        <v>984</v>
      </c>
      <c r="G6" s="329" t="s">
        <v>582</v>
      </c>
    </row>
    <row r="7" spans="2:9" ht="90">
      <c r="B7" s="256">
        <v>4</v>
      </c>
      <c r="C7" s="259"/>
      <c r="D7" s="322">
        <v>8</v>
      </c>
      <c r="E7" s="328" t="s">
        <v>985</v>
      </c>
      <c r="F7" s="329" t="s">
        <v>982</v>
      </c>
      <c r="G7" s="329" t="s">
        <v>1126</v>
      </c>
      <c r="H7" s="597"/>
    </row>
    <row r="8" spans="2:9" ht="90">
      <c r="B8" s="256">
        <v>5</v>
      </c>
      <c r="C8" s="259"/>
      <c r="D8" s="322">
        <v>8</v>
      </c>
      <c r="E8" s="328" t="s">
        <v>563</v>
      </c>
      <c r="F8" s="329" t="s">
        <v>986</v>
      </c>
      <c r="G8" s="329" t="s">
        <v>583</v>
      </c>
    </row>
    <row r="9" spans="2:9" ht="60">
      <c r="B9" s="256">
        <v>6</v>
      </c>
      <c r="C9" s="259"/>
      <c r="D9" s="322">
        <v>8</v>
      </c>
      <c r="E9" s="328" t="s">
        <v>987</v>
      </c>
      <c r="F9" s="329" t="s">
        <v>982</v>
      </c>
      <c r="G9" s="329" t="s">
        <v>584</v>
      </c>
    </row>
    <row r="10" spans="2:9" ht="285">
      <c r="B10" s="256">
        <v>7</v>
      </c>
      <c r="C10" s="259"/>
      <c r="D10" s="322">
        <v>8</v>
      </c>
      <c r="E10" s="353" t="s">
        <v>988</v>
      </c>
      <c r="F10" s="329" t="s">
        <v>989</v>
      </c>
      <c r="G10" s="419" t="s">
        <v>1075</v>
      </c>
      <c r="H10" s="384"/>
    </row>
    <row r="11" spans="2:9" ht="105">
      <c r="B11" s="256">
        <v>8</v>
      </c>
      <c r="C11" s="258"/>
      <c r="D11" s="322">
        <v>8</v>
      </c>
      <c r="E11" s="328" t="s">
        <v>576</v>
      </c>
      <c r="F11" s="329" t="s">
        <v>990</v>
      </c>
      <c r="G11" s="329" t="s">
        <v>585</v>
      </c>
      <c r="H11" s="417"/>
      <c r="I11" s="596"/>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A16" zoomScale="70" zoomScaleNormal="70" workbookViewId="0">
      <selection activeCell="A20" sqref="A20:A21"/>
    </sheetView>
  </sheetViews>
  <sheetFormatPr defaultRowHeight="15"/>
  <cols>
    <col min="1" max="1" width="5.85546875" customWidth="1"/>
    <col min="2" max="2" width="14" customWidth="1"/>
    <col min="3" max="3" width="24.42578125" customWidth="1"/>
    <col min="4" max="4" width="10.7109375" customWidth="1"/>
    <col min="6" max="6" width="12.5703125" customWidth="1"/>
    <col min="7" max="7" width="20.85546875" customWidth="1"/>
    <col min="8" max="8" width="21" customWidth="1"/>
    <col min="9" max="9" width="16.85546875" customWidth="1"/>
    <col min="12" max="12" width="17.28515625" customWidth="1"/>
    <col min="13" max="13" width="17.5703125" customWidth="1"/>
    <col min="14" max="14" width="19" customWidth="1"/>
    <col min="15" max="15" width="21" customWidth="1"/>
    <col min="16" max="16" width="22.5703125" customWidth="1"/>
    <col min="17" max="17" width="21" customWidth="1"/>
    <col min="18" max="18" width="17.140625" customWidth="1"/>
    <col min="19" max="19" width="24.42578125" customWidth="1"/>
  </cols>
  <sheetData>
    <row r="1" spans="1:19" ht="15.75" thickBot="1"/>
    <row r="2" spans="1:19" ht="15.75" thickBot="1">
      <c r="C2" s="495" t="s">
        <v>466</v>
      </c>
      <c r="D2" s="496"/>
      <c r="E2" s="496"/>
      <c r="F2" s="496"/>
      <c r="G2" s="496"/>
      <c r="H2" s="458"/>
      <c r="I2" s="561"/>
    </row>
    <row r="3" spans="1:19">
      <c r="C3" s="562"/>
      <c r="D3" s="562"/>
      <c r="E3" s="562"/>
      <c r="F3" s="562"/>
      <c r="G3" s="562"/>
      <c r="H3" s="24"/>
      <c r="I3" s="24"/>
    </row>
    <row r="5" spans="1:19" ht="75">
      <c r="A5" s="131" t="s">
        <v>1</v>
      </c>
      <c r="B5" s="131" t="s">
        <v>2</v>
      </c>
      <c r="C5" s="131" t="s">
        <v>3</v>
      </c>
      <c r="D5" s="131" t="s">
        <v>128</v>
      </c>
      <c r="E5" s="131" t="s">
        <v>5</v>
      </c>
      <c r="F5" s="131" t="s">
        <v>130</v>
      </c>
      <c r="G5" s="131" t="s">
        <v>7</v>
      </c>
      <c r="H5" s="131" t="s">
        <v>8</v>
      </c>
      <c r="I5" s="131" t="s">
        <v>9</v>
      </c>
      <c r="J5" s="447" t="s">
        <v>10</v>
      </c>
      <c r="K5" s="448"/>
      <c r="L5" s="131" t="s">
        <v>11</v>
      </c>
      <c r="M5" s="131" t="s">
        <v>12</v>
      </c>
      <c r="N5" s="4" t="s">
        <v>13</v>
      </c>
      <c r="O5" s="4" t="s">
        <v>14</v>
      </c>
      <c r="P5" s="131" t="s">
        <v>15</v>
      </c>
      <c r="Q5" s="131" t="s">
        <v>16</v>
      </c>
      <c r="R5" s="131" t="s">
        <v>17</v>
      </c>
      <c r="S5" s="131" t="s">
        <v>18</v>
      </c>
    </row>
    <row r="6" spans="1:19">
      <c r="A6" s="74"/>
      <c r="B6" s="74"/>
      <c r="C6" s="74"/>
      <c r="D6" s="74"/>
      <c r="E6" s="74"/>
      <c r="F6" s="74"/>
      <c r="G6" s="74"/>
      <c r="H6" s="74"/>
      <c r="I6" s="74"/>
      <c r="J6" s="74">
        <v>2014</v>
      </c>
      <c r="K6" s="74">
        <v>2015</v>
      </c>
      <c r="L6" s="74"/>
      <c r="M6" s="74"/>
      <c r="N6" s="74"/>
      <c r="O6" s="74"/>
      <c r="P6" s="74"/>
      <c r="Q6" s="74"/>
      <c r="R6" s="74"/>
      <c r="S6" s="74"/>
    </row>
    <row r="7" spans="1:19" ht="255">
      <c r="A7" s="6">
        <v>1</v>
      </c>
      <c r="B7" s="6" t="s">
        <v>467</v>
      </c>
      <c r="C7" s="6" t="s">
        <v>468</v>
      </c>
      <c r="D7" s="6">
        <v>1</v>
      </c>
      <c r="E7" s="6" t="s">
        <v>21</v>
      </c>
      <c r="F7" s="6" t="s">
        <v>21</v>
      </c>
      <c r="G7" s="6" t="s">
        <v>469</v>
      </c>
      <c r="H7" s="6">
        <v>34</v>
      </c>
      <c r="I7" s="145">
        <v>500</v>
      </c>
      <c r="J7" s="6" t="s">
        <v>21</v>
      </c>
      <c r="K7" s="6" t="s">
        <v>470</v>
      </c>
      <c r="L7" s="6" t="s">
        <v>471</v>
      </c>
      <c r="M7" s="6" t="s">
        <v>472</v>
      </c>
      <c r="N7" s="6" t="s">
        <v>473</v>
      </c>
      <c r="O7" s="6" t="s">
        <v>474</v>
      </c>
      <c r="P7" s="6" t="s">
        <v>475</v>
      </c>
      <c r="Q7" s="6" t="s">
        <v>476</v>
      </c>
      <c r="R7" s="6" t="s">
        <v>477</v>
      </c>
      <c r="S7" s="6" t="s">
        <v>478</v>
      </c>
    </row>
    <row r="8" spans="1:19" ht="255">
      <c r="A8" s="600">
        <v>2</v>
      </c>
      <c r="B8" s="6" t="s">
        <v>467</v>
      </c>
      <c r="C8" s="6" t="s">
        <v>479</v>
      </c>
      <c r="D8" s="6">
        <v>1</v>
      </c>
      <c r="E8" s="6" t="s">
        <v>21</v>
      </c>
      <c r="F8" s="6" t="s">
        <v>21</v>
      </c>
      <c r="G8" s="6" t="s">
        <v>469</v>
      </c>
      <c r="H8" s="6">
        <v>70</v>
      </c>
      <c r="I8" s="145">
        <v>7000</v>
      </c>
      <c r="J8" s="6" t="s">
        <v>21</v>
      </c>
      <c r="K8" s="6" t="s">
        <v>480</v>
      </c>
      <c r="L8" s="6" t="s">
        <v>481</v>
      </c>
      <c r="M8" s="6" t="s">
        <v>482</v>
      </c>
      <c r="N8" s="6" t="s">
        <v>483</v>
      </c>
      <c r="O8" s="6" t="s">
        <v>484</v>
      </c>
      <c r="P8" s="6" t="s">
        <v>475</v>
      </c>
      <c r="Q8" s="6" t="s">
        <v>476</v>
      </c>
      <c r="R8" s="6" t="s">
        <v>477</v>
      </c>
      <c r="S8" s="6" t="s">
        <v>478</v>
      </c>
    </row>
    <row r="9" spans="1:19" ht="255">
      <c r="A9" s="603"/>
      <c r="B9" s="82" t="s">
        <v>467</v>
      </c>
      <c r="C9" s="82" t="s">
        <v>479</v>
      </c>
      <c r="D9" s="82">
        <v>1</v>
      </c>
      <c r="E9" s="82" t="s">
        <v>21</v>
      </c>
      <c r="F9" s="82" t="s">
        <v>21</v>
      </c>
      <c r="G9" s="82" t="s">
        <v>469</v>
      </c>
      <c r="H9" s="82">
        <v>70</v>
      </c>
      <c r="I9" s="146">
        <v>2000</v>
      </c>
      <c r="J9" s="82" t="s">
        <v>21</v>
      </c>
      <c r="K9" s="82" t="s">
        <v>480</v>
      </c>
      <c r="L9" s="82" t="s">
        <v>481</v>
      </c>
      <c r="M9" s="82" t="s">
        <v>482</v>
      </c>
      <c r="N9" s="82" t="s">
        <v>483</v>
      </c>
      <c r="O9" s="82" t="s">
        <v>484</v>
      </c>
      <c r="P9" s="82" t="s">
        <v>475</v>
      </c>
      <c r="Q9" s="82" t="s">
        <v>476</v>
      </c>
      <c r="R9" s="82" t="s">
        <v>477</v>
      </c>
      <c r="S9" s="82" t="s">
        <v>478</v>
      </c>
    </row>
    <row r="10" spans="1:19" ht="32.25" customHeight="1">
      <c r="A10" s="604"/>
      <c r="B10" s="444" t="s">
        <v>515</v>
      </c>
      <c r="C10" s="445"/>
      <c r="D10" s="445"/>
      <c r="E10" s="445"/>
      <c r="F10" s="445"/>
      <c r="G10" s="445"/>
      <c r="H10" s="445"/>
      <c r="I10" s="445"/>
      <c r="J10" s="445"/>
      <c r="K10" s="445"/>
      <c r="L10" s="445"/>
      <c r="M10" s="445"/>
      <c r="N10" s="445"/>
      <c r="O10" s="445"/>
      <c r="P10" s="445"/>
      <c r="Q10" s="445"/>
      <c r="R10" s="445"/>
      <c r="S10" s="446"/>
    </row>
    <row r="11" spans="1:19" ht="255">
      <c r="A11" s="600">
        <v>3</v>
      </c>
      <c r="B11" s="6" t="s">
        <v>467</v>
      </c>
      <c r="C11" s="6" t="s">
        <v>485</v>
      </c>
      <c r="D11" s="6">
        <v>1</v>
      </c>
      <c r="E11" s="6" t="s">
        <v>21</v>
      </c>
      <c r="F11" s="6" t="s">
        <v>21</v>
      </c>
      <c r="G11" s="6" t="s">
        <v>486</v>
      </c>
      <c r="H11" s="6">
        <v>50</v>
      </c>
      <c r="I11" s="145">
        <v>6000</v>
      </c>
      <c r="J11" s="6" t="s">
        <v>21</v>
      </c>
      <c r="K11" s="6" t="s">
        <v>480</v>
      </c>
      <c r="L11" s="6" t="s">
        <v>481</v>
      </c>
      <c r="M11" s="6" t="s">
        <v>482</v>
      </c>
      <c r="N11" s="6" t="s">
        <v>487</v>
      </c>
      <c r="O11" s="6" t="s">
        <v>488</v>
      </c>
      <c r="P11" s="6" t="s">
        <v>475</v>
      </c>
      <c r="Q11" s="6" t="s">
        <v>476</v>
      </c>
      <c r="R11" s="6" t="s">
        <v>477</v>
      </c>
      <c r="S11" s="6" t="s">
        <v>478</v>
      </c>
    </row>
    <row r="12" spans="1:19" ht="255">
      <c r="A12" s="603"/>
      <c r="B12" s="82" t="s">
        <v>467</v>
      </c>
      <c r="C12" s="82" t="s">
        <v>485</v>
      </c>
      <c r="D12" s="82">
        <v>1</v>
      </c>
      <c r="E12" s="82" t="s">
        <v>21</v>
      </c>
      <c r="F12" s="82" t="s">
        <v>21</v>
      </c>
      <c r="G12" s="82" t="s">
        <v>486</v>
      </c>
      <c r="H12" s="82">
        <v>50</v>
      </c>
      <c r="I12" s="146">
        <v>600</v>
      </c>
      <c r="J12" s="82" t="s">
        <v>21</v>
      </c>
      <c r="K12" s="82" t="s">
        <v>480</v>
      </c>
      <c r="L12" s="82" t="s">
        <v>481</v>
      </c>
      <c r="M12" s="82" t="s">
        <v>482</v>
      </c>
      <c r="N12" s="82" t="s">
        <v>487</v>
      </c>
      <c r="O12" s="82" t="s">
        <v>488</v>
      </c>
      <c r="P12" s="82" t="s">
        <v>475</v>
      </c>
      <c r="Q12" s="82" t="s">
        <v>476</v>
      </c>
      <c r="R12" s="82" t="s">
        <v>477</v>
      </c>
      <c r="S12" s="82" t="s">
        <v>478</v>
      </c>
    </row>
    <row r="13" spans="1:19" ht="33.75" customHeight="1">
      <c r="A13" s="604"/>
      <c r="B13" s="444" t="s">
        <v>515</v>
      </c>
      <c r="C13" s="445"/>
      <c r="D13" s="445"/>
      <c r="E13" s="445"/>
      <c r="F13" s="445"/>
      <c r="G13" s="445"/>
      <c r="H13" s="445"/>
      <c r="I13" s="445"/>
      <c r="J13" s="445"/>
      <c r="K13" s="445"/>
      <c r="L13" s="445"/>
      <c r="M13" s="445"/>
      <c r="N13" s="445"/>
      <c r="O13" s="445"/>
      <c r="P13" s="445"/>
      <c r="Q13" s="445"/>
      <c r="R13" s="445"/>
      <c r="S13" s="446"/>
    </row>
    <row r="14" spans="1:19" ht="210">
      <c r="A14" s="600">
        <v>4</v>
      </c>
      <c r="B14" s="6" t="s">
        <v>489</v>
      </c>
      <c r="C14" s="6" t="s">
        <v>490</v>
      </c>
      <c r="D14" s="6" t="s">
        <v>21</v>
      </c>
      <c r="E14" s="6">
        <v>6</v>
      </c>
      <c r="F14" s="6" t="s">
        <v>21</v>
      </c>
      <c r="G14" s="6" t="s">
        <v>491</v>
      </c>
      <c r="H14" s="6" t="s">
        <v>21</v>
      </c>
      <c r="I14" s="145">
        <v>20000</v>
      </c>
      <c r="J14" s="6" t="s">
        <v>21</v>
      </c>
      <c r="K14" s="6" t="s">
        <v>480</v>
      </c>
      <c r="L14" s="6" t="s">
        <v>21</v>
      </c>
      <c r="M14" s="6" t="s">
        <v>21</v>
      </c>
      <c r="N14" s="6" t="s">
        <v>492</v>
      </c>
      <c r="O14" s="6" t="s">
        <v>493</v>
      </c>
      <c r="P14" s="6" t="s">
        <v>494</v>
      </c>
      <c r="Q14" s="6" t="s">
        <v>495</v>
      </c>
      <c r="R14" s="6" t="s">
        <v>477</v>
      </c>
      <c r="S14" s="6" t="s">
        <v>496</v>
      </c>
    </row>
    <row r="15" spans="1:19" ht="210">
      <c r="A15" s="603"/>
      <c r="B15" s="82" t="s">
        <v>489</v>
      </c>
      <c r="C15" s="82" t="s">
        <v>490</v>
      </c>
      <c r="D15" s="82" t="s">
        <v>21</v>
      </c>
      <c r="E15" s="82">
        <v>6</v>
      </c>
      <c r="F15" s="82" t="s">
        <v>21</v>
      </c>
      <c r="G15" s="82" t="s">
        <v>491</v>
      </c>
      <c r="H15" s="82" t="s">
        <v>21</v>
      </c>
      <c r="I15" s="146">
        <v>4000</v>
      </c>
      <c r="J15" s="82" t="s">
        <v>21</v>
      </c>
      <c r="K15" s="82" t="s">
        <v>480</v>
      </c>
      <c r="L15" s="82" t="s">
        <v>21</v>
      </c>
      <c r="M15" s="82" t="s">
        <v>21</v>
      </c>
      <c r="N15" s="82" t="s">
        <v>492</v>
      </c>
      <c r="O15" s="82" t="s">
        <v>493</v>
      </c>
      <c r="P15" s="82" t="s">
        <v>494</v>
      </c>
      <c r="Q15" s="82" t="s">
        <v>495</v>
      </c>
      <c r="R15" s="82" t="s">
        <v>477</v>
      </c>
      <c r="S15" s="82" t="s">
        <v>496</v>
      </c>
    </row>
    <row r="16" spans="1:19" ht="22.5" customHeight="1">
      <c r="A16" s="604"/>
      <c r="B16" s="444" t="s">
        <v>516</v>
      </c>
      <c r="C16" s="445"/>
      <c r="D16" s="445"/>
      <c r="E16" s="445"/>
      <c r="F16" s="445"/>
      <c r="G16" s="445"/>
      <c r="H16" s="445"/>
      <c r="I16" s="445"/>
      <c r="J16" s="445"/>
      <c r="K16" s="445"/>
      <c r="L16" s="445"/>
      <c r="M16" s="445"/>
      <c r="N16" s="445"/>
      <c r="O16" s="445"/>
      <c r="P16" s="445"/>
      <c r="Q16" s="445"/>
      <c r="R16" s="445"/>
      <c r="S16" s="446"/>
    </row>
    <row r="17" spans="1:19" ht="240">
      <c r="A17" s="600">
        <v>5</v>
      </c>
      <c r="B17" s="6" t="s">
        <v>497</v>
      </c>
      <c r="C17" s="6" t="s">
        <v>498</v>
      </c>
      <c r="D17" s="6" t="s">
        <v>21</v>
      </c>
      <c r="E17" s="6">
        <v>2100</v>
      </c>
      <c r="F17" s="6" t="s">
        <v>21</v>
      </c>
      <c r="G17" s="6" t="s">
        <v>499</v>
      </c>
      <c r="H17" s="6" t="s">
        <v>21</v>
      </c>
      <c r="I17" s="145">
        <v>15000</v>
      </c>
      <c r="J17" s="6" t="s">
        <v>21</v>
      </c>
      <c r="K17" s="6" t="s">
        <v>480</v>
      </c>
      <c r="L17" s="6" t="s">
        <v>21</v>
      </c>
      <c r="M17" s="6" t="s">
        <v>21</v>
      </c>
      <c r="N17" s="6" t="s">
        <v>500</v>
      </c>
      <c r="O17" s="6" t="s">
        <v>493</v>
      </c>
      <c r="P17" s="6" t="s">
        <v>494</v>
      </c>
      <c r="Q17" s="6" t="s">
        <v>495</v>
      </c>
      <c r="R17" s="6" t="s">
        <v>501</v>
      </c>
      <c r="S17" s="6" t="s">
        <v>496</v>
      </c>
    </row>
    <row r="18" spans="1:19" ht="240">
      <c r="A18" s="603"/>
      <c r="B18" s="82" t="s">
        <v>497</v>
      </c>
      <c r="C18" s="82" t="s">
        <v>498</v>
      </c>
      <c r="D18" s="82" t="s">
        <v>21</v>
      </c>
      <c r="E18" s="82">
        <v>2100</v>
      </c>
      <c r="F18" s="82" t="s">
        <v>21</v>
      </c>
      <c r="G18" s="82" t="s">
        <v>499</v>
      </c>
      <c r="H18" s="82" t="s">
        <v>21</v>
      </c>
      <c r="I18" s="146">
        <v>20500</v>
      </c>
      <c r="J18" s="82" t="s">
        <v>21</v>
      </c>
      <c r="K18" s="82" t="s">
        <v>480</v>
      </c>
      <c r="L18" s="82" t="s">
        <v>21</v>
      </c>
      <c r="M18" s="82" t="s">
        <v>21</v>
      </c>
      <c r="N18" s="82" t="s">
        <v>500</v>
      </c>
      <c r="O18" s="82" t="s">
        <v>493</v>
      </c>
      <c r="P18" s="82" t="s">
        <v>494</v>
      </c>
      <c r="Q18" s="82" t="s">
        <v>495</v>
      </c>
      <c r="R18" s="82" t="s">
        <v>501</v>
      </c>
      <c r="S18" s="82" t="s">
        <v>496</v>
      </c>
    </row>
    <row r="19" spans="1:19" ht="20.25" customHeight="1">
      <c r="A19" s="604"/>
      <c r="B19" s="444" t="s">
        <v>517</v>
      </c>
      <c r="C19" s="445"/>
      <c r="D19" s="445"/>
      <c r="E19" s="445"/>
      <c r="F19" s="445"/>
      <c r="G19" s="445"/>
      <c r="H19" s="445"/>
      <c r="I19" s="445"/>
      <c r="J19" s="445"/>
      <c r="K19" s="445"/>
      <c r="L19" s="445"/>
      <c r="M19" s="445"/>
      <c r="N19" s="445"/>
      <c r="O19" s="445"/>
      <c r="P19" s="445"/>
      <c r="Q19" s="445"/>
      <c r="R19" s="445"/>
      <c r="S19" s="446"/>
    </row>
    <row r="20" spans="1:19" s="19" customFormat="1" ht="240">
      <c r="A20" s="615">
        <v>6</v>
      </c>
      <c r="B20" s="20" t="s">
        <v>502</v>
      </c>
      <c r="C20" s="20" t="s">
        <v>503</v>
      </c>
      <c r="D20" s="20" t="s">
        <v>21</v>
      </c>
      <c r="E20" s="20" t="s">
        <v>21</v>
      </c>
      <c r="F20" s="20" t="s">
        <v>504</v>
      </c>
      <c r="G20" s="20" t="s">
        <v>505</v>
      </c>
      <c r="H20" s="20" t="s">
        <v>21</v>
      </c>
      <c r="I20" s="150">
        <v>4000</v>
      </c>
      <c r="J20" s="20" t="s">
        <v>21</v>
      </c>
      <c r="K20" s="20" t="s">
        <v>480</v>
      </c>
      <c r="L20" s="20" t="s">
        <v>506</v>
      </c>
      <c r="M20" s="20" t="s">
        <v>21</v>
      </c>
      <c r="N20" s="20" t="s">
        <v>507</v>
      </c>
      <c r="O20" s="20" t="s">
        <v>508</v>
      </c>
      <c r="P20" s="20" t="s">
        <v>475</v>
      </c>
      <c r="Q20" s="20" t="s">
        <v>509</v>
      </c>
      <c r="R20" s="20" t="s">
        <v>510</v>
      </c>
      <c r="S20" s="20" t="s">
        <v>511</v>
      </c>
    </row>
    <row r="21" spans="1:19" s="19" customFormat="1" ht="17.25" customHeight="1">
      <c r="A21" s="635"/>
      <c r="B21" s="560" t="s">
        <v>518</v>
      </c>
      <c r="C21" s="560"/>
      <c r="D21" s="560"/>
      <c r="E21" s="560"/>
      <c r="F21" s="560"/>
      <c r="G21" s="560"/>
      <c r="H21" s="560"/>
      <c r="I21" s="560"/>
      <c r="J21" s="560"/>
      <c r="K21" s="560"/>
      <c r="L21" s="560"/>
      <c r="M21" s="560"/>
      <c r="N21" s="560"/>
      <c r="O21" s="560"/>
      <c r="P21" s="560"/>
      <c r="Q21" s="560"/>
      <c r="R21" s="560"/>
      <c r="S21" s="560"/>
    </row>
    <row r="22" spans="1:19" ht="18.75">
      <c r="G22" s="519" t="s">
        <v>456</v>
      </c>
      <c r="H22" s="520"/>
      <c r="I22" s="379">
        <f>I7+I8+I11+I14+I17+I20</f>
        <v>52500</v>
      </c>
    </row>
    <row r="23" spans="1:19" ht="18.75">
      <c r="G23" s="519" t="s">
        <v>457</v>
      </c>
      <c r="H23" s="520"/>
      <c r="I23" s="379">
        <f>I18+I15+I12+I9+I7</f>
        <v>27600</v>
      </c>
    </row>
    <row r="25" spans="1:19" ht="30">
      <c r="I25" s="41" t="s">
        <v>458</v>
      </c>
      <c r="J25" s="41" t="s">
        <v>218</v>
      </c>
      <c r="K25" s="147" t="s">
        <v>512</v>
      </c>
    </row>
    <row r="26" spans="1:19" ht="30.75" thickBot="1">
      <c r="I26" s="41"/>
      <c r="J26" s="41" t="s">
        <v>220</v>
      </c>
      <c r="K26" s="147" t="s">
        <v>513</v>
      </c>
    </row>
    <row r="27" spans="1:19" ht="60.75" thickBot="1">
      <c r="I27" s="148">
        <v>52500</v>
      </c>
      <c r="J27" s="44" t="s">
        <v>222</v>
      </c>
      <c r="K27" s="149" t="s">
        <v>514</v>
      </c>
    </row>
  </sheetData>
  <mergeCells count="11">
    <mergeCell ref="C2:G2"/>
    <mergeCell ref="H2:I2"/>
    <mergeCell ref="C3:G3"/>
    <mergeCell ref="J5:K5"/>
    <mergeCell ref="G22:H22"/>
    <mergeCell ref="G23:H23"/>
    <mergeCell ref="B10:S10"/>
    <mergeCell ref="B13:S13"/>
    <mergeCell ref="B16:S16"/>
    <mergeCell ref="B19:S19"/>
    <mergeCell ref="B21:S21"/>
  </mergeCells>
  <hyperlinks>
    <hyperlink ref="K27"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A10" zoomScale="50" zoomScaleNormal="50" workbookViewId="0">
      <selection activeCell="A14" sqref="A14:A16"/>
    </sheetView>
  </sheetViews>
  <sheetFormatPr defaultRowHeight="15"/>
  <cols>
    <col min="2" max="2" width="10.42578125" customWidth="1"/>
    <col min="3" max="3" width="22.28515625" bestFit="1" customWidth="1"/>
    <col min="5" max="5" width="10.5703125" customWidth="1"/>
    <col min="7" max="7" width="22.7109375" bestFit="1" customWidth="1"/>
    <col min="9" max="9" width="14.85546875" customWidth="1"/>
    <col min="11" max="11" width="14" customWidth="1"/>
    <col min="12" max="13" width="22.28515625" bestFit="1" customWidth="1"/>
    <col min="14" max="14" width="22.7109375" bestFit="1" customWidth="1"/>
    <col min="15" max="15" width="21.5703125" bestFit="1" customWidth="1"/>
    <col min="16" max="16" width="22.28515625" bestFit="1" customWidth="1"/>
    <col min="17" max="17" width="20.5703125" bestFit="1" customWidth="1"/>
    <col min="18" max="18" width="22" bestFit="1" customWidth="1"/>
    <col min="19" max="19" width="55.85546875" customWidth="1"/>
  </cols>
  <sheetData>
    <row r="1" spans="1:19" ht="15.75" thickBot="1">
      <c r="A1" s="16"/>
      <c r="B1" s="16"/>
      <c r="C1" s="455" t="s">
        <v>374</v>
      </c>
      <c r="D1" s="455"/>
      <c r="E1" s="455"/>
      <c r="F1" s="455"/>
      <c r="G1" s="455"/>
      <c r="H1" s="16"/>
      <c r="I1" s="16"/>
      <c r="J1" s="16"/>
      <c r="K1" s="16"/>
      <c r="L1" s="456"/>
      <c r="M1" s="456"/>
      <c r="N1" s="16"/>
      <c r="O1" s="16"/>
      <c r="P1" s="16"/>
      <c r="Q1" s="16"/>
      <c r="R1" s="16"/>
      <c r="S1" s="16"/>
    </row>
    <row r="2" spans="1:19" ht="15.75" thickBot="1">
      <c r="A2" s="16"/>
      <c r="B2" s="16"/>
      <c r="C2" s="457" t="s">
        <v>375</v>
      </c>
      <c r="D2" s="458"/>
      <c r="E2" s="458"/>
      <c r="F2" s="458"/>
      <c r="G2" s="458"/>
      <c r="H2" s="458"/>
      <c r="I2" s="459"/>
      <c r="J2" s="16"/>
      <c r="K2" s="16"/>
      <c r="L2" s="456"/>
      <c r="M2" s="456"/>
      <c r="N2" s="16"/>
      <c r="O2" s="16"/>
      <c r="P2" s="16"/>
      <c r="Q2" s="16"/>
      <c r="R2" s="16"/>
      <c r="S2" s="16"/>
    </row>
    <row r="3" spans="1:19">
      <c r="A3" s="16"/>
      <c r="B3" s="16"/>
      <c r="C3" s="16"/>
      <c r="D3" s="16"/>
      <c r="E3" s="16"/>
      <c r="F3" s="16"/>
      <c r="G3" s="16"/>
      <c r="H3" s="16"/>
      <c r="I3" s="16"/>
      <c r="J3" s="16"/>
      <c r="K3" s="16"/>
      <c r="L3" s="16"/>
      <c r="M3" s="16"/>
      <c r="N3" s="16"/>
      <c r="O3" s="16"/>
      <c r="P3" s="16"/>
      <c r="Q3" s="16"/>
      <c r="R3" s="16"/>
      <c r="S3" s="16"/>
    </row>
    <row r="4" spans="1:19" ht="33.75">
      <c r="A4" s="111" t="s">
        <v>1</v>
      </c>
      <c r="B4" s="111" t="s">
        <v>2</v>
      </c>
      <c r="C4" s="111" t="s">
        <v>3</v>
      </c>
      <c r="D4" s="111" t="s">
        <v>128</v>
      </c>
      <c r="E4" s="111" t="s">
        <v>5</v>
      </c>
      <c r="F4" s="111" t="s">
        <v>130</v>
      </c>
      <c r="G4" s="111" t="s">
        <v>7</v>
      </c>
      <c r="H4" s="111" t="s">
        <v>8</v>
      </c>
      <c r="I4" s="111" t="s">
        <v>9</v>
      </c>
      <c r="J4" s="460" t="s">
        <v>10</v>
      </c>
      <c r="K4" s="461"/>
      <c r="L4" s="111" t="s">
        <v>11</v>
      </c>
      <c r="M4" s="111" t="s">
        <v>12</v>
      </c>
      <c r="N4" s="112" t="s">
        <v>13</v>
      </c>
      <c r="O4" s="112" t="s">
        <v>14</v>
      </c>
      <c r="P4" s="111" t="s">
        <v>15</v>
      </c>
      <c r="Q4" s="111" t="s">
        <v>16</v>
      </c>
      <c r="R4" s="111" t="s">
        <v>17</v>
      </c>
      <c r="S4" s="111" t="s">
        <v>18</v>
      </c>
    </row>
    <row r="5" spans="1:19" ht="15.75">
      <c r="A5" s="120"/>
      <c r="B5" s="120"/>
      <c r="C5" s="121"/>
      <c r="D5" s="121"/>
      <c r="E5" s="121"/>
      <c r="F5" s="120"/>
      <c r="G5" s="120"/>
      <c r="H5" s="120"/>
      <c r="I5" s="120"/>
      <c r="J5" s="120">
        <v>2014</v>
      </c>
      <c r="K5" s="122">
        <v>2015</v>
      </c>
      <c r="L5" s="120"/>
      <c r="M5" s="120"/>
      <c r="N5" s="120"/>
      <c r="O5" s="120"/>
      <c r="P5" s="120"/>
      <c r="Q5" s="120"/>
      <c r="R5" s="120"/>
      <c r="S5" s="120"/>
    </row>
    <row r="6" spans="1:19" ht="135">
      <c r="A6" s="6">
        <v>1</v>
      </c>
      <c r="B6" s="6" t="s">
        <v>376</v>
      </c>
      <c r="C6" s="123" t="s">
        <v>377</v>
      </c>
      <c r="D6" s="6">
        <v>1</v>
      </c>
      <c r="E6" s="123"/>
      <c r="F6" s="123"/>
      <c r="G6" s="123" t="s">
        <v>177</v>
      </c>
      <c r="H6" s="123">
        <v>210</v>
      </c>
      <c r="I6" s="124">
        <v>24000</v>
      </c>
      <c r="J6" s="123" t="s">
        <v>21</v>
      </c>
      <c r="K6" s="123" t="s">
        <v>178</v>
      </c>
      <c r="L6" s="113" t="s">
        <v>378</v>
      </c>
      <c r="M6" s="113" t="s">
        <v>379</v>
      </c>
      <c r="N6" s="114" t="s">
        <v>380</v>
      </c>
      <c r="O6" s="114" t="s">
        <v>381</v>
      </c>
      <c r="P6" s="114" t="s">
        <v>311</v>
      </c>
      <c r="Q6" s="114" t="s">
        <v>382</v>
      </c>
      <c r="R6" s="113" t="s">
        <v>383</v>
      </c>
      <c r="S6" s="113" t="s">
        <v>384</v>
      </c>
    </row>
    <row r="7" spans="1:19" ht="135">
      <c r="A7" s="600">
        <v>2</v>
      </c>
      <c r="B7" s="6" t="s">
        <v>46</v>
      </c>
      <c r="C7" s="113" t="s">
        <v>385</v>
      </c>
      <c r="D7" s="6">
        <v>1</v>
      </c>
      <c r="E7" s="123"/>
      <c r="F7" s="123"/>
      <c r="G7" s="113" t="s">
        <v>386</v>
      </c>
      <c r="H7" s="115">
        <v>40</v>
      </c>
      <c r="I7" s="124">
        <v>6000</v>
      </c>
      <c r="J7" s="123"/>
      <c r="K7" s="123" t="s">
        <v>178</v>
      </c>
      <c r="L7" s="113" t="s">
        <v>378</v>
      </c>
      <c r="M7" s="113" t="s">
        <v>379</v>
      </c>
      <c r="N7" s="114" t="s">
        <v>387</v>
      </c>
      <c r="O7" s="114" t="s">
        <v>381</v>
      </c>
      <c r="P7" s="114" t="s">
        <v>388</v>
      </c>
      <c r="Q7" s="114" t="s">
        <v>382</v>
      </c>
      <c r="R7" s="113" t="s">
        <v>383</v>
      </c>
      <c r="S7" s="113" t="s">
        <v>384</v>
      </c>
    </row>
    <row r="8" spans="1:19" ht="135">
      <c r="A8" s="603"/>
      <c r="B8" s="17" t="s">
        <v>46</v>
      </c>
      <c r="C8" s="125" t="s">
        <v>385</v>
      </c>
      <c r="D8" s="17">
        <v>1</v>
      </c>
      <c r="E8" s="126"/>
      <c r="F8" s="126"/>
      <c r="G8" s="125" t="s">
        <v>386</v>
      </c>
      <c r="H8" s="261">
        <v>16</v>
      </c>
      <c r="I8" s="262">
        <v>3000</v>
      </c>
      <c r="J8" s="127"/>
      <c r="K8" s="126" t="s">
        <v>178</v>
      </c>
      <c r="L8" s="125" t="s">
        <v>378</v>
      </c>
      <c r="M8" s="125" t="s">
        <v>379</v>
      </c>
      <c r="N8" s="128" t="s">
        <v>387</v>
      </c>
      <c r="O8" s="128" t="s">
        <v>381</v>
      </c>
      <c r="P8" s="128" t="s">
        <v>388</v>
      </c>
      <c r="Q8" s="128" t="s">
        <v>382</v>
      </c>
      <c r="R8" s="125" t="s">
        <v>383</v>
      </c>
      <c r="S8" s="125" t="s">
        <v>384</v>
      </c>
    </row>
    <row r="9" spans="1:19" ht="18" customHeight="1">
      <c r="A9" s="604"/>
      <c r="B9" s="444" t="s">
        <v>414</v>
      </c>
      <c r="C9" s="445"/>
      <c r="D9" s="445"/>
      <c r="E9" s="445"/>
      <c r="F9" s="445"/>
      <c r="G9" s="445"/>
      <c r="H9" s="445"/>
      <c r="I9" s="445"/>
      <c r="J9" s="445"/>
      <c r="K9" s="445"/>
      <c r="L9" s="445"/>
      <c r="M9" s="445"/>
      <c r="N9" s="445"/>
      <c r="O9" s="445"/>
      <c r="P9" s="445"/>
      <c r="Q9" s="445"/>
      <c r="R9" s="445"/>
      <c r="S9" s="446"/>
    </row>
    <row r="10" spans="1:19" ht="180">
      <c r="A10" s="6">
        <v>3</v>
      </c>
      <c r="B10" s="116" t="s">
        <v>389</v>
      </c>
      <c r="C10" s="113" t="s">
        <v>390</v>
      </c>
      <c r="D10" s="6">
        <v>4</v>
      </c>
      <c r="E10" s="123"/>
      <c r="F10" s="123"/>
      <c r="G10" s="113" t="s">
        <v>391</v>
      </c>
      <c r="H10" s="123"/>
      <c r="I10" s="124">
        <v>45000</v>
      </c>
      <c r="J10" s="123"/>
      <c r="K10" s="113" t="s">
        <v>392</v>
      </c>
      <c r="L10" s="113" t="s">
        <v>393</v>
      </c>
      <c r="M10" s="113" t="s">
        <v>394</v>
      </c>
      <c r="N10" s="114" t="s">
        <v>395</v>
      </c>
      <c r="O10" s="114" t="s">
        <v>396</v>
      </c>
      <c r="P10" s="114" t="s">
        <v>397</v>
      </c>
      <c r="Q10" s="114" t="s">
        <v>398</v>
      </c>
      <c r="R10" s="113" t="s">
        <v>399</v>
      </c>
      <c r="S10" s="113" t="s">
        <v>384</v>
      </c>
    </row>
    <row r="11" spans="1:19" ht="135">
      <c r="A11" s="600">
        <v>4</v>
      </c>
      <c r="B11" s="6"/>
      <c r="C11" s="113" t="s">
        <v>400</v>
      </c>
      <c r="D11" s="129"/>
      <c r="E11" s="123">
        <v>600</v>
      </c>
      <c r="F11" s="123"/>
      <c r="G11" s="113" t="s">
        <v>391</v>
      </c>
      <c r="H11" s="123"/>
      <c r="I11" s="124">
        <v>10000</v>
      </c>
      <c r="J11" s="123"/>
      <c r="K11" s="123" t="s">
        <v>178</v>
      </c>
      <c r="L11" s="123"/>
      <c r="M11" s="123"/>
      <c r="N11" s="114" t="s">
        <v>401</v>
      </c>
      <c r="O11" s="114" t="s">
        <v>402</v>
      </c>
      <c r="P11" s="114" t="s">
        <v>403</v>
      </c>
      <c r="Q11" s="114" t="s">
        <v>404</v>
      </c>
      <c r="R11" s="113" t="s">
        <v>399</v>
      </c>
      <c r="S11" s="113" t="s">
        <v>384</v>
      </c>
    </row>
    <row r="12" spans="1:19" ht="135">
      <c r="A12" s="603"/>
      <c r="B12" s="18"/>
      <c r="C12" s="263" t="s">
        <v>405</v>
      </c>
      <c r="D12" s="264"/>
      <c r="E12" s="262">
        <v>10000</v>
      </c>
      <c r="F12" s="127"/>
      <c r="G12" s="125" t="s">
        <v>391</v>
      </c>
      <c r="H12" s="127"/>
      <c r="I12" s="262">
        <v>19000</v>
      </c>
      <c r="J12" s="127"/>
      <c r="K12" s="126" t="s">
        <v>178</v>
      </c>
      <c r="L12" s="126"/>
      <c r="M12" s="126"/>
      <c r="N12" s="128" t="s">
        <v>401</v>
      </c>
      <c r="O12" s="128" t="s">
        <v>402</v>
      </c>
      <c r="P12" s="128" t="s">
        <v>403</v>
      </c>
      <c r="Q12" s="128" t="s">
        <v>404</v>
      </c>
      <c r="R12" s="125" t="s">
        <v>399</v>
      </c>
      <c r="S12" s="125" t="s">
        <v>384</v>
      </c>
    </row>
    <row r="13" spans="1:19" ht="41.25" customHeight="1">
      <c r="A13" s="604"/>
      <c r="B13" s="444" t="s">
        <v>415</v>
      </c>
      <c r="C13" s="445"/>
      <c r="D13" s="445"/>
      <c r="E13" s="445"/>
      <c r="F13" s="445"/>
      <c r="G13" s="445"/>
      <c r="H13" s="445"/>
      <c r="I13" s="445"/>
      <c r="J13" s="445"/>
      <c r="K13" s="445"/>
      <c r="L13" s="445"/>
      <c r="M13" s="445"/>
      <c r="N13" s="445"/>
      <c r="O13" s="445"/>
      <c r="P13" s="445"/>
      <c r="Q13" s="445"/>
      <c r="R13" s="445"/>
      <c r="S13" s="446"/>
    </row>
    <row r="14" spans="1:19" ht="135">
      <c r="A14" s="600">
        <v>5</v>
      </c>
      <c r="B14" s="6"/>
      <c r="C14" s="113" t="s">
        <v>406</v>
      </c>
      <c r="D14" s="6"/>
      <c r="E14" s="123">
        <v>4</v>
      </c>
      <c r="F14" s="123"/>
      <c r="G14" s="113" t="s">
        <v>391</v>
      </c>
      <c r="H14" s="123"/>
      <c r="I14" s="124">
        <v>15000</v>
      </c>
      <c r="J14" s="123"/>
      <c r="K14" s="115" t="s">
        <v>407</v>
      </c>
      <c r="L14" s="113" t="s">
        <v>408</v>
      </c>
      <c r="M14" s="123"/>
      <c r="N14" s="114" t="s">
        <v>401</v>
      </c>
      <c r="O14" s="114" t="s">
        <v>409</v>
      </c>
      <c r="P14" s="114" t="s">
        <v>403</v>
      </c>
      <c r="Q14" s="114" t="s">
        <v>404</v>
      </c>
      <c r="R14" s="113" t="s">
        <v>399</v>
      </c>
      <c r="S14" s="113" t="s">
        <v>384</v>
      </c>
    </row>
    <row r="15" spans="1:19" ht="135">
      <c r="A15" s="605"/>
      <c r="B15" s="18"/>
      <c r="C15" s="263" t="s">
        <v>410</v>
      </c>
      <c r="D15" s="75"/>
      <c r="E15" s="265">
        <v>5</v>
      </c>
      <c r="F15" s="127"/>
      <c r="G15" s="125" t="s">
        <v>391</v>
      </c>
      <c r="H15" s="127"/>
      <c r="I15" s="262">
        <v>9000</v>
      </c>
      <c r="J15" s="127"/>
      <c r="K15" s="130" t="s">
        <v>407</v>
      </c>
      <c r="L15" s="125" t="s">
        <v>408</v>
      </c>
      <c r="M15" s="126"/>
      <c r="N15" s="128" t="s">
        <v>401</v>
      </c>
      <c r="O15" s="128" t="s">
        <v>409</v>
      </c>
      <c r="P15" s="128" t="s">
        <v>403</v>
      </c>
      <c r="Q15" s="128" t="s">
        <v>404</v>
      </c>
      <c r="R15" s="125" t="s">
        <v>399</v>
      </c>
      <c r="S15" s="125" t="s">
        <v>384</v>
      </c>
    </row>
    <row r="16" spans="1:19" ht="40.5" customHeight="1">
      <c r="A16" s="606"/>
      <c r="B16" s="462" t="s">
        <v>1083</v>
      </c>
      <c r="C16" s="462"/>
      <c r="D16" s="462"/>
      <c r="E16" s="462"/>
      <c r="F16" s="462"/>
      <c r="G16" s="462"/>
      <c r="H16" s="462"/>
      <c r="I16" s="462"/>
      <c r="J16" s="462"/>
      <c r="K16" s="462"/>
      <c r="L16" s="462"/>
      <c r="M16" s="462"/>
      <c r="N16" s="462"/>
      <c r="O16" s="462"/>
      <c r="P16" s="462"/>
      <c r="Q16" s="462"/>
      <c r="R16" s="462"/>
      <c r="S16" s="462"/>
    </row>
    <row r="17" spans="1:19" ht="15" customHeight="1">
      <c r="A17" s="16"/>
      <c r="B17" s="16"/>
      <c r="C17" s="16"/>
      <c r="D17" s="16"/>
      <c r="E17" s="16"/>
      <c r="F17" s="16"/>
      <c r="G17" s="449" t="s">
        <v>117</v>
      </c>
      <c r="H17" s="449"/>
      <c r="I17" s="363">
        <f>I6+I7+I10+I11+I14</f>
        <v>100000</v>
      </c>
      <c r="J17" s="431"/>
      <c r="K17" s="16"/>
      <c r="L17" s="16"/>
      <c r="M17" s="16"/>
      <c r="N17" s="16"/>
      <c r="O17" s="16"/>
      <c r="P17" s="16"/>
      <c r="Q17" s="16"/>
      <c r="R17" s="16"/>
      <c r="S17" s="16"/>
    </row>
    <row r="18" spans="1:19" ht="15" customHeight="1">
      <c r="A18" s="16"/>
      <c r="B18" s="16"/>
      <c r="C18" s="16"/>
      <c r="D18" s="16"/>
      <c r="E18" s="16"/>
      <c r="F18" s="16"/>
      <c r="G18" s="449" t="s">
        <v>118</v>
      </c>
      <c r="H18" s="449"/>
      <c r="I18" s="363">
        <f>I15+I12+I10+I8+I6</f>
        <v>100000</v>
      </c>
      <c r="J18" s="432"/>
      <c r="K18" s="16"/>
      <c r="L18" s="16"/>
      <c r="M18" s="16"/>
      <c r="N18" s="16"/>
      <c r="O18" s="16"/>
      <c r="P18" s="16"/>
      <c r="Q18" s="16"/>
      <c r="R18" s="16"/>
      <c r="S18" s="16"/>
    </row>
    <row r="19" spans="1:19">
      <c r="A19" s="16"/>
      <c r="B19" s="16"/>
      <c r="C19" s="16"/>
      <c r="D19" s="16"/>
      <c r="E19" s="16"/>
      <c r="F19" s="16"/>
      <c r="G19" s="16"/>
      <c r="H19" s="16"/>
      <c r="I19" s="16"/>
      <c r="J19" s="16"/>
      <c r="K19" s="16"/>
      <c r="L19" s="16"/>
      <c r="M19" s="16"/>
      <c r="N19" s="16"/>
      <c r="O19" s="16"/>
      <c r="P19" s="16"/>
      <c r="Q19" s="16"/>
      <c r="R19" s="16"/>
      <c r="S19" s="16"/>
    </row>
    <row r="20" spans="1:19">
      <c r="A20" s="16"/>
      <c r="B20" s="16"/>
      <c r="C20" s="16"/>
      <c r="D20" s="16"/>
      <c r="E20" s="16"/>
      <c r="F20" s="16"/>
      <c r="G20" s="16"/>
      <c r="H20" s="16"/>
      <c r="I20" s="16"/>
      <c r="N20" s="16"/>
      <c r="O20" s="16"/>
      <c r="P20" s="16"/>
      <c r="Q20" s="16"/>
      <c r="R20" s="16"/>
      <c r="S20" s="16"/>
    </row>
    <row r="21" spans="1:19">
      <c r="A21" s="16"/>
      <c r="B21" s="16"/>
      <c r="C21" s="16"/>
      <c r="D21" s="16"/>
      <c r="E21" s="16"/>
      <c r="F21" s="16"/>
      <c r="G21" s="16"/>
      <c r="H21" s="16"/>
      <c r="I21" s="41"/>
      <c r="N21" s="16"/>
      <c r="O21" s="16"/>
      <c r="P21" s="16"/>
      <c r="Q21" s="16"/>
      <c r="R21" s="16"/>
      <c r="S21" s="16"/>
    </row>
    <row r="22" spans="1:19">
      <c r="A22" s="16"/>
      <c r="B22" s="16"/>
      <c r="C22" s="16"/>
      <c r="D22" s="16"/>
      <c r="E22" s="16"/>
      <c r="F22" s="16"/>
      <c r="G22" s="16"/>
      <c r="H22" s="16"/>
      <c r="I22" s="41"/>
      <c r="N22" s="16"/>
      <c r="O22" s="16"/>
      <c r="P22" s="16"/>
      <c r="Q22" s="16"/>
      <c r="R22" s="16"/>
      <c r="S22" s="16"/>
    </row>
    <row r="23" spans="1:19">
      <c r="A23" s="16"/>
      <c r="B23" s="16"/>
      <c r="C23" s="16"/>
      <c r="D23" s="16"/>
      <c r="E23" s="16"/>
      <c r="F23" s="16"/>
      <c r="G23" s="16"/>
      <c r="H23" s="16"/>
      <c r="N23" s="16"/>
      <c r="O23" s="16"/>
      <c r="P23" s="16"/>
      <c r="Q23" s="16"/>
      <c r="R23" s="16"/>
      <c r="S23" s="16"/>
    </row>
    <row r="24" spans="1:19">
      <c r="A24" s="16"/>
      <c r="B24" s="16"/>
      <c r="C24" s="16"/>
      <c r="D24" s="16"/>
      <c r="E24" s="16"/>
      <c r="F24" s="16"/>
      <c r="G24" s="16"/>
      <c r="H24" s="16"/>
      <c r="I24" s="16"/>
      <c r="J24" s="117"/>
      <c r="K24" s="16"/>
      <c r="L24" s="16"/>
      <c r="M24" s="16"/>
      <c r="N24" s="16"/>
      <c r="O24" s="16"/>
      <c r="P24" s="16"/>
      <c r="Q24" s="16"/>
      <c r="R24" s="16"/>
      <c r="S24" s="16"/>
    </row>
    <row r="30" spans="1:19">
      <c r="O30" s="16"/>
      <c r="P30" s="16"/>
      <c r="Q30" s="16"/>
      <c r="R30" s="16"/>
    </row>
    <row r="31" spans="1:19" ht="30">
      <c r="O31" s="41" t="s">
        <v>218</v>
      </c>
      <c r="P31" s="16" t="s">
        <v>411</v>
      </c>
      <c r="Q31" s="41" t="s">
        <v>412</v>
      </c>
      <c r="R31" s="16"/>
    </row>
    <row r="32" spans="1:19">
      <c r="O32" s="41" t="s">
        <v>220</v>
      </c>
      <c r="P32" s="118">
        <v>664779879</v>
      </c>
      <c r="Q32" s="118">
        <v>660693642</v>
      </c>
      <c r="R32" s="16"/>
    </row>
    <row r="33" spans="15:18">
      <c r="O33" s="44" t="s">
        <v>222</v>
      </c>
      <c r="P33" s="119" t="s">
        <v>413</v>
      </c>
      <c r="Q33" s="16"/>
      <c r="R33" s="16"/>
    </row>
  </sheetData>
  <mergeCells count="10">
    <mergeCell ref="G18:H18"/>
    <mergeCell ref="B9:S9"/>
    <mergeCell ref="B13:S13"/>
    <mergeCell ref="B16:S16"/>
    <mergeCell ref="G17:H17"/>
    <mergeCell ref="C1:G1"/>
    <mergeCell ref="L1:M2"/>
    <mergeCell ref="C2:G2"/>
    <mergeCell ref="H2:I2"/>
    <mergeCell ref="J4:K4"/>
  </mergeCells>
  <dataValidations count="1">
    <dataValidation type="list" allowBlank="1" showInputMessage="1" showErrorMessage="1" sqref="H2:I2">
      <formula1>#REF!</formula1>
    </dataValidation>
  </dataValidations>
  <hyperlinks>
    <hyperlink ref="P33" r:id="rId1"/>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8"/>
  <sheetViews>
    <sheetView zoomScale="70" zoomScaleNormal="70" workbookViewId="0">
      <selection activeCell="B10" sqref="B10"/>
    </sheetView>
  </sheetViews>
  <sheetFormatPr defaultRowHeight="15"/>
  <cols>
    <col min="2" max="2" width="7.85546875" customWidth="1"/>
    <col min="3" max="3" width="28.42578125" customWidth="1"/>
    <col min="4" max="4" width="12.140625" customWidth="1"/>
    <col min="5" max="5" width="31" customWidth="1"/>
    <col min="6" max="6" width="27.140625" customWidth="1"/>
    <col min="7" max="7" width="36.42578125" customWidth="1"/>
  </cols>
  <sheetData>
    <row r="3" spans="2:7" ht="60">
      <c r="B3" s="254" t="s">
        <v>848</v>
      </c>
      <c r="C3" s="255" t="s">
        <v>849</v>
      </c>
      <c r="D3" s="255" t="s">
        <v>850</v>
      </c>
      <c r="E3" s="255" t="s">
        <v>851</v>
      </c>
      <c r="F3" s="254" t="s">
        <v>852</v>
      </c>
      <c r="G3" s="254" t="s">
        <v>853</v>
      </c>
    </row>
    <row r="4" spans="2:7" ht="150">
      <c r="B4" s="256">
        <v>1</v>
      </c>
      <c r="C4" s="323" t="s">
        <v>991</v>
      </c>
      <c r="D4" s="322">
        <v>8</v>
      </c>
      <c r="E4" s="357" t="s">
        <v>992</v>
      </c>
      <c r="F4" s="329" t="s">
        <v>993</v>
      </c>
      <c r="G4" s="329" t="s">
        <v>515</v>
      </c>
    </row>
    <row r="5" spans="2:7" ht="150">
      <c r="B5" s="256">
        <v>2</v>
      </c>
      <c r="C5" s="259"/>
      <c r="D5" s="322">
        <v>8</v>
      </c>
      <c r="E5" s="357" t="s">
        <v>994</v>
      </c>
      <c r="F5" s="329" t="s">
        <v>995</v>
      </c>
      <c r="G5" s="329" t="s">
        <v>515</v>
      </c>
    </row>
    <row r="6" spans="2:7" ht="75">
      <c r="B6" s="256">
        <v>3</v>
      </c>
      <c r="C6" s="259"/>
      <c r="D6" s="322">
        <v>8</v>
      </c>
      <c r="E6" s="357" t="s">
        <v>996</v>
      </c>
      <c r="F6" s="329" t="s">
        <v>997</v>
      </c>
      <c r="G6" s="329" t="s">
        <v>516</v>
      </c>
    </row>
    <row r="7" spans="2:7" ht="120">
      <c r="B7" s="256">
        <v>4</v>
      </c>
      <c r="C7" s="259"/>
      <c r="D7" s="322">
        <v>8</v>
      </c>
      <c r="E7" s="357" t="s">
        <v>497</v>
      </c>
      <c r="F7" s="329" t="s">
        <v>998</v>
      </c>
      <c r="G7" s="329" t="s">
        <v>517</v>
      </c>
    </row>
    <row r="8" spans="2:7" ht="75">
      <c r="B8" s="256">
        <v>5</v>
      </c>
      <c r="C8" s="259"/>
      <c r="D8" s="322">
        <v>8</v>
      </c>
      <c r="E8" s="328" t="s">
        <v>999</v>
      </c>
      <c r="F8" s="329" t="s">
        <v>1000</v>
      </c>
      <c r="G8" s="329" t="s">
        <v>518</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A16" zoomScale="60" zoomScaleNormal="60" workbookViewId="0">
      <selection activeCell="I22" sqref="I22"/>
    </sheetView>
  </sheetViews>
  <sheetFormatPr defaultRowHeight="15"/>
  <cols>
    <col min="3" max="3" width="18.85546875" customWidth="1"/>
    <col min="7" max="7" width="22" customWidth="1"/>
    <col min="9" max="9" width="15.7109375" bestFit="1" customWidth="1"/>
    <col min="12" max="12" width="22.5703125" customWidth="1"/>
    <col min="13" max="13" width="20.5703125" customWidth="1"/>
    <col min="14" max="14" width="23.85546875" customWidth="1"/>
    <col min="15" max="15" width="23.7109375" customWidth="1"/>
    <col min="16" max="16" width="25.140625" customWidth="1"/>
    <col min="17" max="17" width="24.85546875" customWidth="1"/>
    <col min="18" max="18" width="26.28515625" customWidth="1"/>
    <col min="19" max="19" width="61" customWidth="1"/>
  </cols>
  <sheetData>
    <row r="1" spans="1:19" ht="15.75" thickBot="1"/>
    <row r="2" spans="1:19" ht="15.75" thickBot="1">
      <c r="B2" s="571" t="s">
        <v>417</v>
      </c>
      <c r="C2" s="572"/>
      <c r="D2" s="572"/>
      <c r="E2" s="572"/>
      <c r="F2" s="572"/>
      <c r="G2" s="572"/>
      <c r="H2" s="573"/>
      <c r="I2" s="574"/>
      <c r="J2" s="16"/>
      <c r="K2" s="16"/>
      <c r="L2" s="16"/>
    </row>
    <row r="4" spans="1:19" ht="45">
      <c r="A4" s="132" t="s">
        <v>1</v>
      </c>
      <c r="B4" s="132" t="s">
        <v>2</v>
      </c>
      <c r="C4" s="132" t="s">
        <v>3</v>
      </c>
      <c r="D4" s="132" t="s">
        <v>128</v>
      </c>
      <c r="E4" s="132" t="s">
        <v>5</v>
      </c>
      <c r="F4" s="132" t="s">
        <v>6</v>
      </c>
      <c r="G4" s="132" t="s">
        <v>7</v>
      </c>
      <c r="H4" s="132" t="s">
        <v>8</v>
      </c>
      <c r="I4" s="132" t="s">
        <v>9</v>
      </c>
      <c r="J4" s="575" t="s">
        <v>10</v>
      </c>
      <c r="K4" s="575"/>
      <c r="L4" s="132" t="s">
        <v>11</v>
      </c>
      <c r="M4" s="132" t="s">
        <v>12</v>
      </c>
      <c r="N4" s="133" t="s">
        <v>13</v>
      </c>
      <c r="O4" s="133" t="s">
        <v>14</v>
      </c>
      <c r="P4" s="132" t="s">
        <v>15</v>
      </c>
      <c r="Q4" s="132" t="s">
        <v>16</v>
      </c>
      <c r="R4" s="132" t="s">
        <v>17</v>
      </c>
      <c r="S4" s="132" t="s">
        <v>18</v>
      </c>
    </row>
    <row r="5" spans="1:19" ht="15.75">
      <c r="A5" s="134"/>
      <c r="B5" s="134"/>
      <c r="C5" s="135"/>
      <c r="D5" s="135"/>
      <c r="E5" s="135"/>
      <c r="F5" s="134"/>
      <c r="G5" s="134"/>
      <c r="H5" s="134"/>
      <c r="I5" s="134"/>
      <c r="J5" s="136">
        <v>2014</v>
      </c>
      <c r="K5" s="136">
        <v>2015</v>
      </c>
      <c r="L5" s="134"/>
      <c r="M5" s="134"/>
      <c r="N5" s="134"/>
      <c r="O5" s="134"/>
      <c r="P5" s="134"/>
      <c r="Q5" s="134"/>
      <c r="R5" s="134"/>
      <c r="S5" s="134"/>
    </row>
    <row r="6" spans="1:19" ht="72">
      <c r="A6" s="653">
        <v>1</v>
      </c>
      <c r="B6" s="137" t="s">
        <v>418</v>
      </c>
      <c r="C6" s="137" t="s">
        <v>419</v>
      </c>
      <c r="D6" s="137">
        <v>1</v>
      </c>
      <c r="E6" s="137" t="s">
        <v>21</v>
      </c>
      <c r="F6" s="137" t="s">
        <v>21</v>
      </c>
      <c r="G6" s="137" t="s">
        <v>420</v>
      </c>
      <c r="H6" s="137" t="s">
        <v>421</v>
      </c>
      <c r="I6" s="137">
        <v>6000</v>
      </c>
      <c r="J6" s="137" t="s">
        <v>21</v>
      </c>
      <c r="K6" s="137" t="s">
        <v>178</v>
      </c>
      <c r="L6" s="137" t="s">
        <v>422</v>
      </c>
      <c r="M6" s="137" t="s">
        <v>423</v>
      </c>
      <c r="N6" s="137" t="s">
        <v>424</v>
      </c>
      <c r="O6" s="137" t="s">
        <v>381</v>
      </c>
      <c r="P6" s="137" t="s">
        <v>425</v>
      </c>
      <c r="Q6" s="137" t="s">
        <v>426</v>
      </c>
      <c r="R6" s="137" t="s">
        <v>140</v>
      </c>
      <c r="S6" s="137" t="s">
        <v>427</v>
      </c>
    </row>
    <row r="7" spans="1:19" ht="72">
      <c r="A7" s="654"/>
      <c r="B7" s="143" t="s">
        <v>418</v>
      </c>
      <c r="C7" s="143" t="s">
        <v>419</v>
      </c>
      <c r="D7" s="143">
        <v>1</v>
      </c>
      <c r="E7" s="143" t="s">
        <v>21</v>
      </c>
      <c r="F7" s="143" t="s">
        <v>21</v>
      </c>
      <c r="G7" s="143" t="s">
        <v>420</v>
      </c>
      <c r="H7" s="143" t="s">
        <v>421</v>
      </c>
      <c r="I7" s="324">
        <v>4460</v>
      </c>
      <c r="J7" s="143" t="s">
        <v>21</v>
      </c>
      <c r="K7" s="143" t="s">
        <v>178</v>
      </c>
      <c r="L7" s="143" t="s">
        <v>422</v>
      </c>
      <c r="M7" s="143" t="s">
        <v>423</v>
      </c>
      <c r="N7" s="143" t="s">
        <v>424</v>
      </c>
      <c r="O7" s="143" t="s">
        <v>381</v>
      </c>
      <c r="P7" s="143" t="s">
        <v>425</v>
      </c>
      <c r="Q7" s="143" t="s">
        <v>426</v>
      </c>
      <c r="R7" s="143" t="s">
        <v>140</v>
      </c>
      <c r="S7" s="143" t="s">
        <v>427</v>
      </c>
    </row>
    <row r="8" spans="1:19">
      <c r="A8" s="655"/>
      <c r="B8" s="566" t="s">
        <v>462</v>
      </c>
      <c r="C8" s="567"/>
      <c r="D8" s="567"/>
      <c r="E8" s="567"/>
      <c r="F8" s="567"/>
      <c r="G8" s="567"/>
      <c r="H8" s="567"/>
      <c r="I8" s="567"/>
      <c r="J8" s="567"/>
      <c r="K8" s="567"/>
      <c r="L8" s="567"/>
      <c r="M8" s="567"/>
      <c r="N8" s="567"/>
      <c r="O8" s="567"/>
      <c r="P8" s="567"/>
      <c r="Q8" s="567"/>
      <c r="R8" s="567"/>
      <c r="S8" s="568"/>
    </row>
    <row r="9" spans="1:19" ht="228">
      <c r="A9" s="653">
        <v>2</v>
      </c>
      <c r="B9" s="137" t="s">
        <v>418</v>
      </c>
      <c r="C9" s="137" t="s">
        <v>428</v>
      </c>
      <c r="D9" s="137">
        <v>3</v>
      </c>
      <c r="E9" s="137" t="s">
        <v>21</v>
      </c>
      <c r="F9" s="137" t="s">
        <v>21</v>
      </c>
      <c r="G9" s="137" t="s">
        <v>429</v>
      </c>
      <c r="H9" s="137">
        <v>210</v>
      </c>
      <c r="I9" s="137">
        <v>7917</v>
      </c>
      <c r="J9" s="137" t="s">
        <v>21</v>
      </c>
      <c r="K9" s="137" t="s">
        <v>178</v>
      </c>
      <c r="L9" s="137" t="s">
        <v>422</v>
      </c>
      <c r="M9" s="137" t="s">
        <v>430</v>
      </c>
      <c r="N9" s="137" t="s">
        <v>431</v>
      </c>
      <c r="O9" s="137" t="s">
        <v>381</v>
      </c>
      <c r="P9" s="137" t="s">
        <v>425</v>
      </c>
      <c r="Q9" s="137" t="s">
        <v>426</v>
      </c>
      <c r="R9" s="137" t="s">
        <v>140</v>
      </c>
      <c r="S9" s="137" t="s">
        <v>427</v>
      </c>
    </row>
    <row r="10" spans="1:19" ht="228">
      <c r="A10" s="654"/>
      <c r="B10" s="143" t="s">
        <v>418</v>
      </c>
      <c r="C10" s="143" t="s">
        <v>428</v>
      </c>
      <c r="D10" s="143">
        <v>3</v>
      </c>
      <c r="E10" s="143" t="s">
        <v>21</v>
      </c>
      <c r="F10" s="143" t="s">
        <v>21</v>
      </c>
      <c r="G10" s="143" t="s">
        <v>429</v>
      </c>
      <c r="H10" s="324">
        <v>137</v>
      </c>
      <c r="I10" s="324">
        <v>2485.6799999999998</v>
      </c>
      <c r="J10" s="143" t="s">
        <v>21</v>
      </c>
      <c r="K10" s="143" t="s">
        <v>178</v>
      </c>
      <c r="L10" s="143" t="s">
        <v>422</v>
      </c>
      <c r="M10" s="143" t="s">
        <v>430</v>
      </c>
      <c r="N10" s="143" t="s">
        <v>432</v>
      </c>
      <c r="O10" s="143" t="s">
        <v>381</v>
      </c>
      <c r="P10" s="143" t="s">
        <v>425</v>
      </c>
      <c r="Q10" s="143" t="s">
        <v>426</v>
      </c>
      <c r="R10" s="143" t="s">
        <v>140</v>
      </c>
      <c r="S10" s="143" t="s">
        <v>427</v>
      </c>
    </row>
    <row r="11" spans="1:19">
      <c r="A11" s="655"/>
      <c r="B11" s="566" t="s">
        <v>463</v>
      </c>
      <c r="C11" s="567"/>
      <c r="D11" s="567"/>
      <c r="E11" s="567"/>
      <c r="F11" s="567"/>
      <c r="G11" s="567"/>
      <c r="H11" s="567"/>
      <c r="I11" s="567"/>
      <c r="J11" s="567"/>
      <c r="K11" s="567"/>
      <c r="L11" s="567"/>
      <c r="M11" s="567"/>
      <c r="N11" s="567"/>
      <c r="O11" s="567"/>
      <c r="P11" s="567"/>
      <c r="Q11" s="567"/>
      <c r="R11" s="567"/>
      <c r="S11" s="568"/>
    </row>
    <row r="12" spans="1:19" ht="108">
      <c r="A12" s="653">
        <v>3</v>
      </c>
      <c r="B12" s="137" t="s">
        <v>418</v>
      </c>
      <c r="C12" s="137" t="s">
        <v>433</v>
      </c>
      <c r="D12" s="137">
        <v>1</v>
      </c>
      <c r="E12" s="137" t="s">
        <v>21</v>
      </c>
      <c r="F12" s="137" t="s">
        <v>21</v>
      </c>
      <c r="G12" s="137" t="s">
        <v>434</v>
      </c>
      <c r="H12" s="137" t="s">
        <v>435</v>
      </c>
      <c r="I12" s="137">
        <v>1000</v>
      </c>
      <c r="J12" s="137" t="s">
        <v>21</v>
      </c>
      <c r="K12" s="137" t="s">
        <v>178</v>
      </c>
      <c r="L12" s="137" t="s">
        <v>422</v>
      </c>
      <c r="M12" s="137" t="s">
        <v>423</v>
      </c>
      <c r="N12" s="137" t="s">
        <v>436</v>
      </c>
      <c r="O12" s="137" t="s">
        <v>381</v>
      </c>
      <c r="P12" s="137" t="s">
        <v>425</v>
      </c>
      <c r="Q12" s="137" t="s">
        <v>426</v>
      </c>
      <c r="R12" s="137" t="s">
        <v>140</v>
      </c>
      <c r="S12" s="137" t="s">
        <v>427</v>
      </c>
    </row>
    <row r="13" spans="1:19" ht="108">
      <c r="A13" s="654"/>
      <c r="B13" s="143" t="s">
        <v>418</v>
      </c>
      <c r="C13" s="143" t="s">
        <v>433</v>
      </c>
      <c r="D13" s="143">
        <v>1</v>
      </c>
      <c r="E13" s="143" t="s">
        <v>21</v>
      </c>
      <c r="F13" s="143" t="s">
        <v>21</v>
      </c>
      <c r="G13" s="143" t="s">
        <v>434</v>
      </c>
      <c r="H13" s="324">
        <v>21</v>
      </c>
      <c r="I13" s="324">
        <v>840</v>
      </c>
      <c r="J13" s="143" t="s">
        <v>21</v>
      </c>
      <c r="K13" s="143" t="s">
        <v>178</v>
      </c>
      <c r="L13" s="143" t="s">
        <v>422</v>
      </c>
      <c r="M13" s="143" t="s">
        <v>423</v>
      </c>
      <c r="N13" s="143" t="s">
        <v>437</v>
      </c>
      <c r="O13" s="143" t="s">
        <v>381</v>
      </c>
      <c r="P13" s="143" t="s">
        <v>425</v>
      </c>
      <c r="Q13" s="143" t="s">
        <v>426</v>
      </c>
      <c r="R13" s="143" t="s">
        <v>140</v>
      </c>
      <c r="S13" s="143" t="s">
        <v>427</v>
      </c>
    </row>
    <row r="14" spans="1:19">
      <c r="A14" s="655"/>
      <c r="B14" s="566" t="s">
        <v>464</v>
      </c>
      <c r="C14" s="567"/>
      <c r="D14" s="567"/>
      <c r="E14" s="567"/>
      <c r="F14" s="567"/>
      <c r="G14" s="567"/>
      <c r="H14" s="567"/>
      <c r="I14" s="567"/>
      <c r="J14" s="567"/>
      <c r="K14" s="567"/>
      <c r="L14" s="567"/>
      <c r="M14" s="567"/>
      <c r="N14" s="567"/>
      <c r="O14" s="567"/>
      <c r="P14" s="567"/>
      <c r="Q14" s="567"/>
      <c r="R14" s="567"/>
      <c r="S14" s="568"/>
    </row>
    <row r="15" spans="1:19" ht="144">
      <c r="A15" s="653">
        <v>4</v>
      </c>
      <c r="B15" s="137" t="s">
        <v>438</v>
      </c>
      <c r="C15" s="137" t="s">
        <v>439</v>
      </c>
      <c r="D15" s="137" t="s">
        <v>21</v>
      </c>
      <c r="E15" s="137" t="s">
        <v>440</v>
      </c>
      <c r="F15" s="137" t="s">
        <v>21</v>
      </c>
      <c r="G15" s="137" t="s">
        <v>441</v>
      </c>
      <c r="H15" s="137" t="s">
        <v>21</v>
      </c>
      <c r="I15" s="137">
        <v>700</v>
      </c>
      <c r="J15" s="137" t="s">
        <v>21</v>
      </c>
      <c r="K15" s="137" t="s">
        <v>178</v>
      </c>
      <c r="L15" s="138" t="s">
        <v>21</v>
      </c>
      <c r="M15" s="137" t="s">
        <v>21</v>
      </c>
      <c r="N15" s="137" t="s">
        <v>442</v>
      </c>
      <c r="O15" s="137" t="s">
        <v>381</v>
      </c>
      <c r="P15" s="137" t="s">
        <v>425</v>
      </c>
      <c r="Q15" s="137" t="s">
        <v>426</v>
      </c>
      <c r="R15" s="137" t="s">
        <v>140</v>
      </c>
      <c r="S15" s="137" t="s">
        <v>427</v>
      </c>
    </row>
    <row r="16" spans="1:19" ht="144">
      <c r="A16" s="654"/>
      <c r="B16" s="143" t="s">
        <v>438</v>
      </c>
      <c r="C16" s="143" t="s">
        <v>439</v>
      </c>
      <c r="D16" s="143" t="s">
        <v>21</v>
      </c>
      <c r="E16" s="324" t="s">
        <v>443</v>
      </c>
      <c r="F16" s="143" t="s">
        <v>21</v>
      </c>
      <c r="G16" s="143" t="s">
        <v>441</v>
      </c>
      <c r="H16" s="143" t="s">
        <v>21</v>
      </c>
      <c r="I16" s="324">
        <v>160</v>
      </c>
      <c r="J16" s="143" t="s">
        <v>21</v>
      </c>
      <c r="K16" s="143" t="s">
        <v>178</v>
      </c>
      <c r="L16" s="143" t="s">
        <v>21</v>
      </c>
      <c r="M16" s="143" t="s">
        <v>21</v>
      </c>
      <c r="N16" s="143" t="s">
        <v>442</v>
      </c>
      <c r="O16" s="143" t="s">
        <v>381</v>
      </c>
      <c r="P16" s="143" t="s">
        <v>425</v>
      </c>
      <c r="Q16" s="143" t="s">
        <v>426</v>
      </c>
      <c r="R16" s="143" t="s">
        <v>140</v>
      </c>
      <c r="S16" s="143" t="s">
        <v>427</v>
      </c>
    </row>
    <row r="17" spans="1:19">
      <c r="A17" s="655"/>
      <c r="B17" s="566" t="s">
        <v>462</v>
      </c>
      <c r="C17" s="567"/>
      <c r="D17" s="567"/>
      <c r="E17" s="567"/>
      <c r="F17" s="567"/>
      <c r="G17" s="567"/>
      <c r="H17" s="567"/>
      <c r="I17" s="567"/>
      <c r="J17" s="567"/>
      <c r="K17" s="567"/>
      <c r="L17" s="567"/>
      <c r="M17" s="567"/>
      <c r="N17" s="567"/>
      <c r="O17" s="567"/>
      <c r="P17" s="567"/>
      <c r="Q17" s="567"/>
      <c r="R17" s="567"/>
      <c r="S17" s="568"/>
    </row>
    <row r="18" spans="1:19" ht="144">
      <c r="A18" s="653">
        <v>5</v>
      </c>
      <c r="B18" s="137" t="s">
        <v>444</v>
      </c>
      <c r="C18" s="137" t="s">
        <v>445</v>
      </c>
      <c r="D18" s="137" t="s">
        <v>21</v>
      </c>
      <c r="E18" s="137" t="s">
        <v>446</v>
      </c>
      <c r="F18" s="137" t="s">
        <v>21</v>
      </c>
      <c r="G18" s="137" t="s">
        <v>447</v>
      </c>
      <c r="H18" s="137" t="s">
        <v>21</v>
      </c>
      <c r="I18" s="137">
        <v>600</v>
      </c>
      <c r="J18" s="137" t="s">
        <v>21</v>
      </c>
      <c r="K18" s="137" t="s">
        <v>133</v>
      </c>
      <c r="L18" s="138" t="s">
        <v>21</v>
      </c>
      <c r="M18" s="137" t="s">
        <v>21</v>
      </c>
      <c r="N18" s="137" t="s">
        <v>448</v>
      </c>
      <c r="O18" s="137" t="s">
        <v>381</v>
      </c>
      <c r="P18" s="137" t="s">
        <v>93</v>
      </c>
      <c r="Q18" s="137" t="s">
        <v>139</v>
      </c>
      <c r="R18" s="137" t="s">
        <v>140</v>
      </c>
      <c r="S18" s="137" t="s">
        <v>169</v>
      </c>
    </row>
    <row r="19" spans="1:19" ht="144">
      <c r="A19" s="654"/>
      <c r="B19" s="143" t="s">
        <v>444</v>
      </c>
      <c r="C19" s="143" t="s">
        <v>445</v>
      </c>
      <c r="D19" s="143" t="s">
        <v>21</v>
      </c>
      <c r="E19" s="143" t="s">
        <v>446</v>
      </c>
      <c r="F19" s="143" t="s">
        <v>21</v>
      </c>
      <c r="G19" s="143" t="s">
        <v>447</v>
      </c>
      <c r="H19" s="143" t="s">
        <v>21</v>
      </c>
      <c r="I19" s="324">
        <v>300</v>
      </c>
      <c r="J19" s="143" t="s">
        <v>21</v>
      </c>
      <c r="K19" s="143" t="s">
        <v>133</v>
      </c>
      <c r="L19" s="143" t="s">
        <v>21</v>
      </c>
      <c r="M19" s="143" t="s">
        <v>21</v>
      </c>
      <c r="N19" s="143" t="s">
        <v>448</v>
      </c>
      <c r="O19" s="143" t="s">
        <v>381</v>
      </c>
      <c r="P19" s="143" t="s">
        <v>93</v>
      </c>
      <c r="Q19" s="143" t="s">
        <v>139</v>
      </c>
      <c r="R19" s="143" t="s">
        <v>140</v>
      </c>
      <c r="S19" s="143" t="s">
        <v>169</v>
      </c>
    </row>
    <row r="20" spans="1:19">
      <c r="A20" s="655"/>
      <c r="B20" s="566" t="s">
        <v>462</v>
      </c>
      <c r="C20" s="567"/>
      <c r="D20" s="567"/>
      <c r="E20" s="567"/>
      <c r="F20" s="567"/>
      <c r="G20" s="567"/>
      <c r="H20" s="567"/>
      <c r="I20" s="567"/>
      <c r="J20" s="567"/>
      <c r="K20" s="567"/>
      <c r="L20" s="567"/>
      <c r="M20" s="567"/>
      <c r="N20" s="567"/>
      <c r="O20" s="567"/>
      <c r="P20" s="567"/>
      <c r="Q20" s="567"/>
      <c r="R20" s="567"/>
      <c r="S20" s="568"/>
    </row>
    <row r="21" spans="1:19" ht="120">
      <c r="A21" s="653">
        <v>6</v>
      </c>
      <c r="B21" s="137" t="s">
        <v>449</v>
      </c>
      <c r="C21" s="137" t="s">
        <v>450</v>
      </c>
      <c r="D21" s="137" t="s">
        <v>451</v>
      </c>
      <c r="E21" s="137" t="s">
        <v>21</v>
      </c>
      <c r="F21" s="137" t="s">
        <v>21</v>
      </c>
      <c r="G21" s="137" t="s">
        <v>452</v>
      </c>
      <c r="H21" s="137" t="s">
        <v>21</v>
      </c>
      <c r="I21" s="137">
        <v>2500</v>
      </c>
      <c r="J21" s="137" t="s">
        <v>21</v>
      </c>
      <c r="K21" s="137" t="s">
        <v>133</v>
      </c>
      <c r="L21" s="137" t="s">
        <v>453</v>
      </c>
      <c r="M21" s="137" t="s">
        <v>21</v>
      </c>
      <c r="N21" s="137" t="s">
        <v>454</v>
      </c>
      <c r="O21" s="137" t="s">
        <v>381</v>
      </c>
      <c r="P21" s="137" t="s">
        <v>397</v>
      </c>
      <c r="Q21" s="137" t="s">
        <v>139</v>
      </c>
      <c r="R21" s="137" t="s">
        <v>140</v>
      </c>
      <c r="S21" s="137" t="s">
        <v>455</v>
      </c>
    </row>
    <row r="22" spans="1:19" ht="120">
      <c r="A22" s="656"/>
      <c r="B22" s="143" t="s">
        <v>449</v>
      </c>
      <c r="C22" s="143" t="s">
        <v>450</v>
      </c>
      <c r="D22" s="324">
        <v>7</v>
      </c>
      <c r="E22" s="143" t="s">
        <v>21</v>
      </c>
      <c r="F22" s="143" t="s">
        <v>21</v>
      </c>
      <c r="G22" s="143" t="s">
        <v>452</v>
      </c>
      <c r="H22" s="143" t="s">
        <v>21</v>
      </c>
      <c r="I22" s="324">
        <v>543.16999999999996</v>
      </c>
      <c r="J22" s="143" t="s">
        <v>21</v>
      </c>
      <c r="K22" s="143" t="s">
        <v>133</v>
      </c>
      <c r="L22" s="143" t="s">
        <v>453</v>
      </c>
      <c r="M22" s="143" t="s">
        <v>21</v>
      </c>
      <c r="N22" s="143" t="s">
        <v>454</v>
      </c>
      <c r="O22" s="143" t="s">
        <v>381</v>
      </c>
      <c r="P22" s="143" t="s">
        <v>397</v>
      </c>
      <c r="Q22" s="143" t="s">
        <v>139</v>
      </c>
      <c r="R22" s="143" t="s">
        <v>140</v>
      </c>
      <c r="S22" s="143" t="s">
        <v>455</v>
      </c>
    </row>
    <row r="23" spans="1:19">
      <c r="A23" s="657"/>
      <c r="B23" s="569" t="s">
        <v>465</v>
      </c>
      <c r="C23" s="569"/>
      <c r="D23" s="569"/>
      <c r="E23" s="569"/>
      <c r="F23" s="569"/>
      <c r="G23" s="569"/>
      <c r="H23" s="569"/>
      <c r="I23" s="569"/>
      <c r="J23" s="569"/>
      <c r="K23" s="569"/>
      <c r="L23" s="569"/>
      <c r="M23" s="569"/>
      <c r="N23" s="569"/>
      <c r="O23" s="569"/>
      <c r="P23" s="569"/>
      <c r="Q23" s="569"/>
      <c r="R23" s="569"/>
      <c r="S23" s="569"/>
    </row>
    <row r="24" spans="1:19" ht="19.5">
      <c r="A24" s="139"/>
      <c r="B24" s="139"/>
      <c r="C24" s="139"/>
      <c r="D24" s="139"/>
      <c r="E24" s="139"/>
      <c r="F24" s="139"/>
      <c r="G24" s="576" t="s">
        <v>456</v>
      </c>
      <c r="H24" s="577"/>
      <c r="I24" s="164">
        <f>I21+I18+I15+I12+I9+I6</f>
        <v>18717</v>
      </c>
      <c r="J24" s="139"/>
      <c r="K24" s="139"/>
      <c r="L24" s="139"/>
      <c r="M24" s="139"/>
      <c r="N24" s="139"/>
      <c r="O24" s="139"/>
      <c r="P24" s="139"/>
      <c r="Q24" s="139"/>
      <c r="R24" s="139"/>
      <c r="S24" s="139"/>
    </row>
    <row r="25" spans="1:19" ht="19.5">
      <c r="A25" s="139"/>
      <c r="B25" s="139"/>
      <c r="C25" s="139"/>
      <c r="D25" s="139"/>
      <c r="E25" s="139"/>
      <c r="F25" s="139"/>
      <c r="G25" s="576" t="s">
        <v>457</v>
      </c>
      <c r="H25" s="577"/>
      <c r="I25" s="140">
        <f>I22+I19+I16+I13+I10+I7</f>
        <v>8788.85</v>
      </c>
      <c r="J25" s="139"/>
      <c r="K25" s="139"/>
      <c r="L25" s="139"/>
      <c r="M25" s="139"/>
      <c r="N25" s="139"/>
      <c r="O25" s="139"/>
      <c r="P25" s="139"/>
      <c r="Q25" s="139"/>
      <c r="R25" s="139"/>
      <c r="S25" s="139"/>
    </row>
    <row r="26" spans="1:19">
      <c r="A26" s="139"/>
      <c r="B26" s="139"/>
      <c r="C26" s="139"/>
      <c r="D26" s="139"/>
      <c r="E26" s="139"/>
      <c r="F26" s="139"/>
      <c r="G26" s="139"/>
      <c r="H26" s="139"/>
      <c r="I26" s="139"/>
      <c r="J26" s="139"/>
      <c r="K26" s="139"/>
      <c r="L26" s="139"/>
      <c r="M26" s="139"/>
      <c r="N26" s="139"/>
      <c r="O26" s="139"/>
      <c r="P26" s="139"/>
      <c r="Q26" s="139"/>
      <c r="R26" s="139"/>
      <c r="S26" s="139"/>
    </row>
    <row r="27" spans="1:19">
      <c r="A27" s="139"/>
      <c r="B27" s="139"/>
      <c r="C27" s="139"/>
      <c r="D27" s="139"/>
      <c r="E27" s="139"/>
      <c r="F27" s="139"/>
      <c r="G27" s="139"/>
      <c r="H27" s="570"/>
      <c r="I27" s="565"/>
      <c r="J27" s="570" t="s">
        <v>459</v>
      </c>
      <c r="K27" s="565"/>
      <c r="L27" s="565"/>
      <c r="M27" s="565"/>
      <c r="N27" s="139"/>
      <c r="O27" s="139"/>
      <c r="P27" s="139"/>
      <c r="Q27" s="139"/>
      <c r="R27" s="139"/>
      <c r="S27" s="139"/>
    </row>
    <row r="28" spans="1:19">
      <c r="A28" s="139"/>
      <c r="B28" s="139"/>
      <c r="C28" s="139"/>
      <c r="D28" s="139"/>
      <c r="E28" s="139"/>
      <c r="F28" s="139"/>
      <c r="G28" s="139"/>
      <c r="H28" s="139"/>
      <c r="I28" s="141"/>
      <c r="J28" s="141" t="s">
        <v>220</v>
      </c>
      <c r="K28" s="563" t="s">
        <v>460</v>
      </c>
      <c r="L28" s="563"/>
      <c r="M28" s="139"/>
      <c r="N28" s="139"/>
      <c r="O28" s="139"/>
      <c r="P28" s="139"/>
      <c r="Q28" s="139"/>
      <c r="R28" s="139"/>
      <c r="S28" s="139"/>
    </row>
    <row r="29" spans="1:19">
      <c r="I29" s="380"/>
      <c r="J29" s="142" t="s">
        <v>222</v>
      </c>
      <c r="K29" s="564" t="s">
        <v>461</v>
      </c>
      <c r="L29" s="565"/>
      <c r="M29" s="565"/>
    </row>
  </sheetData>
  <mergeCells count="15">
    <mergeCell ref="B2:G2"/>
    <mergeCell ref="H2:I2"/>
    <mergeCell ref="J4:K4"/>
    <mergeCell ref="G24:H24"/>
    <mergeCell ref="G25:H25"/>
    <mergeCell ref="K28:L28"/>
    <mergeCell ref="K29:M29"/>
    <mergeCell ref="B8:S8"/>
    <mergeCell ref="B11:S11"/>
    <mergeCell ref="B14:S14"/>
    <mergeCell ref="B17:S17"/>
    <mergeCell ref="B20:S20"/>
    <mergeCell ref="B23:S23"/>
    <mergeCell ref="H27:I27"/>
    <mergeCell ref="J27:M27"/>
  </mergeCells>
  <hyperlinks>
    <hyperlink ref="K29" r:id="rId1"/>
  </hyperlinks>
  <pageMargins left="0.7" right="0.7" top="0.75" bottom="0.75" header="0.3" footer="0.3"/>
  <pageSetup paperSize="9" orientation="portrait" horizontalDpi="0" verticalDpi="0"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9"/>
  <sheetViews>
    <sheetView zoomScale="70" zoomScaleNormal="70" workbookViewId="0">
      <selection activeCell="F8" sqref="F8"/>
    </sheetView>
  </sheetViews>
  <sheetFormatPr defaultRowHeight="15"/>
  <cols>
    <col min="2" max="2" width="7.85546875" customWidth="1"/>
    <col min="3" max="3" width="28.42578125" customWidth="1"/>
    <col min="4" max="4" width="12.140625" customWidth="1"/>
    <col min="5" max="5" width="31" customWidth="1"/>
    <col min="6" max="6" width="27.140625" customWidth="1"/>
    <col min="7" max="7" width="36.42578125" customWidth="1"/>
  </cols>
  <sheetData>
    <row r="3" spans="2:7" ht="60">
      <c r="B3" s="254" t="s">
        <v>848</v>
      </c>
      <c r="C3" s="255" t="s">
        <v>849</v>
      </c>
      <c r="D3" s="255" t="s">
        <v>850</v>
      </c>
      <c r="E3" s="255" t="s">
        <v>851</v>
      </c>
      <c r="F3" s="254" t="s">
        <v>852</v>
      </c>
      <c r="G3" s="254" t="s">
        <v>853</v>
      </c>
    </row>
    <row r="4" spans="2:7" ht="75">
      <c r="B4" s="256">
        <v>1</v>
      </c>
      <c r="C4" s="257" t="s">
        <v>1001</v>
      </c>
      <c r="D4" s="325">
        <v>8</v>
      </c>
      <c r="E4" s="358" t="s">
        <v>419</v>
      </c>
      <c r="F4" s="329" t="s">
        <v>1002</v>
      </c>
      <c r="G4" s="329" t="s">
        <v>462</v>
      </c>
    </row>
    <row r="5" spans="2:7" ht="165">
      <c r="B5" s="256">
        <v>2</v>
      </c>
      <c r="C5" s="259"/>
      <c r="D5" s="325">
        <v>8</v>
      </c>
      <c r="E5" s="328" t="s">
        <v>428</v>
      </c>
      <c r="F5" s="329" t="s">
        <v>1003</v>
      </c>
      <c r="G5" s="329" t="s">
        <v>1004</v>
      </c>
    </row>
    <row r="6" spans="2:7" ht="135">
      <c r="B6" s="256">
        <v>3</v>
      </c>
      <c r="C6" s="259"/>
      <c r="D6" s="325">
        <v>8</v>
      </c>
      <c r="E6" s="328" t="s">
        <v>433</v>
      </c>
      <c r="F6" s="329" t="s">
        <v>1005</v>
      </c>
      <c r="G6" s="329" t="s">
        <v>464</v>
      </c>
    </row>
    <row r="7" spans="2:7" ht="75">
      <c r="B7" s="256">
        <v>4</v>
      </c>
      <c r="C7" s="259"/>
      <c r="D7" s="325">
        <v>8</v>
      </c>
      <c r="E7" s="328" t="s">
        <v>439</v>
      </c>
      <c r="F7" s="329" t="s">
        <v>1006</v>
      </c>
      <c r="G7" s="329" t="s">
        <v>462</v>
      </c>
    </row>
    <row r="8" spans="2:7" ht="75">
      <c r="B8" s="256">
        <v>5</v>
      </c>
      <c r="C8" s="259"/>
      <c r="D8" s="325">
        <v>8</v>
      </c>
      <c r="E8" s="328" t="s">
        <v>445</v>
      </c>
      <c r="F8" s="329" t="s">
        <v>1007</v>
      </c>
      <c r="G8" s="329" t="s">
        <v>462</v>
      </c>
    </row>
    <row r="9" spans="2:7" ht="90">
      <c r="B9" s="256">
        <v>6</v>
      </c>
      <c r="C9" s="258"/>
      <c r="D9" s="322">
        <v>8</v>
      </c>
      <c r="E9" s="328" t="s">
        <v>450</v>
      </c>
      <c r="F9" s="329" t="s">
        <v>1008</v>
      </c>
      <c r="G9" s="329" t="s">
        <v>465</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10" zoomScale="80" zoomScaleNormal="80" workbookViewId="0">
      <selection activeCell="C15" sqref="C15"/>
    </sheetView>
  </sheetViews>
  <sheetFormatPr defaultRowHeight="15"/>
  <cols>
    <col min="2" max="2" width="11.85546875" customWidth="1"/>
    <col min="3" max="3" width="12.42578125" customWidth="1"/>
    <col min="6" max="6" width="11.85546875" customWidth="1"/>
    <col min="7" max="7" width="11" customWidth="1"/>
    <col min="10" max="10" width="6" customWidth="1"/>
    <col min="11" max="11" width="7.7109375" customWidth="1"/>
    <col min="12" max="12" width="19" customWidth="1"/>
    <col min="13" max="13" width="18.28515625" customWidth="1"/>
    <col min="14" max="14" width="12" customWidth="1"/>
    <col min="15" max="15" width="17.7109375" customWidth="1"/>
    <col min="16" max="16" width="28.42578125" customWidth="1"/>
    <col min="17" max="17" width="13.85546875" customWidth="1"/>
    <col min="19" max="19" width="45.5703125" customWidth="1"/>
  </cols>
  <sheetData>
    <row r="1" spans="1:19" ht="15.75" thickBot="1">
      <c r="B1" s="571" t="s">
        <v>707</v>
      </c>
      <c r="C1" s="572"/>
      <c r="D1" s="572"/>
      <c r="E1" s="572"/>
      <c r="F1" s="572"/>
      <c r="G1" s="572"/>
      <c r="H1" s="573"/>
      <c r="I1" s="574"/>
      <c r="J1" s="193"/>
      <c r="K1" s="193"/>
      <c r="L1" s="193"/>
    </row>
    <row r="3" spans="1:19" ht="52.5">
      <c r="A3" s="194" t="s">
        <v>1</v>
      </c>
      <c r="B3" s="194" t="s">
        <v>2</v>
      </c>
      <c r="C3" s="194" t="s">
        <v>3</v>
      </c>
      <c r="D3" s="194" t="s">
        <v>128</v>
      </c>
      <c r="E3" s="194" t="s">
        <v>5</v>
      </c>
      <c r="F3" s="194" t="s">
        <v>6</v>
      </c>
      <c r="G3" s="194" t="s">
        <v>7</v>
      </c>
      <c r="H3" s="194" t="s">
        <v>8</v>
      </c>
      <c r="I3" s="194" t="s">
        <v>9</v>
      </c>
      <c r="J3" s="575" t="s">
        <v>10</v>
      </c>
      <c r="K3" s="575"/>
      <c r="L3" s="194" t="s">
        <v>11</v>
      </c>
      <c r="M3" s="194" t="s">
        <v>12</v>
      </c>
      <c r="N3" s="133" t="s">
        <v>13</v>
      </c>
      <c r="O3" s="133" t="s">
        <v>14</v>
      </c>
      <c r="P3" s="194" t="s">
        <v>15</v>
      </c>
      <c r="Q3" s="194" t="s">
        <v>16</v>
      </c>
      <c r="R3" s="194" t="s">
        <v>17</v>
      </c>
      <c r="S3" s="194" t="s">
        <v>18</v>
      </c>
    </row>
    <row r="4" spans="1:19" ht="15.75">
      <c r="A4" s="134"/>
      <c r="B4" s="134"/>
      <c r="C4" s="135"/>
      <c r="D4" s="135"/>
      <c r="E4" s="135"/>
      <c r="F4" s="134"/>
      <c r="G4" s="134"/>
      <c r="H4" s="134"/>
      <c r="I4" s="134"/>
      <c r="J4" s="136">
        <v>2014</v>
      </c>
      <c r="K4" s="136">
        <v>2015</v>
      </c>
      <c r="L4" s="134"/>
      <c r="M4" s="134"/>
      <c r="N4" s="134"/>
      <c r="O4" s="134"/>
      <c r="P4" s="134"/>
      <c r="Q4" s="134"/>
      <c r="R4" s="134"/>
      <c r="S4" s="134"/>
    </row>
    <row r="5" spans="1:19" ht="288">
      <c r="A5" s="138">
        <v>1</v>
      </c>
      <c r="B5" s="138" t="s">
        <v>56</v>
      </c>
      <c r="C5" s="138" t="s">
        <v>708</v>
      </c>
      <c r="D5" s="138"/>
      <c r="E5" s="138"/>
      <c r="F5" s="138"/>
      <c r="G5" s="138" t="s">
        <v>709</v>
      </c>
      <c r="H5" s="138"/>
      <c r="I5" s="138">
        <v>295500</v>
      </c>
      <c r="J5" s="138"/>
      <c r="K5" s="138" t="s">
        <v>710</v>
      </c>
      <c r="L5" s="138"/>
      <c r="M5" s="138" t="s">
        <v>711</v>
      </c>
      <c r="N5" s="138" t="s">
        <v>712</v>
      </c>
      <c r="O5" s="138" t="s">
        <v>713</v>
      </c>
      <c r="P5" s="138" t="s">
        <v>714</v>
      </c>
      <c r="Q5" s="138" t="s">
        <v>715</v>
      </c>
      <c r="R5" s="138" t="s">
        <v>716</v>
      </c>
      <c r="S5" s="138" t="s">
        <v>717</v>
      </c>
    </row>
    <row r="6" spans="1:19" ht="276">
      <c r="A6" s="138">
        <v>2</v>
      </c>
      <c r="B6" s="138" t="s">
        <v>56</v>
      </c>
      <c r="C6" s="138" t="s">
        <v>718</v>
      </c>
      <c r="D6" s="138"/>
      <c r="E6" s="138"/>
      <c r="F6" s="138"/>
      <c r="G6" s="138" t="s">
        <v>709</v>
      </c>
      <c r="H6" s="138"/>
      <c r="I6" s="138">
        <v>4800</v>
      </c>
      <c r="J6" s="138"/>
      <c r="K6" s="138" t="s">
        <v>710</v>
      </c>
      <c r="L6" s="138" t="s">
        <v>719</v>
      </c>
      <c r="M6" s="138" t="s">
        <v>720</v>
      </c>
      <c r="N6" s="138" t="s">
        <v>721</v>
      </c>
      <c r="O6" s="138"/>
      <c r="P6" s="138" t="s">
        <v>722</v>
      </c>
      <c r="Q6" s="138" t="s">
        <v>723</v>
      </c>
      <c r="R6" s="138" t="s">
        <v>716</v>
      </c>
      <c r="S6" s="138" t="s">
        <v>724</v>
      </c>
    </row>
    <row r="7" spans="1:19" ht="276">
      <c r="A7" s="138">
        <v>3</v>
      </c>
      <c r="B7" s="138" t="s">
        <v>56</v>
      </c>
      <c r="C7" s="138" t="s">
        <v>725</v>
      </c>
      <c r="D7" s="138"/>
      <c r="E7" s="138"/>
      <c r="F7" s="138"/>
      <c r="G7" s="138" t="s">
        <v>709</v>
      </c>
      <c r="H7" s="138"/>
      <c r="I7" s="138">
        <v>4500</v>
      </c>
      <c r="J7" s="138"/>
      <c r="K7" s="138" t="s">
        <v>710</v>
      </c>
      <c r="L7" s="138"/>
      <c r="M7" s="138" t="s">
        <v>726</v>
      </c>
      <c r="N7" s="138" t="s">
        <v>727</v>
      </c>
      <c r="O7" s="138" t="s">
        <v>728</v>
      </c>
      <c r="P7" s="138" t="s">
        <v>729</v>
      </c>
      <c r="Q7" s="138" t="s">
        <v>730</v>
      </c>
      <c r="R7" s="138" t="s">
        <v>716</v>
      </c>
      <c r="S7" s="138" t="s">
        <v>724</v>
      </c>
    </row>
    <row r="10" spans="1:19" ht="36" customHeight="1">
      <c r="F10" s="578" t="s">
        <v>1037</v>
      </c>
      <c r="G10" s="578"/>
      <c r="H10" s="578"/>
      <c r="I10" s="387">
        <f>SUM(I5:I7)</f>
        <v>304800</v>
      </c>
    </row>
    <row r="11" spans="1:19" ht="15.75" customHeight="1">
      <c r="F11" s="578" t="s">
        <v>1038</v>
      </c>
      <c r="G11" s="578"/>
      <c r="H11" s="578"/>
      <c r="I11" s="387">
        <v>304800</v>
      </c>
    </row>
  </sheetData>
  <mergeCells count="5">
    <mergeCell ref="F11:H11"/>
    <mergeCell ref="B1:G1"/>
    <mergeCell ref="H1:I1"/>
    <mergeCell ref="J3:K3"/>
    <mergeCell ref="F10:H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
  <sheetViews>
    <sheetView workbookViewId="0">
      <selection activeCell="F28" sqref="F28"/>
    </sheetView>
  </sheetViews>
  <sheetFormatPr defaultRowHeight="15"/>
  <cols>
    <col min="2" max="2" width="7.85546875" customWidth="1"/>
    <col min="3" max="3" width="28.42578125" customWidth="1"/>
    <col min="4" max="4" width="12.140625" customWidth="1"/>
    <col min="5" max="5" width="31" customWidth="1"/>
    <col min="6" max="6" width="27.140625" customWidth="1"/>
    <col min="7" max="7" width="36.42578125" customWidth="1"/>
  </cols>
  <sheetData>
    <row r="3" spans="2:7" ht="60">
      <c r="B3" s="254" t="s">
        <v>848</v>
      </c>
      <c r="C3" s="255" t="s">
        <v>849</v>
      </c>
      <c r="D3" s="255" t="s">
        <v>850</v>
      </c>
      <c r="E3" s="255" t="s">
        <v>851</v>
      </c>
      <c r="F3" s="254" t="s">
        <v>852</v>
      </c>
      <c r="G3" s="254" t="s">
        <v>853</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zoomScale="70" zoomScaleNormal="70" workbookViewId="0">
      <selection activeCell="A4" sqref="A4:A6"/>
    </sheetView>
  </sheetViews>
  <sheetFormatPr defaultRowHeight="15"/>
  <cols>
    <col min="1" max="1" width="3.85546875" customWidth="1"/>
    <col min="2" max="2" width="6.7109375" customWidth="1"/>
    <col min="3" max="3" width="7.5703125" customWidth="1"/>
    <col min="4" max="4" width="6.28515625" customWidth="1"/>
    <col min="6" max="6" width="5.28515625" customWidth="1"/>
    <col min="7" max="7" width="40.7109375" customWidth="1"/>
    <col min="8" max="8" width="23.5703125" customWidth="1"/>
    <col min="9" max="10" width="7.28515625" customWidth="1"/>
    <col min="12" max="12" width="22.5703125" customWidth="1"/>
    <col min="13" max="13" width="23.5703125" customWidth="1"/>
    <col min="14" max="14" width="22.140625" customWidth="1"/>
    <col min="15" max="15" width="6.140625" customWidth="1"/>
    <col min="16" max="16" width="22.85546875" customWidth="1"/>
    <col min="17" max="17" width="18.140625" customWidth="1"/>
    <col min="18" max="18" width="20.5703125" customWidth="1"/>
    <col min="19" max="19" width="27.140625" customWidth="1"/>
  </cols>
  <sheetData>
    <row r="1" spans="1:19" ht="15.75" thickBot="1">
      <c r="B1" s="571" t="s">
        <v>1009</v>
      </c>
      <c r="C1" s="572"/>
      <c r="D1" s="572"/>
      <c r="E1" s="572"/>
      <c r="F1" s="572"/>
      <c r="G1" s="572"/>
      <c r="H1" s="573"/>
      <c r="I1" s="574"/>
      <c r="J1" s="244"/>
      <c r="K1" s="244"/>
      <c r="L1" s="244"/>
    </row>
    <row r="3" spans="1:19" ht="56.25">
      <c r="A3" s="243" t="s">
        <v>1</v>
      </c>
      <c r="B3" s="243" t="s">
        <v>2</v>
      </c>
      <c r="C3" s="243" t="s">
        <v>3</v>
      </c>
      <c r="D3" s="243" t="s">
        <v>128</v>
      </c>
      <c r="E3" s="243" t="s">
        <v>5</v>
      </c>
      <c r="F3" s="243" t="s">
        <v>6</v>
      </c>
      <c r="G3" s="243" t="s">
        <v>7</v>
      </c>
      <c r="H3" s="243" t="s">
        <v>8</v>
      </c>
      <c r="I3" s="243" t="s">
        <v>9</v>
      </c>
      <c r="J3" s="575" t="s">
        <v>10</v>
      </c>
      <c r="K3" s="575"/>
      <c r="L3" s="243" t="s">
        <v>11</v>
      </c>
      <c r="M3" s="243" t="s">
        <v>12</v>
      </c>
      <c r="N3" s="133" t="s">
        <v>13</v>
      </c>
      <c r="O3" s="133" t="s">
        <v>14</v>
      </c>
      <c r="P3" s="243" t="s">
        <v>15</v>
      </c>
      <c r="Q3" s="243" t="s">
        <v>16</v>
      </c>
      <c r="R3" s="243" t="s">
        <v>17</v>
      </c>
      <c r="S3" s="243" t="s">
        <v>18</v>
      </c>
    </row>
    <row r="4" spans="1:19" ht="315" customHeight="1">
      <c r="A4" s="653">
        <v>1</v>
      </c>
      <c r="B4" s="137" t="s">
        <v>1010</v>
      </c>
      <c r="C4" s="137" t="s">
        <v>1011</v>
      </c>
      <c r="D4" s="137"/>
      <c r="E4" s="138" t="s">
        <v>1024</v>
      </c>
      <c r="F4" s="137"/>
      <c r="G4" s="137" t="s">
        <v>1013</v>
      </c>
      <c r="H4" s="137" t="s">
        <v>1014</v>
      </c>
      <c r="I4" s="137">
        <v>73800</v>
      </c>
      <c r="J4" s="137"/>
      <c r="K4" s="137" t="s">
        <v>39</v>
      </c>
      <c r="L4" s="137" t="s">
        <v>1015</v>
      </c>
      <c r="M4" s="137" t="s">
        <v>1016</v>
      </c>
      <c r="N4" s="137" t="s">
        <v>1017</v>
      </c>
      <c r="O4" s="137"/>
      <c r="P4" s="137" t="s">
        <v>1018</v>
      </c>
      <c r="Q4" s="137" t="s">
        <v>1019</v>
      </c>
      <c r="R4" s="137" t="s">
        <v>234</v>
      </c>
      <c r="S4" s="137" t="s">
        <v>427</v>
      </c>
    </row>
    <row r="5" spans="1:19" ht="336">
      <c r="A5" s="654"/>
      <c r="B5" s="327" t="s">
        <v>1010</v>
      </c>
      <c r="C5" s="327" t="s">
        <v>1011</v>
      </c>
      <c r="D5" s="327"/>
      <c r="E5" s="324" t="s">
        <v>1012</v>
      </c>
      <c r="F5" s="327"/>
      <c r="G5" s="327" t="s">
        <v>1013</v>
      </c>
      <c r="H5" s="327" t="s">
        <v>1014</v>
      </c>
      <c r="I5" s="324">
        <v>47797.8</v>
      </c>
      <c r="J5" s="327"/>
      <c r="K5" s="327" t="s">
        <v>39</v>
      </c>
      <c r="L5" s="327" t="s">
        <v>1015</v>
      </c>
      <c r="M5" s="327" t="s">
        <v>1016</v>
      </c>
      <c r="N5" s="327" t="s">
        <v>1017</v>
      </c>
      <c r="O5" s="327"/>
      <c r="P5" s="327" t="s">
        <v>1018</v>
      </c>
      <c r="Q5" s="327" t="s">
        <v>1019</v>
      </c>
      <c r="R5" s="327" t="s">
        <v>234</v>
      </c>
      <c r="S5" s="327" t="s">
        <v>427</v>
      </c>
    </row>
    <row r="6" spans="1:19" ht="37.5" customHeight="1">
      <c r="A6" s="655"/>
      <c r="B6" s="569" t="s">
        <v>1023</v>
      </c>
      <c r="C6" s="569"/>
      <c r="D6" s="569"/>
      <c r="E6" s="569"/>
      <c r="F6" s="569"/>
      <c r="G6" s="569"/>
      <c r="H6" s="569"/>
      <c r="I6" s="569"/>
      <c r="J6" s="569"/>
      <c r="K6" s="569"/>
      <c r="L6" s="569"/>
      <c r="M6" s="569"/>
      <c r="N6" s="569"/>
      <c r="O6" s="569"/>
      <c r="P6" s="569"/>
      <c r="Q6" s="569"/>
      <c r="R6" s="569"/>
      <c r="S6" s="569"/>
    </row>
    <row r="7" spans="1:19">
      <c r="G7" s="579" t="s">
        <v>1073</v>
      </c>
      <c r="H7" s="580"/>
      <c r="I7" s="582">
        <v>73800</v>
      </c>
      <c r="J7" s="582"/>
    </row>
    <row r="8" spans="1:19">
      <c r="G8" s="579" t="s">
        <v>1074</v>
      </c>
      <c r="H8" s="580"/>
      <c r="I8" s="581">
        <f>I5</f>
        <v>47797.8</v>
      </c>
      <c r="J8" s="581"/>
    </row>
  </sheetData>
  <mergeCells count="8">
    <mergeCell ref="G8:H8"/>
    <mergeCell ref="I8:J8"/>
    <mergeCell ref="B6:S6"/>
    <mergeCell ref="B1:G1"/>
    <mergeCell ref="H1:I1"/>
    <mergeCell ref="J3:K3"/>
    <mergeCell ref="G7:H7"/>
    <mergeCell ref="I7:J7"/>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5"/>
  <sheetViews>
    <sheetView topLeftCell="B1" workbookViewId="0">
      <selection activeCell="G8" sqref="G8"/>
    </sheetView>
  </sheetViews>
  <sheetFormatPr defaultRowHeight="15"/>
  <cols>
    <col min="2" max="2" width="7.85546875" customWidth="1"/>
    <col min="3" max="3" width="28.42578125" customWidth="1"/>
    <col min="4" max="4" width="12.140625" customWidth="1"/>
    <col min="5" max="5" width="31" customWidth="1"/>
    <col min="6" max="6" width="27.140625" customWidth="1"/>
    <col min="7" max="7" width="36.42578125" customWidth="1"/>
    <col min="8" max="8" width="22.7109375" customWidth="1"/>
  </cols>
  <sheetData>
    <row r="3" spans="2:8" ht="60">
      <c r="B3" s="254" t="s">
        <v>848</v>
      </c>
      <c r="C3" s="255" t="s">
        <v>849</v>
      </c>
      <c r="D3" s="255" t="s">
        <v>850</v>
      </c>
      <c r="E3" s="255" t="s">
        <v>851</v>
      </c>
      <c r="F3" s="254" t="s">
        <v>852</v>
      </c>
      <c r="G3" s="254" t="s">
        <v>853</v>
      </c>
    </row>
    <row r="4" spans="2:8" ht="270">
      <c r="B4" s="256">
        <v>1</v>
      </c>
      <c r="C4" s="326" t="s">
        <v>1020</v>
      </c>
      <c r="D4" s="258">
        <v>8</v>
      </c>
      <c r="E4" s="359" t="s">
        <v>1021</v>
      </c>
      <c r="F4" s="360" t="s">
        <v>1022</v>
      </c>
      <c r="G4" s="329" t="s">
        <v>1023</v>
      </c>
      <c r="H4" s="598"/>
    </row>
    <row r="5" spans="2:8">
      <c r="H5" s="599"/>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activeCell="B25" sqref="B25"/>
    </sheetView>
  </sheetViews>
  <sheetFormatPr defaultRowHeight="15"/>
  <cols>
    <col min="1" max="1" width="25.28515625" customWidth="1"/>
    <col min="2" max="2" width="21.5703125" customWidth="1"/>
    <col min="3" max="3" width="18.7109375" customWidth="1"/>
    <col min="4" max="4" width="25.85546875" customWidth="1"/>
  </cols>
  <sheetData>
    <row r="1" spans="1:4" ht="30">
      <c r="A1" s="437" t="s">
        <v>1052</v>
      </c>
      <c r="B1" s="434" t="s">
        <v>1053</v>
      </c>
      <c r="C1" s="434" t="s">
        <v>1054</v>
      </c>
      <c r="D1" s="439" t="s">
        <v>1055</v>
      </c>
    </row>
    <row r="2" spans="1:4">
      <c r="A2" s="435" t="s">
        <v>1056</v>
      </c>
      <c r="B2" s="385">
        <f>dolnośląskie!I27</f>
        <v>139500</v>
      </c>
      <c r="C2" s="385">
        <f>dolnośląskie!I28</f>
        <v>82334</v>
      </c>
      <c r="D2" s="440">
        <f>C2-B2</f>
        <v>-57166</v>
      </c>
    </row>
    <row r="3" spans="1:4">
      <c r="A3" s="435" t="s">
        <v>1057</v>
      </c>
      <c r="B3" s="385">
        <f>'kujawsko-pomorskie'!I17</f>
        <v>100000</v>
      </c>
      <c r="C3" s="385">
        <f>'kujawsko-pomorskie'!I18</f>
        <v>100000</v>
      </c>
      <c r="D3" s="440">
        <f t="shared" ref="D3:D19" si="0">C3-B3</f>
        <v>0</v>
      </c>
    </row>
    <row r="4" spans="1:4">
      <c r="A4" s="435" t="s">
        <v>1058</v>
      </c>
      <c r="B4" s="385">
        <f>lubelskie!K18</f>
        <v>71000</v>
      </c>
      <c r="C4" s="385">
        <f>lubelskie!K19</f>
        <v>16315</v>
      </c>
      <c r="D4" s="440">
        <f t="shared" si="0"/>
        <v>-54685</v>
      </c>
    </row>
    <row r="5" spans="1:4">
      <c r="A5" s="435" t="s">
        <v>1059</v>
      </c>
      <c r="B5" s="385">
        <f>lubuskie!H24</f>
        <v>63500</v>
      </c>
      <c r="C5" s="385">
        <f>lubuskie!H25</f>
        <v>57000</v>
      </c>
      <c r="D5" s="441">
        <f t="shared" si="0"/>
        <v>-6500</v>
      </c>
    </row>
    <row r="6" spans="1:4">
      <c r="A6" s="435" t="s">
        <v>1060</v>
      </c>
      <c r="B6" s="385">
        <f>łódzkie!I23</f>
        <v>63400</v>
      </c>
      <c r="C6" s="385">
        <f>łódzkie!I24</f>
        <v>14300</v>
      </c>
      <c r="D6" s="441">
        <f>C6-B6</f>
        <v>-49100</v>
      </c>
    </row>
    <row r="7" spans="1:4">
      <c r="A7" s="435" t="s">
        <v>1061</v>
      </c>
      <c r="B7" s="385">
        <f>małopolskie!I17</f>
        <v>54800</v>
      </c>
      <c r="C7" s="385">
        <f>małopolskie!I18</f>
        <v>42700</v>
      </c>
      <c r="D7" s="440">
        <f>C7-B7</f>
        <v>-12100</v>
      </c>
    </row>
    <row r="8" spans="1:4">
      <c r="A8" s="435" t="s">
        <v>1062</v>
      </c>
      <c r="B8" s="385">
        <f>mazowieckie!I26</f>
        <v>364280</v>
      </c>
      <c r="C8" s="385">
        <f>mazowieckie!I27</f>
        <v>338552.83999999997</v>
      </c>
      <c r="D8" s="440">
        <f t="shared" si="0"/>
        <v>-25727.160000000033</v>
      </c>
    </row>
    <row r="9" spans="1:4">
      <c r="A9" s="435" t="s">
        <v>1063</v>
      </c>
      <c r="B9" s="385">
        <f>opolskie!I19</f>
        <v>7300</v>
      </c>
      <c r="C9" s="385">
        <f>opolskie!I20</f>
        <v>4938</v>
      </c>
      <c r="D9" s="440">
        <f t="shared" si="0"/>
        <v>-2362</v>
      </c>
    </row>
    <row r="10" spans="1:4">
      <c r="A10" s="435" t="s">
        <v>335</v>
      </c>
      <c r="B10" s="385">
        <f>podkarpackie!H19</f>
        <v>55000</v>
      </c>
      <c r="C10" s="385">
        <f>podkarpackie!H20</f>
        <v>33763.78</v>
      </c>
      <c r="D10" s="440">
        <f t="shared" si="0"/>
        <v>-21236.22</v>
      </c>
    </row>
    <row r="11" spans="1:4">
      <c r="A11" s="435" t="s">
        <v>1064</v>
      </c>
      <c r="B11" s="385">
        <f>podlaskie!I16</f>
        <v>179990</v>
      </c>
      <c r="C11" s="385">
        <f>podlaskie!I17</f>
        <v>179990</v>
      </c>
      <c r="D11" s="440">
        <f t="shared" si="0"/>
        <v>0</v>
      </c>
    </row>
    <row r="12" spans="1:4">
      <c r="A12" s="435" t="s">
        <v>1065</v>
      </c>
      <c r="B12" s="385">
        <f>pomorskie!I18</f>
        <v>49800</v>
      </c>
      <c r="C12" s="385">
        <f>pomorskie!I19</f>
        <v>49800</v>
      </c>
      <c r="D12" s="440">
        <f t="shared" si="0"/>
        <v>0</v>
      </c>
    </row>
    <row r="13" spans="1:4">
      <c r="A13" s="435" t="s">
        <v>1066</v>
      </c>
      <c r="B13" s="385">
        <f>śląskie!I13</f>
        <v>80000</v>
      </c>
      <c r="C13" s="385">
        <f>śląskie!I14</f>
        <v>80000</v>
      </c>
      <c r="D13" s="440">
        <f t="shared" si="0"/>
        <v>0</v>
      </c>
    </row>
    <row r="14" spans="1:4">
      <c r="A14" s="435" t="s">
        <v>1067</v>
      </c>
      <c r="B14" s="385">
        <f>świętokrzyskie!I9</f>
        <v>20000</v>
      </c>
      <c r="C14" s="385">
        <f>świętokrzyskie!I10</f>
        <v>16077.2</v>
      </c>
      <c r="D14" s="440">
        <f t="shared" si="0"/>
        <v>-3922.7999999999993</v>
      </c>
    </row>
    <row r="15" spans="1:4">
      <c r="A15" s="435" t="s">
        <v>1068</v>
      </c>
      <c r="B15" s="385">
        <f>'warmińsko-mazurskie'!I27</f>
        <v>189000</v>
      </c>
      <c r="C15" s="385">
        <f>'warmińsko-mazurskie'!I28</f>
        <v>47324.46</v>
      </c>
      <c r="D15" s="440">
        <f t="shared" si="0"/>
        <v>-141675.54</v>
      </c>
    </row>
    <row r="16" spans="1:4">
      <c r="A16" s="435" t="s">
        <v>1069</v>
      </c>
      <c r="B16" s="385">
        <f>wielkopolskie!I22</f>
        <v>52500</v>
      </c>
      <c r="C16" s="385">
        <f>wielkopolskie!I23</f>
        <v>27600</v>
      </c>
      <c r="D16" s="440">
        <f t="shared" si="0"/>
        <v>-24900</v>
      </c>
    </row>
    <row r="17" spans="1:4">
      <c r="A17" s="435" t="s">
        <v>1070</v>
      </c>
      <c r="B17" s="385">
        <f>zachodniopomorskie!I24</f>
        <v>18717</v>
      </c>
      <c r="C17" s="385">
        <f>zachodniopomorskie!I25</f>
        <v>8788.85</v>
      </c>
      <c r="D17" s="440">
        <f t="shared" si="0"/>
        <v>-9928.15</v>
      </c>
    </row>
    <row r="18" spans="1:4">
      <c r="A18" s="435" t="s">
        <v>1071</v>
      </c>
      <c r="B18" s="385">
        <f>ARiMR!I10</f>
        <v>304800</v>
      </c>
      <c r="C18" s="385">
        <f>ARiMR!I11</f>
        <v>304800</v>
      </c>
      <c r="D18" s="440">
        <f t="shared" si="0"/>
        <v>0</v>
      </c>
    </row>
    <row r="19" spans="1:4" ht="15.75" thickBot="1">
      <c r="A19" s="436" t="s">
        <v>1072</v>
      </c>
      <c r="B19" s="433">
        <f>ARR!I7</f>
        <v>73800</v>
      </c>
      <c r="C19" s="433">
        <f>ARR!I8</f>
        <v>47797.8</v>
      </c>
      <c r="D19" s="442">
        <f t="shared" si="0"/>
        <v>-26002.199999999997</v>
      </c>
    </row>
    <row r="20" spans="1:4" ht="15.75" thickBot="1">
      <c r="A20" s="438" t="s">
        <v>1143</v>
      </c>
      <c r="B20" s="443">
        <f>SUM(B2:B19)</f>
        <v>1887387</v>
      </c>
      <c r="C20" s="443">
        <f t="shared" ref="C20:D20" si="1">SUM(C2:C19)</f>
        <v>1452081.9300000002</v>
      </c>
      <c r="D20" s="443">
        <f t="shared" si="1"/>
        <v>-435305.07000000007</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6"/>
  <sheetViews>
    <sheetView zoomScale="80" zoomScaleNormal="80" workbookViewId="0">
      <selection activeCell="B6" sqref="B6"/>
    </sheetView>
  </sheetViews>
  <sheetFormatPr defaultRowHeight="15"/>
  <cols>
    <col min="2" max="2" width="7.85546875" customWidth="1"/>
    <col min="3" max="3" width="28.42578125" customWidth="1"/>
    <col min="4" max="4" width="12.140625" customWidth="1"/>
    <col min="5" max="5" width="31" customWidth="1"/>
    <col min="6" max="6" width="27.140625" customWidth="1"/>
    <col min="7" max="7" width="48.7109375" customWidth="1"/>
  </cols>
  <sheetData>
    <row r="3" spans="2:7" ht="60">
      <c r="B3" s="254" t="s">
        <v>848</v>
      </c>
      <c r="C3" s="255" t="s">
        <v>849</v>
      </c>
      <c r="D3" s="255" t="s">
        <v>850</v>
      </c>
      <c r="E3" s="255" t="s">
        <v>851</v>
      </c>
      <c r="F3" s="254" t="s">
        <v>852</v>
      </c>
      <c r="G3" s="254" t="s">
        <v>853</v>
      </c>
    </row>
    <row r="4" spans="2:7" ht="105">
      <c r="B4" s="256">
        <v>1</v>
      </c>
      <c r="C4" s="257" t="s">
        <v>859</v>
      </c>
      <c r="D4" s="266">
        <v>8</v>
      </c>
      <c r="E4" s="335" t="s">
        <v>860</v>
      </c>
      <c r="F4" s="60" t="s">
        <v>861</v>
      </c>
      <c r="G4" s="60" t="s">
        <v>414</v>
      </c>
    </row>
    <row r="5" spans="2:7" ht="225">
      <c r="B5" s="256">
        <v>2</v>
      </c>
      <c r="C5" s="267"/>
      <c r="D5" s="266">
        <v>8</v>
      </c>
      <c r="E5" s="335" t="s">
        <v>862</v>
      </c>
      <c r="F5" s="60" t="s">
        <v>863</v>
      </c>
      <c r="G5" s="60" t="s">
        <v>415</v>
      </c>
    </row>
    <row r="6" spans="2:7" ht="210">
      <c r="B6" s="256">
        <v>3</v>
      </c>
      <c r="C6" s="266"/>
      <c r="D6" s="266">
        <v>8</v>
      </c>
      <c r="E6" s="335" t="s">
        <v>864</v>
      </c>
      <c r="F6" s="60" t="s">
        <v>865</v>
      </c>
      <c r="G6" s="60" t="s">
        <v>416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V36"/>
  <sheetViews>
    <sheetView topLeftCell="A13" zoomScale="50" zoomScaleNormal="50" workbookViewId="0">
      <selection activeCell="C13" sqref="C13:C14"/>
    </sheetView>
  </sheetViews>
  <sheetFormatPr defaultRowHeight="12"/>
  <cols>
    <col min="1" max="1" width="4.42578125" style="245" customWidth="1"/>
    <col min="2" max="2" width="20.85546875" style="245" hidden="1" customWidth="1"/>
    <col min="3" max="3" width="6.140625" style="245" customWidth="1"/>
    <col min="4" max="4" width="15.5703125" style="245" customWidth="1"/>
    <col min="5" max="5" width="23" style="245" customWidth="1"/>
    <col min="6" max="6" width="10.5703125" style="245" customWidth="1"/>
    <col min="7" max="7" width="20.28515625" style="245" bestFit="1" customWidth="1"/>
    <col min="8" max="8" width="10.42578125" style="245" customWidth="1"/>
    <col min="9" max="9" width="36" style="245" customWidth="1"/>
    <col min="10" max="10" width="13.28515625" style="245" customWidth="1"/>
    <col min="11" max="11" width="16" style="245" customWidth="1"/>
    <col min="12" max="12" width="9.140625" style="245"/>
    <col min="13" max="13" width="18.28515625" style="245" customWidth="1"/>
    <col min="14" max="14" width="23.140625" style="245" customWidth="1"/>
    <col min="15" max="15" width="19.140625" style="245" customWidth="1"/>
    <col min="16" max="16" width="20" style="245" customWidth="1"/>
    <col min="17" max="17" width="82.85546875" style="210" customWidth="1"/>
    <col min="18" max="18" width="20" style="245" customWidth="1"/>
    <col min="19" max="19" width="25.140625" style="245" customWidth="1"/>
    <col min="20" max="20" width="20" style="245" customWidth="1"/>
    <col min="21" max="21" width="55.85546875" style="245" customWidth="1"/>
    <col min="22" max="22" width="19.140625" style="245" customWidth="1"/>
    <col min="23" max="16384" width="9.140625" style="245"/>
  </cols>
  <sheetData>
    <row r="4" spans="3:22" ht="26.25">
      <c r="I4" s="464" t="s">
        <v>806</v>
      </c>
      <c r="J4" s="464"/>
      <c r="K4" s="464"/>
      <c r="L4" s="464"/>
      <c r="M4" s="464"/>
      <c r="N4" s="464"/>
    </row>
    <row r="7" spans="3:22" ht="60">
      <c r="C7" s="388" t="s">
        <v>1</v>
      </c>
      <c r="D7" s="388" t="s">
        <v>2</v>
      </c>
      <c r="E7" s="388" t="s">
        <v>3</v>
      </c>
      <c r="F7" s="388" t="s">
        <v>128</v>
      </c>
      <c r="G7" s="388" t="s">
        <v>5</v>
      </c>
      <c r="H7" s="388" t="s">
        <v>130</v>
      </c>
      <c r="I7" s="388" t="s">
        <v>7</v>
      </c>
      <c r="J7" s="388" t="s">
        <v>8</v>
      </c>
      <c r="K7" s="388" t="s">
        <v>9</v>
      </c>
      <c r="L7" s="447" t="s">
        <v>10</v>
      </c>
      <c r="M7" s="465"/>
      <c r="N7" s="388" t="s">
        <v>11</v>
      </c>
      <c r="O7" s="388" t="s">
        <v>12</v>
      </c>
      <c r="P7" s="4" t="s">
        <v>13</v>
      </c>
      <c r="Q7" s="4" t="s">
        <v>14</v>
      </c>
      <c r="R7" s="388" t="s">
        <v>15</v>
      </c>
      <c r="S7" s="388" t="s">
        <v>16</v>
      </c>
      <c r="T7" s="388" t="s">
        <v>17</v>
      </c>
      <c r="U7" s="388" t="s">
        <v>18</v>
      </c>
    </row>
    <row r="8" spans="3:22" ht="240" customHeight="1">
      <c r="C8" s="607">
        <v>1</v>
      </c>
      <c r="D8" s="275" t="s">
        <v>807</v>
      </c>
      <c r="E8" s="275" t="s">
        <v>808</v>
      </c>
      <c r="F8" s="275">
        <v>1</v>
      </c>
      <c r="G8" s="275"/>
      <c r="H8" s="275"/>
      <c r="I8" s="275" t="s">
        <v>1084</v>
      </c>
      <c r="J8" s="275">
        <v>300</v>
      </c>
      <c r="K8" s="393">
        <v>15000</v>
      </c>
      <c r="L8" s="275"/>
      <c r="M8" s="275" t="s">
        <v>325</v>
      </c>
      <c r="N8" s="394" t="s">
        <v>809</v>
      </c>
      <c r="O8" s="275" t="s">
        <v>810</v>
      </c>
      <c r="P8" s="275" t="s">
        <v>811</v>
      </c>
      <c r="Q8" s="275" t="s">
        <v>812</v>
      </c>
      <c r="R8" s="275" t="s">
        <v>397</v>
      </c>
      <c r="S8" s="395" t="s">
        <v>813</v>
      </c>
      <c r="T8" s="395" t="s">
        <v>140</v>
      </c>
      <c r="U8" s="275" t="s">
        <v>250</v>
      </c>
      <c r="V8" s="246"/>
    </row>
    <row r="9" spans="3:22" ht="257.25" customHeight="1">
      <c r="C9" s="608"/>
      <c r="D9" s="391" t="s">
        <v>807</v>
      </c>
      <c r="E9" s="391" t="s">
        <v>808</v>
      </c>
      <c r="F9" s="391">
        <v>1</v>
      </c>
      <c r="G9" s="391"/>
      <c r="H9" s="391"/>
      <c r="I9" s="391" t="s">
        <v>1084</v>
      </c>
      <c r="J9" s="391">
        <v>300</v>
      </c>
      <c r="K9" s="396">
        <v>13515</v>
      </c>
      <c r="L9" s="391"/>
      <c r="M9" s="391" t="s">
        <v>325</v>
      </c>
      <c r="N9" s="17" t="s">
        <v>809</v>
      </c>
      <c r="O9" s="391" t="s">
        <v>810</v>
      </c>
      <c r="P9" s="391" t="s">
        <v>811</v>
      </c>
      <c r="Q9" s="391" t="s">
        <v>812</v>
      </c>
      <c r="R9" s="391" t="s">
        <v>397</v>
      </c>
      <c r="S9" s="391" t="s">
        <v>813</v>
      </c>
      <c r="T9" s="391" t="s">
        <v>140</v>
      </c>
      <c r="U9" s="391" t="s">
        <v>250</v>
      </c>
      <c r="V9" s="246"/>
    </row>
    <row r="10" spans="3:22" ht="15">
      <c r="C10" s="275"/>
      <c r="D10" s="444" t="s">
        <v>843</v>
      </c>
      <c r="E10" s="445"/>
      <c r="F10" s="445"/>
      <c r="G10" s="445"/>
      <c r="H10" s="445"/>
      <c r="I10" s="445"/>
      <c r="J10" s="445"/>
      <c r="K10" s="445"/>
      <c r="L10" s="445"/>
      <c r="M10" s="445"/>
      <c r="N10" s="445"/>
      <c r="O10" s="445"/>
      <c r="P10" s="445"/>
      <c r="Q10" s="445"/>
      <c r="R10" s="445"/>
      <c r="S10" s="445"/>
      <c r="T10" s="445"/>
      <c r="U10" s="446"/>
      <c r="V10" s="246"/>
    </row>
    <row r="11" spans="3:22" ht="150">
      <c r="C11" s="615">
        <v>2</v>
      </c>
      <c r="D11" s="20" t="s">
        <v>814</v>
      </c>
      <c r="E11" s="20" t="s">
        <v>815</v>
      </c>
      <c r="F11" s="20"/>
      <c r="G11" s="20" t="s">
        <v>816</v>
      </c>
      <c r="H11" s="20"/>
      <c r="I11" s="20" t="s">
        <v>844</v>
      </c>
      <c r="J11" s="20"/>
      <c r="K11" s="397">
        <v>49000</v>
      </c>
      <c r="L11" s="20"/>
      <c r="M11" s="20" t="s">
        <v>817</v>
      </c>
      <c r="N11" s="20" t="s">
        <v>818</v>
      </c>
      <c r="O11" s="20" t="s">
        <v>819</v>
      </c>
      <c r="P11" s="20" t="s">
        <v>820</v>
      </c>
      <c r="Q11" s="20" t="s">
        <v>821</v>
      </c>
      <c r="R11" s="20" t="s">
        <v>114</v>
      </c>
      <c r="S11" s="20" t="s">
        <v>822</v>
      </c>
      <c r="T11" s="20" t="s">
        <v>823</v>
      </c>
      <c r="U11" s="20" t="s">
        <v>824</v>
      </c>
      <c r="V11" s="246"/>
    </row>
    <row r="12" spans="3:22" ht="87.75" customHeight="1">
      <c r="C12" s="617"/>
      <c r="D12" s="452" t="s">
        <v>1109</v>
      </c>
      <c r="E12" s="453"/>
      <c r="F12" s="453"/>
      <c r="G12" s="453"/>
      <c r="H12" s="453"/>
      <c r="I12" s="453"/>
      <c r="J12" s="453"/>
      <c r="K12" s="453"/>
      <c r="L12" s="453"/>
      <c r="M12" s="453"/>
      <c r="N12" s="453"/>
      <c r="O12" s="453"/>
      <c r="P12" s="453"/>
      <c r="Q12" s="453"/>
      <c r="R12" s="453"/>
      <c r="S12" s="453"/>
      <c r="T12" s="453"/>
      <c r="U12" s="454"/>
      <c r="V12" s="246"/>
    </row>
    <row r="13" spans="3:22" ht="237.75" customHeight="1">
      <c r="C13" s="615">
        <v>3</v>
      </c>
      <c r="D13" s="20" t="s">
        <v>825</v>
      </c>
      <c r="E13" s="20" t="s">
        <v>826</v>
      </c>
      <c r="F13" s="20"/>
      <c r="G13" s="20"/>
      <c r="H13" s="20">
        <v>2</v>
      </c>
      <c r="I13" s="20" t="s">
        <v>844</v>
      </c>
      <c r="J13" s="20"/>
      <c r="K13" s="397">
        <v>1000</v>
      </c>
      <c r="L13" s="20"/>
      <c r="M13" s="20" t="s">
        <v>827</v>
      </c>
      <c r="N13" s="20" t="s">
        <v>828</v>
      </c>
      <c r="O13" s="20" t="s">
        <v>829</v>
      </c>
      <c r="P13" s="20" t="s">
        <v>830</v>
      </c>
      <c r="Q13" s="20" t="s">
        <v>831</v>
      </c>
      <c r="R13" s="20" t="s">
        <v>114</v>
      </c>
      <c r="S13" s="20" t="s">
        <v>822</v>
      </c>
      <c r="T13" s="20" t="s">
        <v>823</v>
      </c>
      <c r="U13" s="20" t="s">
        <v>832</v>
      </c>
      <c r="V13" s="246"/>
    </row>
    <row r="14" spans="3:22" ht="22.5" customHeight="1">
      <c r="C14" s="617"/>
      <c r="D14" s="452" t="s">
        <v>846</v>
      </c>
      <c r="E14" s="453"/>
      <c r="F14" s="453"/>
      <c r="G14" s="453"/>
      <c r="H14" s="453"/>
      <c r="I14" s="453"/>
      <c r="J14" s="453"/>
      <c r="K14" s="453"/>
      <c r="L14" s="453"/>
      <c r="M14" s="453"/>
      <c r="N14" s="453"/>
      <c r="O14" s="453"/>
      <c r="P14" s="453"/>
      <c r="Q14" s="453"/>
      <c r="R14" s="453"/>
      <c r="S14" s="453"/>
      <c r="T14" s="453"/>
      <c r="U14" s="454"/>
      <c r="V14" s="246"/>
    </row>
    <row r="15" spans="3:22" ht="268.5" customHeight="1">
      <c r="C15" s="607">
        <v>4</v>
      </c>
      <c r="D15" s="275" t="s">
        <v>833</v>
      </c>
      <c r="E15" s="275" t="s">
        <v>834</v>
      </c>
      <c r="F15" s="275">
        <v>2</v>
      </c>
      <c r="G15" s="275"/>
      <c r="H15" s="275"/>
      <c r="I15" s="275" t="s">
        <v>835</v>
      </c>
      <c r="J15" s="275">
        <v>80</v>
      </c>
      <c r="K15" s="393">
        <v>6000</v>
      </c>
      <c r="L15" s="275"/>
      <c r="M15" s="275" t="s">
        <v>325</v>
      </c>
      <c r="N15" s="275" t="s">
        <v>836</v>
      </c>
      <c r="O15" s="275" t="s">
        <v>837</v>
      </c>
      <c r="P15" s="275" t="s">
        <v>838</v>
      </c>
      <c r="Q15" s="275" t="s">
        <v>594</v>
      </c>
      <c r="R15" s="275" t="s">
        <v>114</v>
      </c>
      <c r="S15" s="275" t="s">
        <v>822</v>
      </c>
      <c r="T15" s="275" t="s">
        <v>823</v>
      </c>
      <c r="U15" s="275" t="s">
        <v>839</v>
      </c>
      <c r="V15" s="246"/>
    </row>
    <row r="16" spans="3:22" ht="274.5" customHeight="1">
      <c r="C16" s="609"/>
      <c r="D16" s="391" t="s">
        <v>833</v>
      </c>
      <c r="E16" s="391" t="s">
        <v>834</v>
      </c>
      <c r="F16" s="391">
        <v>2</v>
      </c>
      <c r="G16" s="391"/>
      <c r="H16" s="391"/>
      <c r="I16" s="391" t="s">
        <v>835</v>
      </c>
      <c r="J16" s="75">
        <v>50</v>
      </c>
      <c r="K16" s="396">
        <v>2800</v>
      </c>
      <c r="L16" s="391"/>
      <c r="M16" s="391" t="s">
        <v>325</v>
      </c>
      <c r="N16" s="391" t="s">
        <v>836</v>
      </c>
      <c r="O16" s="391" t="s">
        <v>837</v>
      </c>
      <c r="P16" s="391" t="s">
        <v>838</v>
      </c>
      <c r="Q16" s="391" t="s">
        <v>594</v>
      </c>
      <c r="R16" s="391" t="s">
        <v>114</v>
      </c>
      <c r="S16" s="391" t="s">
        <v>822</v>
      </c>
      <c r="T16" s="391" t="s">
        <v>823</v>
      </c>
      <c r="U16" s="391" t="s">
        <v>839</v>
      </c>
      <c r="V16" s="246"/>
    </row>
    <row r="17" spans="3:22" ht="21.75" customHeight="1">
      <c r="C17" s="608"/>
      <c r="D17" s="462" t="s">
        <v>847</v>
      </c>
      <c r="E17" s="462"/>
      <c r="F17" s="462"/>
      <c r="G17" s="462"/>
      <c r="H17" s="462"/>
      <c r="I17" s="462"/>
      <c r="J17" s="462"/>
      <c r="K17" s="462"/>
      <c r="L17" s="462"/>
      <c r="M17" s="462"/>
      <c r="N17" s="462"/>
      <c r="O17" s="462"/>
      <c r="P17" s="462"/>
      <c r="Q17" s="462"/>
      <c r="R17" s="462"/>
      <c r="S17" s="462"/>
      <c r="T17" s="462"/>
      <c r="U17" s="462"/>
      <c r="V17" s="246"/>
    </row>
    <row r="18" spans="3:22" ht="18.75">
      <c r="C18" s="392"/>
      <c r="D18" s="392"/>
      <c r="E18" s="392"/>
      <c r="F18" s="392"/>
      <c r="G18" s="392"/>
      <c r="H18" s="392"/>
      <c r="I18" s="463" t="s">
        <v>1037</v>
      </c>
      <c r="J18" s="463"/>
      <c r="K18" s="362">
        <f>SUM(K8,K11,K13,K15)</f>
        <v>71000</v>
      </c>
      <c r="L18" s="392"/>
      <c r="M18" s="392"/>
      <c r="N18" s="392"/>
      <c r="O18" s="392"/>
      <c r="P18" s="392"/>
      <c r="Q18" s="392"/>
      <c r="R18" s="392"/>
      <c r="S18" s="392"/>
      <c r="T18" s="392"/>
      <c r="U18" s="392"/>
      <c r="V18" s="247"/>
    </row>
    <row r="19" spans="3:22" ht="18.75">
      <c r="C19" s="392"/>
      <c r="D19" s="392"/>
      <c r="E19" s="392"/>
      <c r="F19" s="392"/>
      <c r="G19" s="392"/>
      <c r="H19" s="392"/>
      <c r="I19" s="463" t="s">
        <v>1038</v>
      </c>
      <c r="J19" s="463"/>
      <c r="K19" s="362">
        <f>SUM(K9,K16)</f>
        <v>16315</v>
      </c>
      <c r="L19" s="392"/>
      <c r="M19" s="392"/>
      <c r="N19" s="392"/>
      <c r="O19" s="392"/>
      <c r="P19" s="392"/>
      <c r="Q19" s="392"/>
      <c r="R19" s="392"/>
      <c r="S19" s="392"/>
      <c r="T19" s="392"/>
      <c r="U19" s="392"/>
    </row>
    <row r="20" spans="3:22" ht="15">
      <c r="C20" s="392"/>
      <c r="D20" s="392"/>
      <c r="E20" s="392"/>
      <c r="F20" s="392"/>
      <c r="G20" s="392"/>
      <c r="H20" s="392"/>
      <c r="I20" s="392"/>
      <c r="J20" s="392"/>
      <c r="K20" s="392"/>
      <c r="L20" s="392"/>
      <c r="M20" s="392"/>
      <c r="N20" s="392"/>
      <c r="O20" s="392"/>
      <c r="P20" s="392"/>
      <c r="Q20" s="392"/>
      <c r="R20" s="392"/>
      <c r="S20" s="392"/>
      <c r="T20" s="392"/>
      <c r="U20" s="392"/>
    </row>
    <row r="21" spans="3:22" ht="18.75">
      <c r="C21" s="392"/>
      <c r="D21" s="392"/>
      <c r="E21" s="392"/>
      <c r="F21" s="392"/>
      <c r="G21" s="392"/>
      <c r="H21" s="392"/>
      <c r="I21" s="392"/>
      <c r="J21" s="392"/>
      <c r="K21" s="392"/>
      <c r="L21" s="392"/>
      <c r="M21" s="252"/>
      <c r="N21" s="252"/>
      <c r="O21" s="392"/>
      <c r="P21" s="392"/>
      <c r="Q21" s="392"/>
      <c r="R21" s="392"/>
      <c r="S21" s="392"/>
      <c r="T21" s="392"/>
      <c r="U21" s="392"/>
    </row>
    <row r="22" spans="3:22" ht="18.75">
      <c r="C22" s="147"/>
      <c r="D22" s="147"/>
      <c r="E22" s="147"/>
      <c r="F22" s="147"/>
      <c r="G22" s="147"/>
      <c r="H22" s="147"/>
      <c r="I22" s="147"/>
      <c r="J22" s="147"/>
      <c r="K22" s="252"/>
      <c r="L22" s="147"/>
      <c r="M22" s="253"/>
      <c r="N22" s="253"/>
      <c r="O22" s="147"/>
      <c r="P22" s="147"/>
      <c r="Q22" s="147"/>
      <c r="R22" s="147"/>
      <c r="S22" s="147"/>
      <c r="T22" s="147"/>
      <c r="U22" s="147"/>
    </row>
    <row r="23" spans="3:22" ht="15">
      <c r="C23" s="147"/>
      <c r="D23" s="147"/>
      <c r="E23" s="147"/>
      <c r="F23" s="147"/>
      <c r="G23" s="147"/>
      <c r="H23" s="147"/>
      <c r="I23" s="147"/>
      <c r="J23" s="147"/>
      <c r="K23" s="41"/>
      <c r="L23" s="147"/>
      <c r="M23" s="147"/>
      <c r="N23" s="147"/>
      <c r="O23" s="147"/>
      <c r="P23" s="147"/>
      <c r="Q23" s="147"/>
      <c r="R23" s="147"/>
      <c r="S23" s="147"/>
      <c r="T23" s="147"/>
      <c r="U23" s="147"/>
    </row>
    <row r="24" spans="3:22" ht="15">
      <c r="C24" s="147"/>
      <c r="D24" s="147"/>
      <c r="E24" s="147"/>
      <c r="F24" s="147"/>
      <c r="G24" s="147"/>
      <c r="H24" s="147"/>
      <c r="I24" s="147"/>
      <c r="J24" s="147"/>
      <c r="K24" s="268"/>
      <c r="L24" s="147"/>
      <c r="M24" s="147"/>
      <c r="N24" s="147"/>
      <c r="O24" s="147"/>
      <c r="P24" s="147"/>
      <c r="Q24" s="147"/>
      <c r="R24" s="147"/>
      <c r="S24" s="147"/>
      <c r="T24" s="147"/>
      <c r="U24" s="147"/>
    </row>
    <row r="25" spans="3:22" ht="15">
      <c r="C25" s="147"/>
      <c r="D25" s="147"/>
      <c r="E25" s="147"/>
      <c r="F25" s="147"/>
      <c r="G25" s="147"/>
      <c r="H25" s="147"/>
      <c r="I25" s="147"/>
      <c r="J25" s="147"/>
      <c r="K25" s="147"/>
      <c r="L25" s="147"/>
      <c r="M25" s="147"/>
      <c r="N25" s="147"/>
      <c r="O25" s="147"/>
      <c r="P25" s="147"/>
      <c r="Q25" s="147"/>
      <c r="R25" s="147"/>
      <c r="S25" s="147"/>
      <c r="T25" s="147"/>
      <c r="U25" s="147"/>
    </row>
    <row r="33" spans="13:15">
      <c r="O33" s="248"/>
    </row>
    <row r="34" spans="13:15">
      <c r="M34" s="249" t="s">
        <v>218</v>
      </c>
      <c r="N34" s="245" t="s">
        <v>840</v>
      </c>
      <c r="O34" s="250"/>
    </row>
    <row r="35" spans="13:15">
      <c r="M35" s="249" t="s">
        <v>220</v>
      </c>
      <c r="N35" s="245" t="s">
        <v>841</v>
      </c>
      <c r="O35" s="248"/>
    </row>
    <row r="36" spans="13:15" ht="30">
      <c r="M36" s="251" t="s">
        <v>222</v>
      </c>
      <c r="N36" s="58" t="s">
        <v>842</v>
      </c>
      <c r="O36" s="250"/>
    </row>
  </sheetData>
  <mergeCells count="8">
    <mergeCell ref="I18:J18"/>
    <mergeCell ref="I19:J19"/>
    <mergeCell ref="D17:U17"/>
    <mergeCell ref="I4:N4"/>
    <mergeCell ref="L7:M7"/>
    <mergeCell ref="D10:U10"/>
    <mergeCell ref="D12:U12"/>
    <mergeCell ref="D14:U14"/>
  </mergeCells>
  <hyperlinks>
    <hyperlink ref="N36"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7"/>
  <sheetViews>
    <sheetView topLeftCell="A10" zoomScale="80" zoomScaleNormal="80" workbookViewId="0">
      <selection activeCell="G5" sqref="G5"/>
    </sheetView>
  </sheetViews>
  <sheetFormatPr defaultRowHeight="15"/>
  <cols>
    <col min="2" max="2" width="7.85546875" customWidth="1"/>
    <col min="3" max="3" width="28.42578125" customWidth="1"/>
    <col min="4" max="4" width="12.140625" customWidth="1"/>
    <col min="5" max="5" width="31" customWidth="1"/>
    <col min="6" max="6" width="27.140625" customWidth="1"/>
    <col min="7" max="7" width="84" customWidth="1"/>
    <col min="8" max="8" width="21.140625" customWidth="1"/>
  </cols>
  <sheetData>
    <row r="3" spans="2:8" ht="60">
      <c r="B3" s="254" t="s">
        <v>848</v>
      </c>
      <c r="C3" s="255" t="s">
        <v>849</v>
      </c>
      <c r="D3" s="255" t="s">
        <v>850</v>
      </c>
      <c r="E3" s="255" t="s">
        <v>851</v>
      </c>
      <c r="F3" s="254" t="s">
        <v>852</v>
      </c>
      <c r="G3" s="254" t="s">
        <v>853</v>
      </c>
    </row>
    <row r="4" spans="2:8" ht="150">
      <c r="B4" s="256"/>
      <c r="C4" s="269" t="s">
        <v>1034</v>
      </c>
      <c r="D4" s="270">
        <v>8</v>
      </c>
      <c r="E4" s="52" t="s">
        <v>808</v>
      </c>
      <c r="F4" s="271" t="s">
        <v>866</v>
      </c>
      <c r="G4" s="272" t="s">
        <v>843</v>
      </c>
    </row>
    <row r="5" spans="2:8" ht="369" customHeight="1">
      <c r="B5" s="256"/>
      <c r="C5" s="273"/>
      <c r="D5" s="341">
        <v>8</v>
      </c>
      <c r="E5" s="342" t="s">
        <v>815</v>
      </c>
      <c r="F5" s="343" t="s">
        <v>845</v>
      </c>
      <c r="G5" s="342" t="s">
        <v>1051</v>
      </c>
      <c r="H5" s="384"/>
    </row>
    <row r="6" spans="2:8" ht="45">
      <c r="B6" s="314"/>
      <c r="C6" s="336"/>
      <c r="D6" s="270">
        <v>8</v>
      </c>
      <c r="E6" s="52" t="s">
        <v>826</v>
      </c>
      <c r="F6" s="272" t="s">
        <v>856</v>
      </c>
      <c r="G6" s="274" t="s">
        <v>846</v>
      </c>
    </row>
    <row r="7" spans="2:8" ht="154.5" customHeight="1" thickBot="1">
      <c r="B7" s="337"/>
      <c r="C7" s="337"/>
      <c r="D7" s="338">
        <v>8</v>
      </c>
      <c r="E7" s="339" t="s">
        <v>834</v>
      </c>
      <c r="F7" s="340" t="s">
        <v>867</v>
      </c>
      <c r="G7" s="340" t="s">
        <v>847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70" zoomScaleNormal="70" workbookViewId="0">
      <selection activeCell="I32" sqref="I32"/>
    </sheetView>
  </sheetViews>
  <sheetFormatPr defaultRowHeight="15"/>
  <cols>
    <col min="2" max="2" width="14.5703125" customWidth="1"/>
    <col min="6" max="6" width="19.140625" customWidth="1"/>
    <col min="8" max="8" width="13.42578125" customWidth="1"/>
    <col min="9" max="9" width="13.140625" customWidth="1"/>
    <col min="10" max="10" width="16" customWidth="1"/>
    <col min="11" max="11" width="19.5703125" customWidth="1"/>
    <col min="12" max="12" width="15.5703125" customWidth="1"/>
    <col min="13" max="13" width="20.85546875" customWidth="1"/>
    <col min="14" max="14" width="29.140625" customWidth="1"/>
    <col min="15" max="15" width="23.85546875" customWidth="1"/>
    <col min="16" max="16" width="18.85546875" customWidth="1"/>
    <col min="17" max="17" width="23.85546875" customWidth="1"/>
  </cols>
  <sheetData>
    <row r="1" spans="1:17" ht="15.75" thickBot="1">
      <c r="A1" s="16"/>
      <c r="B1" s="16"/>
      <c r="C1" s="16"/>
      <c r="D1" s="16"/>
      <c r="E1" s="16"/>
      <c r="F1" s="16"/>
      <c r="G1" s="16"/>
      <c r="H1" s="16"/>
      <c r="I1" s="16"/>
      <c r="J1" s="16"/>
      <c r="K1" s="16"/>
      <c r="L1" s="16"/>
      <c r="M1" s="16"/>
      <c r="N1" s="16"/>
      <c r="O1" s="16"/>
      <c r="P1" s="16"/>
      <c r="Q1" s="16"/>
    </row>
    <row r="2" spans="1:17" ht="15.75" thickBot="1">
      <c r="A2" s="16"/>
      <c r="B2" s="466" t="s">
        <v>126</v>
      </c>
      <c r="C2" s="467"/>
      <c r="D2" s="467"/>
      <c r="E2" s="467"/>
      <c r="F2" s="467"/>
      <c r="G2" s="458"/>
      <c r="H2" s="459"/>
      <c r="I2" s="16"/>
      <c r="J2" s="16"/>
      <c r="K2" s="16"/>
      <c r="L2" s="16"/>
      <c r="M2" s="16"/>
      <c r="N2" s="16"/>
      <c r="O2" s="16"/>
      <c r="P2" s="16"/>
      <c r="Q2" s="16"/>
    </row>
    <row r="3" spans="1:17">
      <c r="A3" s="16"/>
      <c r="B3" s="23"/>
      <c r="C3" s="23"/>
      <c r="D3" s="23"/>
      <c r="E3" s="23"/>
      <c r="F3" s="23"/>
      <c r="G3" s="24"/>
      <c r="H3" s="24"/>
      <c r="I3" s="16"/>
      <c r="J3" s="16"/>
      <c r="K3" s="16"/>
      <c r="L3" s="16"/>
      <c r="M3" s="16"/>
      <c r="N3" s="16"/>
      <c r="O3" s="16"/>
      <c r="P3" s="16"/>
      <c r="Q3" s="16"/>
    </row>
    <row r="4" spans="1:17">
      <c r="A4" s="16"/>
      <c r="B4" s="25" t="s">
        <v>127</v>
      </c>
      <c r="C4" s="16"/>
      <c r="D4" s="16"/>
      <c r="E4" s="16"/>
      <c r="F4" s="16"/>
      <c r="G4" s="16"/>
      <c r="H4" s="16"/>
      <c r="I4" s="16"/>
      <c r="J4" s="16"/>
      <c r="K4" s="16"/>
      <c r="L4" s="16"/>
      <c r="M4" s="16"/>
      <c r="N4" s="16"/>
      <c r="O4" s="16"/>
      <c r="P4" s="16"/>
      <c r="Q4" s="16"/>
    </row>
    <row r="5" spans="1:17" ht="78.75">
      <c r="A5" s="26" t="s">
        <v>1</v>
      </c>
      <c r="B5" s="27" t="s">
        <v>3</v>
      </c>
      <c r="C5" s="27" t="s">
        <v>128</v>
      </c>
      <c r="D5" s="27" t="s">
        <v>129</v>
      </c>
      <c r="E5" s="26" t="s">
        <v>130</v>
      </c>
      <c r="F5" s="26" t="s">
        <v>7</v>
      </c>
      <c r="G5" s="26" t="s">
        <v>8</v>
      </c>
      <c r="H5" s="26" t="s">
        <v>9</v>
      </c>
      <c r="I5" s="28" t="s">
        <v>10</v>
      </c>
      <c r="J5" s="26" t="s">
        <v>11</v>
      </c>
      <c r="K5" s="26" t="s">
        <v>12</v>
      </c>
      <c r="L5" s="29" t="s">
        <v>13</v>
      </c>
      <c r="M5" s="29" t="s">
        <v>14</v>
      </c>
      <c r="N5" s="26" t="s">
        <v>15</v>
      </c>
      <c r="O5" s="26" t="s">
        <v>16</v>
      </c>
      <c r="P5" s="26" t="s">
        <v>17</v>
      </c>
      <c r="Q5" s="26" t="s">
        <v>18</v>
      </c>
    </row>
    <row r="6" spans="1:17">
      <c r="A6" s="30"/>
      <c r="B6" s="30"/>
      <c r="C6" s="30"/>
      <c r="D6" s="30"/>
      <c r="E6" s="30"/>
      <c r="F6" s="30"/>
      <c r="G6" s="30"/>
      <c r="H6" s="30"/>
      <c r="I6" s="31">
        <v>2015</v>
      </c>
      <c r="J6" s="30"/>
      <c r="K6" s="30"/>
      <c r="L6" s="30"/>
      <c r="M6" s="30"/>
      <c r="N6" s="30"/>
      <c r="O6" s="30"/>
      <c r="P6" s="30"/>
      <c r="Q6" s="30"/>
    </row>
    <row r="7" spans="1:17" ht="280.5">
      <c r="A7" s="161">
        <v>1</v>
      </c>
      <c r="B7" s="32" t="s">
        <v>131</v>
      </c>
      <c r="C7" s="32">
        <v>4</v>
      </c>
      <c r="D7" s="32"/>
      <c r="E7" s="32"/>
      <c r="F7" s="32" t="s">
        <v>132</v>
      </c>
      <c r="G7" s="32">
        <v>250</v>
      </c>
      <c r="H7" s="33">
        <v>12000</v>
      </c>
      <c r="I7" s="32" t="s">
        <v>133</v>
      </c>
      <c r="J7" s="34" t="s">
        <v>134</v>
      </c>
      <c r="K7" s="32" t="s">
        <v>135</v>
      </c>
      <c r="L7" s="32" t="s">
        <v>136</v>
      </c>
      <c r="M7" s="32" t="s">
        <v>137</v>
      </c>
      <c r="N7" s="32" t="s">
        <v>138</v>
      </c>
      <c r="O7" s="32" t="s">
        <v>139</v>
      </c>
      <c r="P7" s="32" t="s">
        <v>140</v>
      </c>
      <c r="Q7" s="32" t="s">
        <v>141</v>
      </c>
    </row>
    <row r="8" spans="1:17" s="45" customFormat="1" ht="280.5">
      <c r="A8" s="610"/>
      <c r="B8" s="47" t="s">
        <v>131</v>
      </c>
      <c r="C8" s="35">
        <v>5</v>
      </c>
      <c r="D8" s="37"/>
      <c r="E8" s="37"/>
      <c r="F8" s="47" t="s">
        <v>132</v>
      </c>
      <c r="G8" s="35">
        <v>200</v>
      </c>
      <c r="H8" s="398">
        <v>9500</v>
      </c>
      <c r="I8" s="47" t="s">
        <v>133</v>
      </c>
      <c r="J8" s="48" t="s">
        <v>134</v>
      </c>
      <c r="K8" s="47" t="s">
        <v>135</v>
      </c>
      <c r="L8" s="47" t="s">
        <v>136</v>
      </c>
      <c r="M8" s="47" t="s">
        <v>137</v>
      </c>
      <c r="N8" s="47" t="s">
        <v>138</v>
      </c>
      <c r="O8" s="47" t="s">
        <v>139</v>
      </c>
      <c r="P8" s="47" t="s">
        <v>140</v>
      </c>
      <c r="Q8" s="47" t="s">
        <v>141</v>
      </c>
    </row>
    <row r="9" spans="1:17" s="45" customFormat="1" ht="46.5" customHeight="1">
      <c r="A9" s="611"/>
      <c r="B9" s="468" t="s">
        <v>1085</v>
      </c>
      <c r="C9" s="469"/>
      <c r="D9" s="469"/>
      <c r="E9" s="469"/>
      <c r="F9" s="469"/>
      <c r="G9" s="469"/>
      <c r="H9" s="469"/>
      <c r="I9" s="469"/>
      <c r="J9" s="469"/>
      <c r="K9" s="469"/>
      <c r="L9" s="469"/>
      <c r="M9" s="469"/>
      <c r="N9" s="469"/>
      <c r="O9" s="469"/>
      <c r="P9" s="469"/>
      <c r="Q9" s="470"/>
    </row>
    <row r="10" spans="1:17" ht="242.25">
      <c r="A10" s="161">
        <v>2</v>
      </c>
      <c r="B10" s="32" t="s">
        <v>142</v>
      </c>
      <c r="C10" s="32">
        <v>1</v>
      </c>
      <c r="D10" s="32"/>
      <c r="E10" s="32"/>
      <c r="F10" s="32" t="s">
        <v>143</v>
      </c>
      <c r="G10" s="32">
        <v>30</v>
      </c>
      <c r="H10" s="33">
        <v>4500</v>
      </c>
      <c r="I10" s="32" t="s">
        <v>133</v>
      </c>
      <c r="J10" s="32" t="s">
        <v>144</v>
      </c>
      <c r="K10" s="32" t="s">
        <v>145</v>
      </c>
      <c r="L10" s="32" t="s">
        <v>146</v>
      </c>
      <c r="M10" s="32" t="s">
        <v>147</v>
      </c>
      <c r="N10" s="32" t="s">
        <v>148</v>
      </c>
      <c r="O10" s="32" t="s">
        <v>149</v>
      </c>
      <c r="P10" s="32" t="s">
        <v>150</v>
      </c>
      <c r="Q10" s="36" t="s">
        <v>151</v>
      </c>
    </row>
    <row r="11" spans="1:17" s="46" customFormat="1" ht="242.25">
      <c r="A11" s="610"/>
      <c r="B11" s="47" t="s">
        <v>142</v>
      </c>
      <c r="C11" s="47">
        <v>1</v>
      </c>
      <c r="D11" s="47"/>
      <c r="E11" s="47"/>
      <c r="F11" s="47" t="s">
        <v>143</v>
      </c>
      <c r="G11" s="47">
        <v>30</v>
      </c>
      <c r="H11" s="398">
        <v>3500</v>
      </c>
      <c r="I11" s="47" t="s">
        <v>133</v>
      </c>
      <c r="J11" s="47" t="s">
        <v>144</v>
      </c>
      <c r="K11" s="47" t="s">
        <v>145</v>
      </c>
      <c r="L11" s="47" t="s">
        <v>146</v>
      </c>
      <c r="M11" s="47" t="s">
        <v>147</v>
      </c>
      <c r="N11" s="47" t="s">
        <v>148</v>
      </c>
      <c r="O11" s="47" t="s">
        <v>149</v>
      </c>
      <c r="P11" s="47" t="s">
        <v>150</v>
      </c>
      <c r="Q11" s="49" t="s">
        <v>151</v>
      </c>
    </row>
    <row r="12" spans="1:17" s="46" customFormat="1" ht="33" customHeight="1">
      <c r="A12" s="612"/>
      <c r="B12" s="468" t="s">
        <v>173</v>
      </c>
      <c r="C12" s="469"/>
      <c r="D12" s="469"/>
      <c r="E12" s="469"/>
      <c r="F12" s="469"/>
      <c r="G12" s="469"/>
      <c r="H12" s="469"/>
      <c r="I12" s="469"/>
      <c r="J12" s="469"/>
      <c r="K12" s="469"/>
      <c r="L12" s="469"/>
      <c r="M12" s="469"/>
      <c r="N12" s="469"/>
      <c r="O12" s="469"/>
      <c r="P12" s="469"/>
      <c r="Q12" s="470"/>
    </row>
    <row r="13" spans="1:17" ht="112.5" customHeight="1">
      <c r="A13" s="161">
        <v>3</v>
      </c>
      <c r="B13" s="32" t="s">
        <v>152</v>
      </c>
      <c r="C13" s="32">
        <v>12</v>
      </c>
      <c r="D13" s="32"/>
      <c r="E13" s="32"/>
      <c r="F13" s="32" t="s">
        <v>153</v>
      </c>
      <c r="G13" s="32"/>
      <c r="H13" s="33">
        <v>10000</v>
      </c>
      <c r="I13" s="32" t="s">
        <v>133</v>
      </c>
      <c r="J13" s="32" t="s">
        <v>154</v>
      </c>
      <c r="K13" s="32" t="s">
        <v>155</v>
      </c>
      <c r="L13" s="32" t="s">
        <v>156</v>
      </c>
      <c r="M13" s="32" t="s">
        <v>157</v>
      </c>
      <c r="N13" s="32" t="s">
        <v>158</v>
      </c>
      <c r="O13" s="32" t="s">
        <v>139</v>
      </c>
      <c r="P13" s="32" t="s">
        <v>140</v>
      </c>
      <c r="Q13" s="32" t="s">
        <v>159</v>
      </c>
    </row>
    <row r="14" spans="1:17" s="45" customFormat="1" ht="113.25" customHeight="1">
      <c r="A14" s="610"/>
      <c r="B14" s="47" t="s">
        <v>152</v>
      </c>
      <c r="C14" s="47">
        <v>12</v>
      </c>
      <c r="D14" s="47"/>
      <c r="E14" s="47"/>
      <c r="F14" s="47" t="s">
        <v>153</v>
      </c>
      <c r="G14" s="37"/>
      <c r="H14" s="398">
        <v>9000</v>
      </c>
      <c r="I14" s="47" t="s">
        <v>133</v>
      </c>
      <c r="J14" s="47" t="s">
        <v>154</v>
      </c>
      <c r="K14" s="47" t="s">
        <v>155</v>
      </c>
      <c r="L14" s="47" t="s">
        <v>156</v>
      </c>
      <c r="M14" s="47" t="s">
        <v>157</v>
      </c>
      <c r="N14" s="47" t="s">
        <v>158</v>
      </c>
      <c r="O14" s="47" t="s">
        <v>139</v>
      </c>
      <c r="P14" s="47" t="s">
        <v>140</v>
      </c>
      <c r="Q14" s="47" t="s">
        <v>159</v>
      </c>
    </row>
    <row r="15" spans="1:17" s="45" customFormat="1" ht="30" customHeight="1">
      <c r="A15" s="612"/>
      <c r="B15" s="468" t="s">
        <v>1086</v>
      </c>
      <c r="C15" s="469"/>
      <c r="D15" s="469"/>
      <c r="E15" s="469"/>
      <c r="F15" s="469"/>
      <c r="G15" s="469"/>
      <c r="H15" s="469"/>
      <c r="I15" s="469"/>
      <c r="J15" s="469"/>
      <c r="K15" s="469"/>
      <c r="L15" s="469"/>
      <c r="M15" s="469"/>
      <c r="N15" s="469"/>
      <c r="O15" s="469"/>
      <c r="P15" s="469"/>
      <c r="Q15" s="470"/>
    </row>
    <row r="16" spans="1:17" ht="210.75" customHeight="1">
      <c r="A16" s="161">
        <v>4</v>
      </c>
      <c r="B16" s="32" t="s">
        <v>160</v>
      </c>
      <c r="C16" s="32"/>
      <c r="D16" s="32"/>
      <c r="E16" s="32">
        <v>3</v>
      </c>
      <c r="F16" s="32" t="s">
        <v>153</v>
      </c>
      <c r="G16" s="32"/>
      <c r="H16" s="33">
        <v>2000</v>
      </c>
      <c r="I16" s="32" t="s">
        <v>133</v>
      </c>
      <c r="J16" s="32" t="s">
        <v>161</v>
      </c>
      <c r="K16" s="32" t="s">
        <v>162</v>
      </c>
      <c r="L16" s="32" t="s">
        <v>163</v>
      </c>
      <c r="M16" s="32" t="s">
        <v>157</v>
      </c>
      <c r="N16" s="32" t="s">
        <v>138</v>
      </c>
      <c r="O16" s="32" t="s">
        <v>139</v>
      </c>
      <c r="P16" s="32" t="s">
        <v>150</v>
      </c>
      <c r="Q16" s="32" t="s">
        <v>164</v>
      </c>
    </row>
    <row r="17" spans="1:17" s="45" customFormat="1" ht="216" customHeight="1">
      <c r="A17" s="610"/>
      <c r="B17" s="47" t="s">
        <v>160</v>
      </c>
      <c r="C17" s="47"/>
      <c r="D17" s="47"/>
      <c r="E17" s="35">
        <v>2</v>
      </c>
      <c r="F17" s="47" t="s">
        <v>153</v>
      </c>
      <c r="G17" s="37"/>
      <c r="H17" s="398">
        <v>1300</v>
      </c>
      <c r="I17" s="47" t="s">
        <v>133</v>
      </c>
      <c r="J17" s="47" t="s">
        <v>161</v>
      </c>
      <c r="K17" s="47" t="s">
        <v>162</v>
      </c>
      <c r="L17" s="47" t="s">
        <v>163</v>
      </c>
      <c r="M17" s="47" t="s">
        <v>157</v>
      </c>
      <c r="N17" s="47" t="s">
        <v>138</v>
      </c>
      <c r="O17" s="47" t="s">
        <v>139</v>
      </c>
      <c r="P17" s="47" t="s">
        <v>150</v>
      </c>
      <c r="Q17" s="47" t="s">
        <v>164</v>
      </c>
    </row>
    <row r="18" spans="1:17" s="45" customFormat="1" ht="60" customHeight="1">
      <c r="A18" s="612"/>
      <c r="B18" s="468" t="s">
        <v>1134</v>
      </c>
      <c r="C18" s="469"/>
      <c r="D18" s="469"/>
      <c r="E18" s="469"/>
      <c r="F18" s="469"/>
      <c r="G18" s="469"/>
      <c r="H18" s="469"/>
      <c r="I18" s="469"/>
      <c r="J18" s="469"/>
      <c r="K18" s="469"/>
      <c r="L18" s="469"/>
      <c r="M18" s="469"/>
      <c r="N18" s="469"/>
      <c r="O18" s="469"/>
      <c r="P18" s="469"/>
      <c r="Q18" s="470"/>
    </row>
    <row r="19" spans="1:17" ht="102.75" customHeight="1">
      <c r="A19" s="161">
        <v>5</v>
      </c>
      <c r="B19" s="32" t="s">
        <v>165</v>
      </c>
      <c r="C19" s="32"/>
      <c r="D19" s="32">
        <v>3852</v>
      </c>
      <c r="E19" s="32"/>
      <c r="F19" s="32" t="s">
        <v>132</v>
      </c>
      <c r="G19" s="32"/>
      <c r="H19" s="33">
        <v>35000</v>
      </c>
      <c r="I19" s="32" t="s">
        <v>133</v>
      </c>
      <c r="J19" s="32" t="s">
        <v>99</v>
      </c>
      <c r="K19" s="32" t="s">
        <v>166</v>
      </c>
      <c r="L19" s="32" t="s">
        <v>167</v>
      </c>
      <c r="M19" s="32" t="s">
        <v>168</v>
      </c>
      <c r="N19" s="32" t="s">
        <v>93</v>
      </c>
      <c r="O19" s="32" t="s">
        <v>139</v>
      </c>
      <c r="P19" s="32" t="s">
        <v>140</v>
      </c>
      <c r="Q19" s="32" t="s">
        <v>169</v>
      </c>
    </row>
    <row r="20" spans="1:17" s="46" customFormat="1" ht="107.25" customHeight="1">
      <c r="A20" s="610"/>
      <c r="B20" s="47" t="s">
        <v>165</v>
      </c>
      <c r="C20" s="37"/>
      <c r="D20" s="35">
        <v>3907</v>
      </c>
      <c r="E20" s="37"/>
      <c r="F20" s="47" t="s">
        <v>132</v>
      </c>
      <c r="G20" s="37"/>
      <c r="H20" s="398">
        <v>29000</v>
      </c>
      <c r="I20" s="47" t="s">
        <v>133</v>
      </c>
      <c r="J20" s="47" t="s">
        <v>99</v>
      </c>
      <c r="K20" s="47" t="s">
        <v>166</v>
      </c>
      <c r="L20" s="47" t="s">
        <v>167</v>
      </c>
      <c r="M20" s="47" t="s">
        <v>168</v>
      </c>
      <c r="N20" s="47" t="s">
        <v>93</v>
      </c>
      <c r="O20" s="47" t="s">
        <v>139</v>
      </c>
      <c r="P20" s="47" t="s">
        <v>140</v>
      </c>
      <c r="Q20" s="47" t="s">
        <v>169</v>
      </c>
    </row>
    <row r="21" spans="1:17" s="46" customFormat="1" ht="93.75" customHeight="1">
      <c r="A21" s="612"/>
      <c r="B21" s="468" t="s">
        <v>1087</v>
      </c>
      <c r="C21" s="469"/>
      <c r="D21" s="469"/>
      <c r="E21" s="469"/>
      <c r="F21" s="469"/>
      <c r="G21" s="469"/>
      <c r="H21" s="469"/>
      <c r="I21" s="469"/>
      <c r="J21" s="469"/>
      <c r="K21" s="469"/>
      <c r="L21" s="469"/>
      <c r="M21" s="469"/>
      <c r="N21" s="469"/>
      <c r="O21" s="469"/>
      <c r="P21" s="469"/>
      <c r="Q21" s="470"/>
    </row>
    <row r="22" spans="1:17" s="46" customFormat="1" ht="89.25">
      <c r="A22" s="613" t="s">
        <v>170</v>
      </c>
      <c r="B22" s="37" t="s">
        <v>171</v>
      </c>
      <c r="C22" s="37"/>
      <c r="D22" s="37">
        <v>3</v>
      </c>
      <c r="E22" s="37"/>
      <c r="F22" s="37" t="s">
        <v>153</v>
      </c>
      <c r="G22" s="37"/>
      <c r="H22" s="38">
        <v>4700</v>
      </c>
      <c r="I22" s="37" t="s">
        <v>133</v>
      </c>
      <c r="J22" s="37" t="s">
        <v>99</v>
      </c>
      <c r="K22" s="37" t="s">
        <v>166</v>
      </c>
      <c r="L22" s="37" t="s">
        <v>172</v>
      </c>
      <c r="M22" s="37" t="s">
        <v>172</v>
      </c>
      <c r="N22" s="37" t="s">
        <v>93</v>
      </c>
      <c r="O22" s="37" t="s">
        <v>139</v>
      </c>
      <c r="P22" s="37" t="s">
        <v>140</v>
      </c>
      <c r="Q22" s="37" t="s">
        <v>169</v>
      </c>
    </row>
    <row r="23" spans="1:17" s="46" customFormat="1" ht="84.75" customHeight="1">
      <c r="A23" s="614"/>
      <c r="B23" s="468" t="s">
        <v>1088</v>
      </c>
      <c r="C23" s="469"/>
      <c r="D23" s="469"/>
      <c r="E23" s="469"/>
      <c r="F23" s="469"/>
      <c r="G23" s="469"/>
      <c r="H23" s="469"/>
      <c r="I23" s="469"/>
      <c r="J23" s="469"/>
      <c r="K23" s="469"/>
      <c r="L23" s="469"/>
      <c r="M23" s="469"/>
      <c r="N23" s="469"/>
      <c r="O23" s="469"/>
      <c r="P23" s="469"/>
      <c r="Q23" s="470"/>
    </row>
    <row r="24" spans="1:17">
      <c r="A24" s="16"/>
      <c r="B24" s="16"/>
      <c r="C24" s="16"/>
      <c r="D24" s="16"/>
      <c r="E24" s="16"/>
      <c r="F24" s="449" t="s">
        <v>117</v>
      </c>
      <c r="G24" s="449"/>
      <c r="H24" s="363">
        <f>H7+H10+H13+H16+H19</f>
        <v>63500</v>
      </c>
      <c r="I24" s="16"/>
      <c r="K24" s="16"/>
      <c r="L24" s="16"/>
      <c r="M24" s="16"/>
      <c r="N24" s="16"/>
      <c r="O24" s="16"/>
      <c r="P24" s="16"/>
      <c r="Q24" s="16"/>
    </row>
    <row r="25" spans="1:17">
      <c r="A25" s="16"/>
      <c r="B25" s="16"/>
      <c r="C25" s="16"/>
      <c r="D25" s="16"/>
      <c r="E25" s="16"/>
      <c r="F25" s="449" t="s">
        <v>118</v>
      </c>
      <c r="G25" s="449"/>
      <c r="H25" s="363">
        <f>H20+H17+H14+H11+H8+H22</f>
        <v>57000</v>
      </c>
      <c r="I25" s="16"/>
      <c r="J25" s="16"/>
      <c r="K25" s="16"/>
      <c r="L25" s="16"/>
      <c r="M25" s="16"/>
      <c r="N25" s="16"/>
      <c r="O25" s="16"/>
      <c r="P25" s="16"/>
      <c r="Q25" s="16"/>
    </row>
    <row r="26" spans="1:17">
      <c r="A26" s="16"/>
      <c r="B26" s="16"/>
      <c r="C26" s="16"/>
      <c r="D26" s="16"/>
      <c r="E26" s="16"/>
      <c r="F26" s="16"/>
      <c r="G26" s="16"/>
      <c r="H26" s="16"/>
      <c r="I26" s="16"/>
      <c r="J26" s="16"/>
      <c r="K26" s="16"/>
      <c r="L26" s="16"/>
      <c r="M26" s="16"/>
      <c r="N26" s="16"/>
      <c r="O26" s="16"/>
      <c r="P26" s="16"/>
      <c r="Q26" s="16"/>
    </row>
    <row r="27" spans="1:17">
      <c r="A27" s="16"/>
      <c r="B27" s="16"/>
      <c r="C27" s="16"/>
      <c r="D27" s="16"/>
      <c r="E27" s="16"/>
      <c r="F27" s="16"/>
      <c r="G27" s="16"/>
      <c r="H27" s="39"/>
      <c r="I27" s="16"/>
      <c r="J27" s="16"/>
      <c r="K27" s="16"/>
      <c r="L27" s="16"/>
      <c r="M27" s="16"/>
      <c r="N27" s="16"/>
      <c r="O27" s="16"/>
      <c r="P27" s="16"/>
      <c r="Q27" s="16"/>
    </row>
    <row r="28" spans="1:17">
      <c r="A28" s="16"/>
      <c r="B28" s="16"/>
      <c r="C28" s="16"/>
      <c r="D28" s="16"/>
      <c r="E28" s="16"/>
      <c r="F28" s="16"/>
      <c r="G28" s="16"/>
      <c r="H28" s="39"/>
      <c r="I28" s="16"/>
      <c r="J28" s="16"/>
      <c r="K28" s="16"/>
      <c r="L28" s="16"/>
      <c r="M28" s="16"/>
      <c r="N28" s="16"/>
      <c r="O28" s="16"/>
      <c r="P28" s="16"/>
      <c r="Q28" s="16"/>
    </row>
    <row r="29" spans="1:17">
      <c r="A29" s="16"/>
      <c r="B29" s="16"/>
      <c r="C29" s="16"/>
      <c r="D29" s="16"/>
      <c r="E29" s="16"/>
      <c r="F29" s="16"/>
      <c r="G29" s="16"/>
      <c r="H29" s="415"/>
      <c r="I29" s="40"/>
      <c r="J29" s="16"/>
      <c r="K29" s="16"/>
      <c r="L29" s="16"/>
      <c r="M29" s="16"/>
      <c r="N29" s="16"/>
      <c r="O29" s="16"/>
      <c r="P29" s="16"/>
      <c r="Q29" s="16"/>
    </row>
    <row r="30" spans="1:17">
      <c r="A30" s="16"/>
      <c r="B30" s="16"/>
      <c r="C30" s="16"/>
      <c r="D30" s="16"/>
      <c r="E30" s="16"/>
      <c r="F30" s="16"/>
      <c r="G30" s="16"/>
      <c r="H30" s="41"/>
      <c r="I30" s="16"/>
      <c r="J30" s="16"/>
      <c r="K30" s="16"/>
      <c r="L30" s="16"/>
      <c r="M30" s="16"/>
      <c r="N30" s="16"/>
      <c r="O30" s="16"/>
      <c r="P30" s="16"/>
      <c r="Q30" s="16"/>
    </row>
    <row r="31" spans="1:17">
      <c r="A31" s="16"/>
      <c r="B31" s="41"/>
      <c r="C31" s="41"/>
      <c r="D31" s="40"/>
      <c r="E31" s="16"/>
      <c r="F31" s="16"/>
      <c r="G31" s="16"/>
      <c r="H31" s="42"/>
      <c r="I31" s="43"/>
      <c r="J31" s="16"/>
      <c r="K31" s="16"/>
      <c r="L31" s="16"/>
      <c r="M31" s="16"/>
      <c r="N31" s="16"/>
      <c r="O31" s="16"/>
      <c r="P31" s="16"/>
      <c r="Q31" s="16"/>
    </row>
    <row r="32" spans="1:17">
      <c r="A32" s="16"/>
      <c r="B32" s="41"/>
      <c r="C32" s="41"/>
      <c r="D32" s="16"/>
      <c r="E32" s="16"/>
      <c r="F32" s="16"/>
      <c r="G32" s="16"/>
      <c r="H32" s="16"/>
      <c r="I32" s="16"/>
      <c r="J32" s="16"/>
      <c r="K32" s="16"/>
      <c r="L32" s="16"/>
      <c r="M32" s="16"/>
      <c r="N32" s="16"/>
      <c r="O32" s="16"/>
      <c r="P32" s="16"/>
      <c r="Q32" s="16"/>
    </row>
    <row r="33" spans="1:17">
      <c r="A33" s="16"/>
      <c r="B33" s="42"/>
      <c r="C33" s="44"/>
      <c r="D33" s="43"/>
      <c r="E33" s="16"/>
      <c r="F33" s="16"/>
      <c r="G33" s="16"/>
      <c r="H33" s="16"/>
      <c r="I33" s="16"/>
      <c r="J33" s="16"/>
      <c r="K33" s="16"/>
      <c r="L33" s="16"/>
      <c r="M33" s="16"/>
      <c r="N33" s="16"/>
      <c r="O33" s="16"/>
      <c r="P33" s="16"/>
      <c r="Q33" s="16"/>
    </row>
  </sheetData>
  <mergeCells count="10">
    <mergeCell ref="B2:F2"/>
    <mergeCell ref="G2:H2"/>
    <mergeCell ref="F24:G24"/>
    <mergeCell ref="F25:G25"/>
    <mergeCell ref="B23:Q23"/>
    <mergeCell ref="B21:Q21"/>
    <mergeCell ref="B18:Q18"/>
    <mergeCell ref="B15:Q15"/>
    <mergeCell ref="B12:Q12"/>
    <mergeCell ref="B9:Q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9"/>
  <sheetViews>
    <sheetView topLeftCell="A7" zoomScale="70" zoomScaleNormal="70" workbookViewId="0">
      <selection activeCell="G10" sqref="G10"/>
    </sheetView>
  </sheetViews>
  <sheetFormatPr defaultRowHeight="15"/>
  <cols>
    <col min="2" max="2" width="7.85546875" customWidth="1"/>
    <col min="3" max="3" width="21.42578125" customWidth="1"/>
    <col min="4" max="4" width="12.140625" customWidth="1"/>
    <col min="5" max="5" width="31" customWidth="1"/>
    <col min="6" max="6" width="27.140625" customWidth="1"/>
    <col min="7" max="7" width="118.5703125" customWidth="1"/>
  </cols>
  <sheetData>
    <row r="3" spans="2:7" ht="60.75" thickBot="1">
      <c r="B3" s="254" t="s">
        <v>848</v>
      </c>
      <c r="C3" s="255" t="s">
        <v>849</v>
      </c>
      <c r="D3" s="255" t="s">
        <v>850</v>
      </c>
      <c r="E3" s="255" t="s">
        <v>851</v>
      </c>
      <c r="F3" s="254" t="s">
        <v>852</v>
      </c>
      <c r="G3" s="254" t="s">
        <v>853</v>
      </c>
    </row>
    <row r="4" spans="2:7" ht="99.75" customHeight="1">
      <c r="B4" s="277">
        <v>1</v>
      </c>
      <c r="C4" s="279" t="s">
        <v>868</v>
      </c>
      <c r="D4" s="278">
        <v>8</v>
      </c>
      <c r="E4" s="344" t="s">
        <v>131</v>
      </c>
      <c r="F4" s="345" t="s">
        <v>869</v>
      </c>
      <c r="G4" s="346" t="s">
        <v>870</v>
      </c>
    </row>
    <row r="5" spans="2:7" ht="74.25" customHeight="1">
      <c r="B5" s="277">
        <v>2</v>
      </c>
      <c r="C5" s="280"/>
      <c r="D5" s="276">
        <v>8</v>
      </c>
      <c r="E5" s="347" t="s">
        <v>871</v>
      </c>
      <c r="F5" s="348" t="s">
        <v>872</v>
      </c>
      <c r="G5" s="349" t="s">
        <v>173</v>
      </c>
    </row>
    <row r="6" spans="2:7" ht="71.25" customHeight="1">
      <c r="B6" s="277">
        <v>3</v>
      </c>
      <c r="C6" s="280"/>
      <c r="D6" s="276">
        <v>8</v>
      </c>
      <c r="E6" s="347" t="s">
        <v>152</v>
      </c>
      <c r="F6" s="348" t="s">
        <v>873</v>
      </c>
      <c r="G6" s="349" t="s">
        <v>174</v>
      </c>
    </row>
    <row r="7" spans="2:7" ht="164.25" customHeight="1">
      <c r="B7" s="277">
        <v>4</v>
      </c>
      <c r="C7" s="280"/>
      <c r="D7" s="276">
        <v>8</v>
      </c>
      <c r="E7" s="347" t="s">
        <v>874</v>
      </c>
      <c r="F7" s="348" t="s">
        <v>875</v>
      </c>
      <c r="G7" s="416" t="s">
        <v>1110</v>
      </c>
    </row>
    <row r="8" spans="2:7" ht="225.75" customHeight="1">
      <c r="B8" s="277">
        <v>5</v>
      </c>
      <c r="C8" s="280"/>
      <c r="D8" s="276">
        <v>8</v>
      </c>
      <c r="E8" s="347" t="s">
        <v>165</v>
      </c>
      <c r="F8" s="350" t="s">
        <v>1035</v>
      </c>
      <c r="G8" s="416" t="s">
        <v>1111</v>
      </c>
    </row>
    <row r="9" spans="2:7" ht="246.75" customHeight="1">
      <c r="B9" s="277">
        <v>6</v>
      </c>
      <c r="C9" s="280"/>
      <c r="D9" s="276">
        <v>8</v>
      </c>
      <c r="E9" s="347" t="s">
        <v>171</v>
      </c>
      <c r="F9" s="348" t="s">
        <v>876</v>
      </c>
      <c r="G9" s="416" t="s">
        <v>1112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zoomScale="50" zoomScaleNormal="50" workbookViewId="0">
      <selection activeCell="D8" sqref="D8"/>
    </sheetView>
  </sheetViews>
  <sheetFormatPr defaultRowHeight="15"/>
  <cols>
    <col min="1" max="1" width="5.85546875" customWidth="1"/>
    <col min="2" max="2" width="13.85546875" customWidth="1"/>
    <col min="3" max="3" width="20.7109375" customWidth="1"/>
    <col min="4" max="4" width="12.7109375" customWidth="1"/>
    <col min="5" max="5" width="17.140625" customWidth="1"/>
    <col min="6" max="6" width="21.7109375" customWidth="1"/>
    <col min="7" max="7" width="19.42578125" customWidth="1"/>
    <col min="8" max="8" width="15.28515625" customWidth="1"/>
    <col min="9" max="9" width="15.85546875" customWidth="1"/>
    <col min="12" max="12" width="32" customWidth="1"/>
    <col min="13" max="13" width="21.7109375" customWidth="1"/>
    <col min="14" max="14" width="29.42578125" customWidth="1"/>
    <col min="15" max="15" width="39" customWidth="1"/>
    <col min="16" max="16" width="20.28515625" customWidth="1"/>
    <col min="17" max="17" width="18.85546875" customWidth="1"/>
    <col min="18" max="18" width="21.5703125" customWidth="1"/>
    <col min="19" max="19" width="25.85546875" customWidth="1"/>
  </cols>
  <sheetData>
    <row r="1" spans="1:19" ht="23.25">
      <c r="A1" s="474" t="s">
        <v>731</v>
      </c>
      <c r="B1" s="475"/>
      <c r="C1" s="475"/>
      <c r="D1" s="475"/>
      <c r="E1" s="475"/>
      <c r="F1" s="475"/>
      <c r="G1" s="475"/>
      <c r="H1" s="475"/>
      <c r="I1" s="475"/>
      <c r="J1" s="475"/>
      <c r="K1" s="475"/>
      <c r="L1" s="475"/>
      <c r="M1" s="475"/>
      <c r="N1" s="475"/>
      <c r="O1" s="475"/>
      <c r="P1" s="475"/>
      <c r="Q1" s="475"/>
      <c r="R1" s="475"/>
      <c r="S1" s="475"/>
    </row>
    <row r="2" spans="1:19" ht="15.75">
      <c r="A2" s="211"/>
      <c r="B2" s="212"/>
      <c r="C2" s="212"/>
      <c r="D2" s="213"/>
      <c r="E2" s="211"/>
      <c r="F2" s="214"/>
      <c r="G2" s="212"/>
      <c r="H2" s="215"/>
      <c r="I2" s="216"/>
      <c r="J2" s="215"/>
      <c r="K2" s="215"/>
      <c r="L2" s="212"/>
      <c r="M2" s="212"/>
      <c r="N2" s="212"/>
      <c r="O2" s="212"/>
      <c r="P2" s="212"/>
      <c r="Q2" s="212"/>
      <c r="R2" s="212"/>
      <c r="S2" s="212"/>
    </row>
    <row r="3" spans="1:19" ht="81.75" customHeight="1">
      <c r="A3" s="50" t="s">
        <v>613</v>
      </c>
      <c r="B3" s="50" t="s">
        <v>2</v>
      </c>
      <c r="C3" s="50" t="s">
        <v>3</v>
      </c>
      <c r="D3" s="217" t="s">
        <v>128</v>
      </c>
      <c r="E3" s="50" t="s">
        <v>5</v>
      </c>
      <c r="F3" s="50" t="s">
        <v>732</v>
      </c>
      <c r="G3" s="50" t="s">
        <v>7</v>
      </c>
      <c r="H3" s="50" t="s">
        <v>8</v>
      </c>
      <c r="I3" s="218" t="s">
        <v>9</v>
      </c>
      <c r="J3" s="476" t="s">
        <v>10</v>
      </c>
      <c r="K3" s="477"/>
      <c r="L3" s="50" t="s">
        <v>11</v>
      </c>
      <c r="M3" s="50" t="s">
        <v>12</v>
      </c>
      <c r="N3" s="219" t="s">
        <v>13</v>
      </c>
      <c r="O3" s="219" t="s">
        <v>14</v>
      </c>
      <c r="P3" s="50" t="s">
        <v>15</v>
      </c>
      <c r="Q3" s="50" t="s">
        <v>16</v>
      </c>
      <c r="R3" s="50" t="s">
        <v>17</v>
      </c>
      <c r="S3" s="50" t="s">
        <v>18</v>
      </c>
    </row>
    <row r="4" spans="1:19" ht="15.75">
      <c r="A4" s="220"/>
      <c r="B4" s="221"/>
      <c r="C4" s="221"/>
      <c r="D4" s="222"/>
      <c r="E4" s="220"/>
      <c r="F4" s="223"/>
      <c r="G4" s="221"/>
      <c r="H4" s="224"/>
      <c r="I4" s="225"/>
      <c r="J4" s="224">
        <v>2014</v>
      </c>
      <c r="K4" s="224">
        <v>2015</v>
      </c>
      <c r="L4" s="221"/>
      <c r="M4" s="221"/>
      <c r="N4" s="221"/>
      <c r="O4" s="221"/>
      <c r="P4" s="221"/>
      <c r="Q4" s="221"/>
      <c r="R4" s="221"/>
      <c r="S4" s="221"/>
    </row>
    <row r="5" spans="1:19" s="19" customFormat="1" ht="157.5">
      <c r="A5" s="623">
        <v>1</v>
      </c>
      <c r="B5" s="235" t="s">
        <v>418</v>
      </c>
      <c r="C5" s="235" t="s">
        <v>733</v>
      </c>
      <c r="D5" s="234">
        <v>1</v>
      </c>
      <c r="E5" s="234" t="s">
        <v>21</v>
      </c>
      <c r="F5" s="234" t="s">
        <v>21</v>
      </c>
      <c r="G5" s="235" t="s">
        <v>734</v>
      </c>
      <c r="H5" s="236">
        <v>200</v>
      </c>
      <c r="I5" s="237">
        <v>1500</v>
      </c>
      <c r="J5" s="236" t="s">
        <v>21</v>
      </c>
      <c r="K5" s="236" t="s">
        <v>178</v>
      </c>
      <c r="L5" s="238" t="s">
        <v>801</v>
      </c>
      <c r="M5" s="235" t="s">
        <v>735</v>
      </c>
      <c r="N5" s="235" t="s">
        <v>736</v>
      </c>
      <c r="O5" s="235" t="s">
        <v>737</v>
      </c>
      <c r="P5" s="235" t="s">
        <v>738</v>
      </c>
      <c r="Q5" s="235" t="s">
        <v>739</v>
      </c>
      <c r="R5" s="235" t="s">
        <v>740</v>
      </c>
      <c r="S5" s="235" t="s">
        <v>741</v>
      </c>
    </row>
    <row r="6" spans="1:19" s="19" customFormat="1" ht="15.75">
      <c r="A6" s="624"/>
      <c r="B6" s="480" t="s">
        <v>802</v>
      </c>
      <c r="C6" s="481"/>
      <c r="D6" s="481"/>
      <c r="E6" s="481"/>
      <c r="F6" s="481"/>
      <c r="G6" s="481"/>
      <c r="H6" s="481"/>
      <c r="I6" s="481"/>
      <c r="J6" s="481"/>
      <c r="K6" s="481"/>
      <c r="L6" s="481"/>
      <c r="M6" s="481"/>
      <c r="N6" s="481"/>
      <c r="O6" s="481"/>
      <c r="P6" s="481"/>
      <c r="Q6" s="481"/>
      <c r="R6" s="481"/>
      <c r="S6" s="482"/>
    </row>
    <row r="7" spans="1:19" ht="189">
      <c r="A7" s="226">
        <v>2</v>
      </c>
      <c r="B7" s="227" t="s">
        <v>418</v>
      </c>
      <c r="C7" s="227" t="s">
        <v>742</v>
      </c>
      <c r="D7" s="226">
        <v>1</v>
      </c>
      <c r="E7" s="226" t="s">
        <v>21</v>
      </c>
      <c r="F7" s="226" t="s">
        <v>21</v>
      </c>
      <c r="G7" s="227" t="s">
        <v>743</v>
      </c>
      <c r="H7" s="228">
        <v>40</v>
      </c>
      <c r="I7" s="229">
        <v>400</v>
      </c>
      <c r="J7" s="228" t="s">
        <v>21</v>
      </c>
      <c r="K7" s="228" t="s">
        <v>178</v>
      </c>
      <c r="L7" s="227" t="s">
        <v>744</v>
      </c>
      <c r="M7" s="227" t="s">
        <v>735</v>
      </c>
      <c r="N7" s="227" t="s">
        <v>745</v>
      </c>
      <c r="O7" s="227" t="s">
        <v>746</v>
      </c>
      <c r="P7" s="227" t="s">
        <v>738</v>
      </c>
      <c r="Q7" s="227" t="s">
        <v>739</v>
      </c>
      <c r="R7" s="227" t="s">
        <v>740</v>
      </c>
      <c r="S7" s="227" t="s">
        <v>741</v>
      </c>
    </row>
    <row r="8" spans="1:19" s="19" customFormat="1" ht="189">
      <c r="A8" s="623">
        <v>3</v>
      </c>
      <c r="B8" s="235" t="s">
        <v>747</v>
      </c>
      <c r="C8" s="235" t="s">
        <v>748</v>
      </c>
      <c r="D8" s="235" t="s">
        <v>21</v>
      </c>
      <c r="E8" s="234">
        <v>1</v>
      </c>
      <c r="F8" s="234" t="s">
        <v>21</v>
      </c>
      <c r="G8" s="235" t="s">
        <v>749</v>
      </c>
      <c r="H8" s="236" t="s">
        <v>21</v>
      </c>
      <c r="I8" s="237">
        <v>8000</v>
      </c>
      <c r="J8" s="236" t="s">
        <v>21</v>
      </c>
      <c r="K8" s="236" t="s">
        <v>178</v>
      </c>
      <c r="L8" s="235" t="s">
        <v>750</v>
      </c>
      <c r="M8" s="235" t="s">
        <v>21</v>
      </c>
      <c r="N8" s="235" t="s">
        <v>751</v>
      </c>
      <c r="O8" s="235" t="s">
        <v>752</v>
      </c>
      <c r="P8" s="235" t="s">
        <v>753</v>
      </c>
      <c r="Q8" s="235" t="s">
        <v>754</v>
      </c>
      <c r="R8" s="235" t="s">
        <v>740</v>
      </c>
      <c r="S8" s="235" t="s">
        <v>755</v>
      </c>
    </row>
    <row r="9" spans="1:19" s="19" customFormat="1" ht="42" customHeight="1">
      <c r="A9" s="624"/>
      <c r="B9" s="480" t="s">
        <v>1121</v>
      </c>
      <c r="C9" s="481"/>
      <c r="D9" s="481"/>
      <c r="E9" s="481"/>
      <c r="F9" s="481"/>
      <c r="G9" s="481"/>
      <c r="H9" s="481"/>
      <c r="I9" s="481"/>
      <c r="J9" s="481"/>
      <c r="K9" s="481"/>
      <c r="L9" s="481"/>
      <c r="M9" s="481"/>
      <c r="N9" s="481"/>
      <c r="O9" s="481"/>
      <c r="P9" s="481"/>
      <c r="Q9" s="481"/>
      <c r="R9" s="481"/>
      <c r="S9" s="482"/>
    </row>
    <row r="10" spans="1:19" s="19" customFormat="1" ht="189">
      <c r="A10" s="623">
        <v>4</v>
      </c>
      <c r="B10" s="235" t="s">
        <v>756</v>
      </c>
      <c r="C10" s="235" t="s">
        <v>757</v>
      </c>
      <c r="D10" s="235" t="s">
        <v>21</v>
      </c>
      <c r="E10" s="234" t="s">
        <v>21</v>
      </c>
      <c r="F10" s="234">
        <v>2</v>
      </c>
      <c r="G10" s="235" t="s">
        <v>758</v>
      </c>
      <c r="H10" s="236" t="s">
        <v>21</v>
      </c>
      <c r="I10" s="237">
        <v>13000</v>
      </c>
      <c r="J10" s="236" t="s">
        <v>21</v>
      </c>
      <c r="K10" s="236" t="s">
        <v>178</v>
      </c>
      <c r="L10" s="235" t="s">
        <v>759</v>
      </c>
      <c r="M10" s="235" t="s">
        <v>21</v>
      </c>
      <c r="N10" s="235" t="s">
        <v>760</v>
      </c>
      <c r="O10" s="235" t="s">
        <v>752</v>
      </c>
      <c r="P10" s="235" t="s">
        <v>753</v>
      </c>
      <c r="Q10" s="235" t="s">
        <v>739</v>
      </c>
      <c r="R10" s="235" t="s">
        <v>740</v>
      </c>
      <c r="S10" s="235" t="s">
        <v>761</v>
      </c>
    </row>
    <row r="11" spans="1:19" s="19" customFormat="1" ht="39" customHeight="1">
      <c r="A11" s="624"/>
      <c r="B11" s="480" t="s">
        <v>1115</v>
      </c>
      <c r="C11" s="481"/>
      <c r="D11" s="481"/>
      <c r="E11" s="481"/>
      <c r="F11" s="481"/>
      <c r="G11" s="481"/>
      <c r="H11" s="481"/>
      <c r="I11" s="481"/>
      <c r="J11" s="481"/>
      <c r="K11" s="481"/>
      <c r="L11" s="481"/>
      <c r="M11" s="481"/>
      <c r="N11" s="481"/>
      <c r="O11" s="481"/>
      <c r="P11" s="481"/>
      <c r="Q11" s="481"/>
      <c r="R11" s="481"/>
      <c r="S11" s="482"/>
    </row>
    <row r="12" spans="1:19" ht="189">
      <c r="A12" s="226">
        <v>5</v>
      </c>
      <c r="B12" s="227" t="s">
        <v>762</v>
      </c>
      <c r="C12" s="227" t="s">
        <v>763</v>
      </c>
      <c r="D12" s="227" t="s">
        <v>21</v>
      </c>
      <c r="E12" s="226" t="s">
        <v>21</v>
      </c>
      <c r="F12" s="226" t="s">
        <v>21</v>
      </c>
      <c r="G12" s="227" t="s">
        <v>758</v>
      </c>
      <c r="H12" s="228" t="s">
        <v>21</v>
      </c>
      <c r="I12" s="229" t="s">
        <v>764</v>
      </c>
      <c r="J12" s="228" t="s">
        <v>21</v>
      </c>
      <c r="K12" s="228" t="s">
        <v>765</v>
      </c>
      <c r="L12" s="227" t="s">
        <v>766</v>
      </c>
      <c r="M12" s="227" t="s">
        <v>767</v>
      </c>
      <c r="N12" s="227" t="s">
        <v>768</v>
      </c>
      <c r="O12" s="227" t="s">
        <v>752</v>
      </c>
      <c r="P12" s="227" t="s">
        <v>753</v>
      </c>
      <c r="Q12" s="227" t="s">
        <v>739</v>
      </c>
      <c r="R12" s="227" t="s">
        <v>740</v>
      </c>
      <c r="S12" s="227" t="s">
        <v>761</v>
      </c>
    </row>
    <row r="13" spans="1:19" ht="189">
      <c r="A13" s="618">
        <v>6</v>
      </c>
      <c r="B13" s="227" t="s">
        <v>769</v>
      </c>
      <c r="C13" s="227" t="s">
        <v>770</v>
      </c>
      <c r="D13" s="227" t="s">
        <v>21</v>
      </c>
      <c r="E13" s="226" t="s">
        <v>771</v>
      </c>
      <c r="F13" s="226" t="s">
        <v>21</v>
      </c>
      <c r="G13" s="227" t="s">
        <v>758</v>
      </c>
      <c r="H13" s="228" t="s">
        <v>21</v>
      </c>
      <c r="I13" s="229">
        <v>7000</v>
      </c>
      <c r="J13" s="228" t="s">
        <v>21</v>
      </c>
      <c r="K13" s="228" t="s">
        <v>39</v>
      </c>
      <c r="L13" s="227" t="s">
        <v>21</v>
      </c>
      <c r="M13" s="227" t="s">
        <v>21</v>
      </c>
      <c r="N13" s="227" t="s">
        <v>772</v>
      </c>
      <c r="O13" s="227" t="s">
        <v>773</v>
      </c>
      <c r="P13" s="227" t="s">
        <v>774</v>
      </c>
      <c r="Q13" s="227" t="s">
        <v>754</v>
      </c>
      <c r="R13" s="227" t="s">
        <v>740</v>
      </c>
      <c r="S13" s="227" t="s">
        <v>775</v>
      </c>
    </row>
    <row r="14" spans="1:19" ht="189">
      <c r="A14" s="621"/>
      <c r="B14" s="239" t="s">
        <v>769</v>
      </c>
      <c r="C14" s="400" t="s">
        <v>776</v>
      </c>
      <c r="D14" s="232" t="s">
        <v>21</v>
      </c>
      <c r="E14" s="240" t="s">
        <v>771</v>
      </c>
      <c r="F14" s="231" t="s">
        <v>21</v>
      </c>
      <c r="G14" s="239" t="s">
        <v>758</v>
      </c>
      <c r="H14" s="233" t="s">
        <v>21</v>
      </c>
      <c r="I14" s="399">
        <v>2100</v>
      </c>
      <c r="J14" s="233" t="s">
        <v>21</v>
      </c>
      <c r="K14" s="241" t="s">
        <v>39</v>
      </c>
      <c r="L14" s="232" t="s">
        <v>21</v>
      </c>
      <c r="M14" s="232" t="s">
        <v>21</v>
      </c>
      <c r="N14" s="239" t="s">
        <v>772</v>
      </c>
      <c r="O14" s="239" t="s">
        <v>773</v>
      </c>
      <c r="P14" s="239" t="s">
        <v>774</v>
      </c>
      <c r="Q14" s="239" t="s">
        <v>754</v>
      </c>
      <c r="R14" s="239" t="s">
        <v>740</v>
      </c>
      <c r="S14" s="239" t="s">
        <v>775</v>
      </c>
    </row>
    <row r="15" spans="1:19" ht="36.75" customHeight="1">
      <c r="A15" s="622"/>
      <c r="B15" s="483" t="s">
        <v>803</v>
      </c>
      <c r="C15" s="484"/>
      <c r="D15" s="484"/>
      <c r="E15" s="484"/>
      <c r="F15" s="484"/>
      <c r="G15" s="484"/>
      <c r="H15" s="484"/>
      <c r="I15" s="484"/>
      <c r="J15" s="484"/>
      <c r="K15" s="484"/>
      <c r="L15" s="484"/>
      <c r="M15" s="484"/>
      <c r="N15" s="484"/>
      <c r="O15" s="484"/>
      <c r="P15" s="484"/>
      <c r="Q15" s="484"/>
      <c r="R15" s="484"/>
      <c r="S15" s="485"/>
    </row>
    <row r="16" spans="1:19" ht="189">
      <c r="A16" s="618">
        <v>7</v>
      </c>
      <c r="B16" s="227" t="s">
        <v>777</v>
      </c>
      <c r="C16" s="227" t="s">
        <v>778</v>
      </c>
      <c r="D16" s="227" t="s">
        <v>21</v>
      </c>
      <c r="E16" s="226" t="s">
        <v>779</v>
      </c>
      <c r="F16" s="226" t="s">
        <v>21</v>
      </c>
      <c r="G16" s="227" t="s">
        <v>758</v>
      </c>
      <c r="H16" s="228" t="s">
        <v>21</v>
      </c>
      <c r="I16" s="229">
        <v>30000</v>
      </c>
      <c r="J16" s="228" t="s">
        <v>21</v>
      </c>
      <c r="K16" s="228" t="s">
        <v>39</v>
      </c>
      <c r="L16" s="227" t="s">
        <v>21</v>
      </c>
      <c r="M16" s="227" t="s">
        <v>21</v>
      </c>
      <c r="N16" s="227" t="s">
        <v>780</v>
      </c>
      <c r="O16" s="227" t="s">
        <v>773</v>
      </c>
      <c r="P16" s="227" t="s">
        <v>774</v>
      </c>
      <c r="Q16" s="227" t="s">
        <v>754</v>
      </c>
      <c r="R16" s="227" t="s">
        <v>740</v>
      </c>
      <c r="S16" s="227" t="s">
        <v>775</v>
      </c>
    </row>
    <row r="17" spans="1:19" ht="189">
      <c r="A17" s="621"/>
      <c r="B17" s="239" t="s">
        <v>777</v>
      </c>
      <c r="C17" s="400" t="s">
        <v>781</v>
      </c>
      <c r="D17" s="232" t="s">
        <v>21</v>
      </c>
      <c r="E17" s="424" t="s">
        <v>1113</v>
      </c>
      <c r="F17" s="231" t="s">
        <v>21</v>
      </c>
      <c r="G17" s="239" t="s">
        <v>758</v>
      </c>
      <c r="H17" s="233" t="s">
        <v>21</v>
      </c>
      <c r="I17" s="399">
        <v>10100</v>
      </c>
      <c r="J17" s="233" t="s">
        <v>21</v>
      </c>
      <c r="K17" s="241" t="s">
        <v>39</v>
      </c>
      <c r="L17" s="232" t="s">
        <v>21</v>
      </c>
      <c r="M17" s="232" t="s">
        <v>21</v>
      </c>
      <c r="N17" s="239" t="s">
        <v>780</v>
      </c>
      <c r="O17" s="239" t="s">
        <v>773</v>
      </c>
      <c r="P17" s="239" t="s">
        <v>774</v>
      </c>
      <c r="Q17" s="239" t="s">
        <v>754</v>
      </c>
      <c r="R17" s="239" t="s">
        <v>740</v>
      </c>
      <c r="S17" s="239" t="s">
        <v>775</v>
      </c>
    </row>
    <row r="18" spans="1:19" ht="35.25" customHeight="1">
      <c r="A18" s="622"/>
      <c r="B18" s="483" t="s">
        <v>804</v>
      </c>
      <c r="C18" s="484"/>
      <c r="D18" s="484"/>
      <c r="E18" s="484"/>
      <c r="F18" s="484"/>
      <c r="G18" s="484"/>
      <c r="H18" s="484"/>
      <c r="I18" s="484"/>
      <c r="J18" s="484"/>
      <c r="K18" s="484"/>
      <c r="L18" s="484"/>
      <c r="M18" s="484"/>
      <c r="N18" s="484"/>
      <c r="O18" s="484"/>
      <c r="P18" s="484"/>
      <c r="Q18" s="484"/>
      <c r="R18" s="484"/>
      <c r="S18" s="485"/>
    </row>
    <row r="19" spans="1:19" ht="141.75">
      <c r="A19" s="226">
        <v>8</v>
      </c>
      <c r="B19" s="227" t="s">
        <v>782</v>
      </c>
      <c r="C19" s="227" t="s">
        <v>783</v>
      </c>
      <c r="D19" s="227" t="s">
        <v>21</v>
      </c>
      <c r="E19" s="226" t="s">
        <v>21</v>
      </c>
      <c r="F19" s="226" t="s">
        <v>21</v>
      </c>
      <c r="G19" s="227" t="s">
        <v>758</v>
      </c>
      <c r="H19" s="228" t="s">
        <v>21</v>
      </c>
      <c r="I19" s="229" t="s">
        <v>784</v>
      </c>
      <c r="J19" s="228" t="s">
        <v>21</v>
      </c>
      <c r="K19" s="228" t="s">
        <v>39</v>
      </c>
      <c r="L19" s="227" t="s">
        <v>785</v>
      </c>
      <c r="M19" s="227" t="s">
        <v>786</v>
      </c>
      <c r="N19" s="227" t="s">
        <v>787</v>
      </c>
      <c r="O19" s="227" t="s">
        <v>788</v>
      </c>
      <c r="P19" s="227" t="s">
        <v>753</v>
      </c>
      <c r="Q19" s="227" t="s">
        <v>754</v>
      </c>
      <c r="R19" s="227" t="s">
        <v>740</v>
      </c>
      <c r="S19" s="227" t="s">
        <v>755</v>
      </c>
    </row>
    <row r="20" spans="1:19" ht="141.75">
      <c r="A20" s="618">
        <v>9</v>
      </c>
      <c r="B20" s="227" t="s">
        <v>789</v>
      </c>
      <c r="C20" s="227" t="s">
        <v>790</v>
      </c>
      <c r="D20" s="227" t="s">
        <v>21</v>
      </c>
      <c r="E20" s="226" t="s">
        <v>21</v>
      </c>
      <c r="F20" s="226" t="s">
        <v>21</v>
      </c>
      <c r="G20" s="227" t="s">
        <v>758</v>
      </c>
      <c r="H20" s="228" t="s">
        <v>21</v>
      </c>
      <c r="I20" s="229">
        <v>3500</v>
      </c>
      <c r="J20" s="228" t="s">
        <v>21</v>
      </c>
      <c r="K20" s="228" t="s">
        <v>39</v>
      </c>
      <c r="L20" s="227" t="s">
        <v>791</v>
      </c>
      <c r="M20" s="227" t="s">
        <v>21</v>
      </c>
      <c r="N20" s="227" t="s">
        <v>792</v>
      </c>
      <c r="O20" s="227" t="s">
        <v>793</v>
      </c>
      <c r="P20" s="227" t="s">
        <v>753</v>
      </c>
      <c r="Q20" s="227" t="s">
        <v>754</v>
      </c>
      <c r="R20" s="227" t="s">
        <v>740</v>
      </c>
      <c r="S20" s="227" t="s">
        <v>755</v>
      </c>
    </row>
    <row r="21" spans="1:19" ht="141.75">
      <c r="A21" s="619"/>
      <c r="B21" s="400" t="s">
        <v>1114</v>
      </c>
      <c r="C21" s="239" t="s">
        <v>794</v>
      </c>
      <c r="D21" s="239" t="s">
        <v>21</v>
      </c>
      <c r="E21" s="414" t="s">
        <v>21</v>
      </c>
      <c r="F21" s="414" t="s">
        <v>21</v>
      </c>
      <c r="G21" s="239" t="s">
        <v>758</v>
      </c>
      <c r="H21" s="241" t="s">
        <v>21</v>
      </c>
      <c r="I21" s="399">
        <v>1700</v>
      </c>
      <c r="J21" s="241" t="s">
        <v>21</v>
      </c>
      <c r="K21" s="241" t="s">
        <v>39</v>
      </c>
      <c r="L21" s="239" t="s">
        <v>791</v>
      </c>
      <c r="M21" s="239" t="s">
        <v>21</v>
      </c>
      <c r="N21" s="239" t="s">
        <v>792</v>
      </c>
      <c r="O21" s="239" t="s">
        <v>793</v>
      </c>
      <c r="P21" s="239" t="s">
        <v>753</v>
      </c>
      <c r="Q21" s="239" t="s">
        <v>754</v>
      </c>
      <c r="R21" s="239" t="s">
        <v>740</v>
      </c>
      <c r="S21" s="239" t="s">
        <v>755</v>
      </c>
    </row>
    <row r="22" spans="1:19" ht="23.25" customHeight="1">
      <c r="A22" s="620"/>
      <c r="B22" s="486" t="s">
        <v>805</v>
      </c>
      <c r="C22" s="486"/>
      <c r="D22" s="486"/>
      <c r="E22" s="486"/>
      <c r="F22" s="486"/>
      <c r="G22" s="486"/>
      <c r="H22" s="486"/>
      <c r="I22" s="486"/>
      <c r="J22" s="486"/>
      <c r="K22" s="486"/>
      <c r="L22" s="486"/>
      <c r="M22" s="486"/>
      <c r="N22" s="486"/>
      <c r="O22" s="486"/>
      <c r="P22" s="486"/>
      <c r="Q22" s="486"/>
      <c r="R22" s="486"/>
      <c r="S22" s="486"/>
    </row>
    <row r="23" spans="1:19">
      <c r="G23" s="449" t="s">
        <v>117</v>
      </c>
      <c r="H23" s="449"/>
      <c r="I23" s="478">
        <v>63400</v>
      </c>
      <c r="J23" s="478"/>
      <c r="K23" s="209"/>
    </row>
    <row r="24" spans="1:19">
      <c r="G24" s="449" t="s">
        <v>118</v>
      </c>
      <c r="H24" s="449"/>
      <c r="I24" s="479">
        <f>I21+I17+I14+I7</f>
        <v>14300</v>
      </c>
      <c r="J24" s="479"/>
    </row>
    <row r="25" spans="1:19">
      <c r="S25" s="230"/>
    </row>
    <row r="42" spans="11:15" ht="21">
      <c r="K42" s="471" t="s">
        <v>795</v>
      </c>
      <c r="L42" s="471"/>
      <c r="M42" s="472" t="s">
        <v>796</v>
      </c>
      <c r="N42" s="472"/>
      <c r="O42" s="472"/>
    </row>
    <row r="43" spans="11:15" ht="21">
      <c r="K43" s="471" t="s">
        <v>797</v>
      </c>
      <c r="L43" s="471"/>
      <c r="M43" s="472" t="s">
        <v>798</v>
      </c>
      <c r="N43" s="472"/>
      <c r="O43" s="473"/>
    </row>
    <row r="44" spans="11:15" ht="21">
      <c r="K44" s="471" t="s">
        <v>799</v>
      </c>
      <c r="L44" s="471"/>
      <c r="M44" s="472" t="s">
        <v>800</v>
      </c>
      <c r="N44" s="472"/>
      <c r="O44" s="472"/>
    </row>
  </sheetData>
  <mergeCells count="18">
    <mergeCell ref="A1:S1"/>
    <mergeCell ref="J3:K3"/>
    <mergeCell ref="G23:H23"/>
    <mergeCell ref="I23:J23"/>
    <mergeCell ref="G24:H24"/>
    <mergeCell ref="I24:J24"/>
    <mergeCell ref="B6:S6"/>
    <mergeCell ref="B9:S9"/>
    <mergeCell ref="B11:S11"/>
    <mergeCell ref="B18:S18"/>
    <mergeCell ref="B15:S15"/>
    <mergeCell ref="B22:S22"/>
    <mergeCell ref="K42:L42"/>
    <mergeCell ref="M42:O42"/>
    <mergeCell ref="K43:L43"/>
    <mergeCell ref="M43:O43"/>
    <mergeCell ref="K44:L44"/>
    <mergeCell ref="M44:O4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37</vt:i4>
      </vt:variant>
    </vt:vector>
  </HeadingPairs>
  <TitlesOfParts>
    <vt:vector size="37" baseType="lpstr">
      <vt:lpstr>dolnośląskie</vt:lpstr>
      <vt:lpstr>dolnośląskie zm.</vt:lpstr>
      <vt:lpstr>kujawsko-pomorskie</vt:lpstr>
      <vt:lpstr>kujawsko-pomorskie zm.</vt:lpstr>
      <vt:lpstr>lubelskie</vt:lpstr>
      <vt:lpstr>lubelskie zm.</vt:lpstr>
      <vt:lpstr>lubuskie</vt:lpstr>
      <vt:lpstr>lubuskie zm.</vt:lpstr>
      <vt:lpstr>łódzkie</vt:lpstr>
      <vt:lpstr>łódzkie zm.</vt:lpstr>
      <vt:lpstr>małopolskie</vt:lpstr>
      <vt:lpstr>małopolskie zm.</vt:lpstr>
      <vt:lpstr>mazowieckie</vt:lpstr>
      <vt:lpstr>mazowieckie zm.</vt:lpstr>
      <vt:lpstr>opolskie</vt:lpstr>
      <vt:lpstr>opolskie zm.</vt:lpstr>
      <vt:lpstr>podkarpackie</vt:lpstr>
      <vt:lpstr>podkarpackie zm.</vt:lpstr>
      <vt:lpstr>podlaskie</vt:lpstr>
      <vt:lpstr>podlaskie zm.</vt:lpstr>
      <vt:lpstr>pomorskie</vt:lpstr>
      <vt:lpstr>pomorskie zm.</vt:lpstr>
      <vt:lpstr>śląskie</vt:lpstr>
      <vt:lpstr>śląskie zm.</vt:lpstr>
      <vt:lpstr>świętokrzyskie</vt:lpstr>
      <vt:lpstr>świętokrzyskie zm.</vt:lpstr>
      <vt:lpstr>warmińsko-mazurskie</vt:lpstr>
      <vt:lpstr>warmińsko-mazurskie zm.</vt:lpstr>
      <vt:lpstr>wielkopolskie</vt:lpstr>
      <vt:lpstr>wielkopolskie zm.</vt:lpstr>
      <vt:lpstr>zachodniopomorskie</vt:lpstr>
      <vt:lpstr>zachodniopomorskie zm.</vt:lpstr>
      <vt:lpstr>ARiMR</vt:lpstr>
      <vt:lpstr>ARiMR zm.</vt:lpstr>
      <vt:lpstr>ARR</vt:lpstr>
      <vt:lpstr>ARR zm.</vt:lpstr>
      <vt:lpstr>Podsumowanie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2016-08-09T10:16:57Z</dcterms:modified>
</cp:coreProperties>
</file>