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_skoroszyt"/>
  <bookViews>
    <workbookView xWindow="-120" yWindow="-120" windowWidth="15600" windowHeight="9240" firstSheet="14" activeTab="16"/>
  </bookViews>
  <sheets>
    <sheet name="CDR (SIR)" sheetId="18" r:id="rId1"/>
    <sheet name="Dolnoślaski ODR" sheetId="19" r:id="rId2"/>
    <sheet name="Kujawsko-pomorski ODR" sheetId="31" r:id="rId3"/>
    <sheet name="Lubelski ODR" sheetId="20" r:id="rId4"/>
    <sheet name="Lubuski ODR" sheetId="32" r:id="rId5"/>
    <sheet name="Łódzki ODR" sheetId="21" r:id="rId6"/>
    <sheet name="Małopolski ODR" sheetId="35" r:id="rId7"/>
    <sheet name="Mazowiecki ODR" sheetId="36" r:id="rId8"/>
    <sheet name="Opolski ODR" sheetId="22" r:id="rId9"/>
    <sheet name="Podkarpacki ODR" sheetId="23" r:id="rId10"/>
    <sheet name="Podlaski ODR" sheetId="24" r:id="rId11"/>
    <sheet name="Pomorski ODR" sheetId="33" r:id="rId12"/>
    <sheet name="Śląski ODR" sheetId="25" r:id="rId13"/>
    <sheet name="Świętokrzyski ODR" sheetId="34" r:id="rId14"/>
    <sheet name="Warmińsko-mazurski ODR" sheetId="26" r:id="rId15"/>
    <sheet name="Wielkopolski ODR" sheetId="27" r:id="rId16"/>
    <sheet name="Zachodniopomorski ODR" sheetId="28" r:id="rId17"/>
    <sheet name="MRiRW" sheetId="30"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7" i="36" l="1"/>
  <c r="N37" i="36"/>
  <c r="P32" i="36"/>
  <c r="P30" i="36"/>
  <c r="N36" i="34"/>
  <c r="P28" i="33"/>
  <c r="N28" i="33"/>
  <c r="R13" i="32"/>
  <c r="P44" i="31"/>
  <c r="P36" i="31"/>
  <c r="P32" i="31"/>
  <c r="P24" i="31"/>
  <c r="N28" i="30" l="1"/>
  <c r="N27" i="30"/>
  <c r="P28" i="30"/>
  <c r="P20" i="30"/>
  <c r="O20" i="30"/>
  <c r="P19" i="30"/>
  <c r="O19" i="30"/>
  <c r="P17" i="30"/>
  <c r="P16" i="30"/>
  <c r="O16" i="30"/>
  <c r="O14" i="30"/>
  <c r="P13" i="30"/>
  <c r="O13" i="30"/>
  <c r="P12" i="30"/>
  <c r="O12" i="30"/>
  <c r="P10" i="30"/>
  <c r="O10" i="30"/>
  <c r="P8" i="30"/>
  <c r="O8" i="30"/>
  <c r="O7" i="30"/>
  <c r="P72" i="22" l="1"/>
  <c r="P71" i="22" l="1"/>
  <c r="N72" i="22"/>
  <c r="N71" i="22"/>
  <c r="P19" i="23" l="1"/>
  <c r="O19" i="23"/>
  <c r="N27" i="28" l="1"/>
  <c r="N26" i="28"/>
  <c r="P48" i="27"/>
  <c r="P47" i="27"/>
  <c r="O17" i="27"/>
  <c r="O16" i="27"/>
  <c r="O15" i="27"/>
  <c r="O14" i="27"/>
  <c r="O13" i="27"/>
  <c r="O12" i="27"/>
  <c r="N47" i="27" s="1"/>
  <c r="N48" i="27" s="1"/>
  <c r="O11" i="27"/>
  <c r="O9" i="27"/>
  <c r="P113" i="26" l="1"/>
  <c r="P114" i="26" s="1"/>
  <c r="N114" i="26"/>
  <c r="N113" i="26"/>
  <c r="P34" i="25"/>
  <c r="P35" i="25" s="1"/>
  <c r="N35" i="25"/>
  <c r="N34" i="25"/>
  <c r="P34" i="24"/>
  <c r="P35" i="24" s="1"/>
  <c r="N34" i="24"/>
  <c r="N35" i="24" s="1"/>
  <c r="P40" i="23"/>
  <c r="P39" i="23"/>
  <c r="P34" i="23"/>
  <c r="P33" i="23"/>
  <c r="P31" i="23"/>
  <c r="P30" i="23"/>
  <c r="N28" i="23"/>
  <c r="P28" i="23" s="1"/>
  <c r="P27" i="23"/>
  <c r="P25" i="23"/>
  <c r="P24" i="23"/>
  <c r="P22" i="23"/>
  <c r="P21" i="23"/>
  <c r="P18" i="23"/>
  <c r="O18" i="23"/>
  <c r="P11" i="23"/>
  <c r="P10" i="23"/>
  <c r="O8" i="23"/>
  <c r="N40" i="23" l="1"/>
  <c r="N39" i="23"/>
  <c r="P35" i="21"/>
  <c r="P34" i="21"/>
  <c r="N35" i="21"/>
  <c r="N34" i="21"/>
  <c r="P22" i="21"/>
  <c r="P63" i="20" l="1"/>
  <c r="P62" i="20"/>
  <c r="N63" i="20"/>
  <c r="N62" i="20"/>
  <c r="P30" i="19"/>
  <c r="P31" i="19" s="1"/>
  <c r="N31" i="19"/>
  <c r="N30" i="19"/>
  <c r="P133" i="18"/>
  <c r="P132" i="18"/>
  <c r="N133" i="18"/>
  <c r="N132" i="18"/>
</calcChain>
</file>

<file path=xl/sharedStrings.xml><?xml version="1.0" encoding="utf-8"?>
<sst xmlns="http://schemas.openxmlformats.org/spreadsheetml/2006/main" count="4384" uniqueCount="1496">
  <si>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</si>
  <si>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</si>
  <si>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</si>
  <si>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</si>
  <si>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</si>
  <si>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</si>
  <si>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</si>
  <si>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</si>
  <si>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</si>
  <si>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</si>
  <si>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</si>
  <si>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</si>
  <si>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</si>
  <si>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</si>
  <si>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</si>
  <si>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</si>
  <si>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</si>
  <si>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</si>
  <si>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</si>
  <si>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</si>
  <si>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</si>
  <si>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</si>
  <si>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</si>
  <si>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</si>
  <si>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</si>
  <si>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</si>
  <si>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</si>
  <si>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</si>
  <si>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</si>
  <si>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</si>
  <si>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</si>
  <si>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</si>
  <si>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</si>
  <si>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</si>
  <si>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1</t>
  </si>
  <si>
    <t>26</t>
  </si>
  <si>
    <t>III-IV</t>
  </si>
  <si>
    <t>konkursy</t>
  </si>
  <si>
    <t>I-IV</t>
  </si>
  <si>
    <t>konferencja</t>
  </si>
  <si>
    <t>konferencje</t>
  </si>
  <si>
    <t>liczba wyjazdów studyjnych</t>
  </si>
  <si>
    <t>II-IV</t>
  </si>
  <si>
    <t>liczba uczestników</t>
  </si>
  <si>
    <t>szkolenie</t>
  </si>
  <si>
    <t>wyjazd studyjny</t>
  </si>
  <si>
    <t>80</t>
  </si>
  <si>
    <t>1000</t>
  </si>
  <si>
    <t>publikacja</t>
  </si>
  <si>
    <t>warsztaty</t>
  </si>
  <si>
    <t>Kujawsko-Pomorski Ośrodek Doradztwa Rolniczego w Minikowie</t>
  </si>
  <si>
    <t>Wyjazd studyjny</t>
  </si>
  <si>
    <t>Konferencja</t>
  </si>
  <si>
    <t>30</t>
  </si>
  <si>
    <t>Konferencja, konkursy</t>
  </si>
  <si>
    <t>Szkolenie</t>
  </si>
  <si>
    <t xml:space="preserve">liczba uczestników </t>
  </si>
  <si>
    <t>nakład</t>
  </si>
  <si>
    <t>3</t>
  </si>
  <si>
    <t>liczba szkoleń</t>
  </si>
  <si>
    <t>liczba konferencji</t>
  </si>
  <si>
    <t>liczba uczestników konferencji</t>
  </si>
  <si>
    <t>2</t>
  </si>
  <si>
    <t>50</t>
  </si>
  <si>
    <t>15</t>
  </si>
  <si>
    <t>200</t>
  </si>
  <si>
    <t>150</t>
  </si>
  <si>
    <t>25</t>
  </si>
  <si>
    <t>4</t>
  </si>
  <si>
    <t>liczba warsztatów</t>
  </si>
  <si>
    <t>Pomorski Ośrodek Doradztwa Rolniczego w Lubaniu</t>
  </si>
  <si>
    <t>Warmińsko-Mazurski Ośrodek Doradztwa Rolniczego z siedzibą w Olsztynie</t>
  </si>
  <si>
    <t>ul. Jagiellońska 91, 10-356 Olsztyn</t>
  </si>
  <si>
    <t>ul. Pszczelińska 99, 05-840 Brwinów</t>
  </si>
  <si>
    <t>spotkanie</t>
  </si>
  <si>
    <t>Centrum Doradztwa Rolniczego w Brwinowie</t>
  </si>
  <si>
    <t>opracowanie</t>
  </si>
  <si>
    <t xml:space="preserve">opracowanie </t>
  </si>
  <si>
    <t xml:space="preserve">Celem operacji jest wypracowanie praktycznych i możliwych do realizacji propozycji rozwiązań głównych problemów identyfikowanych przez przedstawicieli nauki, oświaty i doradztwa w zakresie transferu wiedzy i innowacji. </t>
  </si>
  <si>
    <t>Nauka-Edukacja-Doradztwo</t>
  </si>
  <si>
    <t>Dzień I konferencji (wizyta w gospodarstwie) -
 82 osoby (w tym:  
2 organizatorów,  
3 prelegentów, 
1 gospoadarz )    
 Dzien II konferencji (część stacjonarna) -
 88 osób (w tym:  
2 organizatorów,    
11 prelegentów)</t>
  </si>
  <si>
    <t>opracowanie systemu rozpowszechniania informacji</t>
  </si>
  <si>
    <t xml:space="preserve">Liczba  uczestników  III Warsztatów </t>
  </si>
  <si>
    <t>13-uczestników,         
1-moderator,               
1-organizator.</t>
  </si>
  <si>
    <t xml:space="preserve">Liczba  uczestników  II Warsztatów </t>
  </si>
  <si>
    <t xml:space="preserve">Liczba  uczestników  I Warsztatów </t>
  </si>
  <si>
    <t>Pracownicy CDR i WODR, przedstawiciele Instytucji Naukowych, przedstawiciele gospodarstw demonstracyjnych,  rolnicy</t>
  </si>
  <si>
    <t>Gospodarstwa demonstracyjne efektywnym instrumentem transferu wiedzy i  innowacji w rolnictwie</t>
  </si>
  <si>
    <t>Chorzowska 16/18, 
26-615 Radom</t>
  </si>
  <si>
    <t>Centrum Doradztwa Rolniczego w Brwinowie Oddział w Radomiu</t>
  </si>
  <si>
    <t xml:space="preserve">przedstawiciele: jednostek doradztwa rolniczego, nauki, administracji rządowej i samorządowej, instytucji pracujacych na rzecz rolnictwa, rolnicy, przedsiębiorcy </t>
  </si>
  <si>
    <t xml:space="preserve">W ramach operacji zostaną zorganizowane:
1. Konferencja pn. IV Forum wiedzy i innowacji,
2. Konkurs pn. Najciekawszy projekt/operacja realizowany w ramach środków unijnych/ KSOW
3. Konkurs pn. Najciekawsze rozwiązania  IT dla rolnictwa
Celem głównym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
Celem konkursów będzie promowanie dobrych praktyk w zakresie rolnictwa i obszarów wiejskich oraz innowacyjnych technik i technologii, które mogą być wykorzystane w celu efektywniejszego zarządzania gospodarstwem rolnym. Konkursy będą zachętą dla producentów do wdrażania nowych rozwiązań. 
</t>
  </si>
  <si>
    <t>IV Forum wiedzy i innowacji</t>
  </si>
  <si>
    <t>liczba warsztatów terenowych</t>
  </si>
  <si>
    <t>III i IV</t>
  </si>
  <si>
    <t xml:space="preserve">Rolnicy, nauczyciele szkół rolniczych, pracownicy jednostek doradztwa rolniczego </t>
  </si>
  <si>
    <t>Szkolenia + warsztaty terenowe</t>
  </si>
  <si>
    <t>Celem operacji jest wzmocnienie powiązań między różnymi ogniwami agrobiznesu oraz świata nauki, w celu transferu wiedzy w zakresie nowoczesnych systemów zarządzania w chowie bydła oraz transferu innowacji w sektorze rolniczym.</t>
  </si>
  <si>
    <t>Transfer wiedzy w zakresie nowoczesnych systemów zarządzania w chowie bydła</t>
  </si>
  <si>
    <t>ul. Wspólna 30, 
00-930 Warszawa</t>
  </si>
  <si>
    <t>Centrum Doradztwa Rolniczego w Brwinowie
Oddział w Warszawie</t>
  </si>
  <si>
    <t>Pracownicy CDR wykonujący działania na rzecz tworzenia i wspierania Grup Operacyjnych EPI oraz upowszechniania innowacji.</t>
  </si>
  <si>
    <t>udział w  międzynarodowym spotkaniu</t>
  </si>
  <si>
    <t xml:space="preserve">Celem operacji jest zacieśnienie współpracy międzynarodowej poprzez udział w wydarzeniach, organizowanych na szczeblu międzynarodowym, poświęconych promowaniu i upowszechnianiu innowacji w rolnictwie, produkcji żywności i na obszarach wiejskich, a także poświęconych możliwości tworzenia i funkcjonowania  Grup Operacyjnych EIP.  Operacja przyczyni się do tworzenia międzynarodowej sieci kontaktów oraz promowania polskich Grup Operacyjnych. </t>
  </si>
  <si>
    <t>Sieciowanie Polskich Innowacji i Grup Operacyjnych na poziomie międzynarodowym</t>
  </si>
  <si>
    <t>ul.Tkacka 5, 
42-200 Częstochowa</t>
  </si>
  <si>
    <t>Częstochowskie Stowarzyszenie Rozwoju Małej Przedsiębiorczości</t>
  </si>
  <si>
    <t>Rolnicy, przedsiębiorcy, przedstawiciele organizacji pozarządowych oraz osoby lub przedstawiciele podmiotów zaineresowanych tematyką operacji.</t>
  </si>
  <si>
    <t>Celem operacji jest zwiększenie wiedzy uczestników operacji we wdrażaniu innowacyjnych technologii w zakresie produkcji rolniczej w oparciu o farmy wertykalne,  na podstawie przykładów dobrych praktyk z Holandii, wśród 30 uczestników operacji zainteresowanych możliwością współpracy we wdrażaniu tej wiedzy. Operacja przyczyni się do poszukiwania potencjalnych członków Grup Operacyjnych EPI.</t>
  </si>
  <si>
    <t>Farmy wertykalne przyszłością zrównoważonej produkcji żywności</t>
  </si>
  <si>
    <t>liczba wydanych publikacji (broszur)</t>
  </si>
  <si>
    <t xml:space="preserve">liczba uczestników wyjazdu studyjnego </t>
  </si>
  <si>
    <t>ul. Jagiellońska 91, 
10-356 Olsztyn</t>
  </si>
  <si>
    <t xml:space="preserve">Rolnicy, przedstawiciele instytucji działających na rzecz rozwoju rolnictwa oraz osoby zainteresowane produkcją ekologiczną. Grupa docelowa obejmuje cztery województwa: warmińsko-mazurskie, pomorskie, kujawsko-pomorskie i mazowieckie. </t>
  </si>
  <si>
    <t>wyjazd studyjny, publikacja (broszura)</t>
  </si>
  <si>
    <t xml:space="preserve">Celem operacji jest pomoc w utworzeniu potencjalnej grupy operacyjnej dotyczącej rolnictwa ekologicznego poprzez przedstawienie uczestnikom innowacyjnych rozwiązań, metod dotyczących produkcji ekologicznej, sprzedaży produktów ekologicznych w oparciu o krótkie łańcuchy dostaw, jak również podniesienie wiedzy o działaniu „Współpraca” w ramach Programu Rozwoju Obszarów Wiejskich 2014-2020 oraz zasadach tworzenia i realizacji projektów przez grupy operacyjne, zdobycie nowych doświadczeń dotyczących w.w sektora. Realizacja celu przyczyni się do rozwoju gospodarstw ekologicznych oraz podniesienia świadomości ekologicznej uczestników wyjazdu. </t>
  </si>
  <si>
    <t>Innowacje w prowadzeniu gospodarstwa ekologicznego</t>
  </si>
  <si>
    <t>ul. Rakowiecka 36, 
02-532 Warszawa</t>
  </si>
  <si>
    <t xml:space="preserve">Instytut Biotechnologii Przemysłu Rolno-Spożywczego 
im. prof. Wacława Dąbrowskiego
</t>
  </si>
  <si>
    <t>Pracownicy jednostek doradztwa rolniczego, rolnicy.</t>
  </si>
  <si>
    <t>Celem operacji jest wsparcie inicjatyw dążących do utworzenia potencjalnych grup operacyjnych, poprzez przekazanie uczestnikom operacji wiedzy i innowacyjnych rozwiązań w zakresie przetwórstwa i bezpieczeństwa zdrowotnego żywności a także zaprezentowanie najnowszych osiągnięć naukowych. Podniesienie poziomu wiedzy i kompetencji pracowników jednostek doradztwa rolniczego i rolników zajmujących się lub planujących produkcję żywności w gospodarstwach rolnych, w celu zwiększenia zainteresowania produkcją żywności w gospodarstwach rolniczych na terenach wiejskich, poprzez uruchamianie lokalnej produkcji.</t>
  </si>
  <si>
    <t>Produkcja bezpiecznej zdrowotnie żywności w gospodarstwach rolniczych w aspekcie rozwoju Rolniczego Handlu Detalicznego</t>
  </si>
  <si>
    <t>ul. Słowackiego 7, 
23-210 Kraśnik</t>
  </si>
  <si>
    <t xml:space="preserve">Lokalna Grupa Działania Ziemi Kraśnickiej </t>
  </si>
  <si>
    <t xml:space="preserve">Rolnicy lub grupy rolników, posiadacze lasów, przedstawiciele jednostek naukowych,
przedsiębiorcy, przedstawiciele
podmiotów doradczych oraz przedstawiciele innych jednostek, które mogą wchodzić w skład grup operacyjnych EPI.
</t>
  </si>
  <si>
    <t>Celem operacji jest podniesienie wiedzy i umiejętności w zakresie innowacyjnych rozwiązań stymulujących rozwój obszarów wiejskich na przykładzie sektora agralnego Holandii, ze szczególnym uwzględnieniem działalności holenderskich grup operacyjnych EPI oraz innych organizacji wspierających holenderskich rolników planujących wdrażanie innowacji w aplikowaniu do środków unijnych i budżetu Państwa. Holenderskie GO EPI będą dobrym przykładem oraz mogą zainspirować uczestników operacji do założenia grup operacyjnych EPI w Polsce, co może przełoży się do zwiększenia innowacyjnych rozwiązań w rolnictwie, produkcji żywności oraz może spowodować wzrost miejsc pracy na obszarach wiejskich.</t>
  </si>
  <si>
    <t>Innowacje szansą na rozwój obszarów wiejskich</t>
  </si>
  <si>
    <t>Rolnicy, przedsiębiorcy, przedstawiciele organizacji pozarządowych oraz inne osoby zainteresowane tematyką operacji. Grupa docelowa obejmuje 4 województwa: śląskie, małopolskie, podlaskie i świętokrzyskie.</t>
  </si>
  <si>
    <t>Celem projektu jest przekazanie doświadczeń włoskich rolników oraz wiedzy know-how z zakresu innowacyjnej uprawy i przetwórstwa trufli wśród 30 mieszkańców obszarów wiejskich województw śląskiego, podlaskiego, świętokrzyskiego i małopolskiego, w tym min. 15 w wieku do 35 lat, zainteresowanych możliwością współpracy we wdrażaniu tej wiedzy. Uczestnicy operacji otrzymają wiedzę nt. działania Współpraca i możliwości współdziałania przy realizacji innowacyjnych wdrożeń w rolnictwie i na obszarach wiejskich.</t>
  </si>
  <si>
    <t>Uprawa i przetwórstwo trufli szansą na konkurencyjność małych gospodarstw rolnych</t>
  </si>
  <si>
    <t>Minikowo 1, 
89-122 Minikowo</t>
  </si>
  <si>
    <t>Rolnicy, mieszkańcy obszarów wiejskich, doradcy rolniczy, przedstawiciele Kujawsko-Pomorskiego Ośrodka Doradztwa Rolniczegow Minikowie, przedstawiciele uczelni wyższych. Grupa docelowa obejmuje 4 województwa: kujawsko-pomorskie, wielkopolskie, zachodniopomorskie i dolnośląskie.</t>
  </si>
  <si>
    <t xml:space="preserve">Celem operacji jest podniesienie poziomu wiedzy i kompetencji 26 uczestników wyjazdu studyjnego w zakresie  dystrybucji, promocji i produkcji produktów lokalnych poprzez prezentację dobrych praktyk, ze szczególnym uwzględnieniem roli współpracy w rozwoju krótkich łańcuchów dostaw żywności a także stworzenie warunków do nawiązywania i poszukiwania partnerstw pomiędzy podmiotami rynkowymi. </t>
  </si>
  <si>
    <t>Dobre przykłady współpracy wytwórców lokalnej żywności na przykładzie doświadczeń zagranicznych i polskich</t>
  </si>
  <si>
    <t>37</t>
  </si>
  <si>
    <t>Pracownicy CDR i WODR realizujący zadania na rzecz SIR, przedstawiciele MRiRW i ARiMR</t>
  </si>
  <si>
    <t>Śladami innowacji w rolnictwie północnych Włoch</t>
  </si>
  <si>
    <t xml:space="preserve">Partnerzy zarejestrowani w bazie Partnerów SIR, potencjalni Partnerzy SIR, pracownicy CDR oraz WODR, przedstawiciele Grup Operacyjnych EPI.  </t>
  </si>
  <si>
    <t xml:space="preserve">Konferencja </t>
  </si>
  <si>
    <t>Celem operacji jest  wspieranie  aktywnego tworzenia sieci kontaktów pomiędzy podmiotami zainteresowanymi oraz wspierającymi wdrażanie innowacyjnych rozwiązań w rolnictwie, produkcji żywności, leśnictwie i na obszarach wiejskich. Oceracja ma również na celu ułatwianie wymiany wiedzy, doświadczeń oraz dobrych praktyk w zakresie realizowania projektów mających podnieść poziom innowacyności polskiego sektora rolno-spożywczego, ze szczególnych uwzględnieniem wielopodmiotowego podejścia na przykładzie polskich Grup Operacyjnych EPI.</t>
  </si>
  <si>
    <t>II Forum „Sieciowanie Partnerów SIR”</t>
  </si>
  <si>
    <t>dzień I - 59  (w tym 3 organizatorów);
dzień II - 60  (w tym 3 organizatorów)</t>
  </si>
  <si>
    <t>liczba uczestników szkolenie nr 3</t>
  </si>
  <si>
    <t>dzień I - 64  (w tym 3 organizatorów);
dzień II - 62  (w tym 3 organizatorów)</t>
  </si>
  <si>
    <t>liczba uczestników szkolenie nr 2</t>
  </si>
  <si>
    <t>dzień I - 55  (w tym 3 organizatorów);
dzień II - 56  (w tym 3 organizatorów)</t>
  </si>
  <si>
    <t>liczba uczestników szkolenie nr 1</t>
  </si>
  <si>
    <t>Rolnicy, pracownicy jednostek doradztwa rolniczego, naukowcy, przedsiębiorcy oraz inne osoby i podmioty zainteresowane tworzeniem Grup Operacyjnych EPI.</t>
  </si>
  <si>
    <t xml:space="preserve">szkolenia 
</t>
  </si>
  <si>
    <t xml:space="preserve"> 
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</si>
  <si>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Partnerstwo dla rozwoju III</t>
  </si>
  <si>
    <t>Pracownicy CDR i WODR, przedstawiciele MRiRW oraz ARiMR</t>
  </si>
  <si>
    <t>liczba spotkań informacyjno-szkoleniowych</t>
  </si>
  <si>
    <t>spotkania informacyjno-szkoleniowe</t>
  </si>
  <si>
    <t xml:space="preserve">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sie Grup Operacyjnych EPI, uzyskują bieżące informacje dotyczące działania "Współpraca" w ramach PROW 2014-2020 oraz pomocy technicznej w ramach PROW 2014-2020, a także doskonalą umiejętności miękkie.
</t>
  </si>
  <si>
    <t>Spotkania informacyjno-szkoleniowe dla pracowników WODR oraz CDR wykonujących i wspierających zadania na rzecz SIR</t>
  </si>
  <si>
    <t>I dzień = 80 osób + 3 wolnych słuchaczy, II dzień = 100 osób</t>
  </si>
  <si>
    <t>ul. Pszczelińska 99, 
05-840 Brwinów</t>
  </si>
  <si>
    <t xml:space="preserve">Doradcy, rolnicy ekologiczni, przedstawiciele nauki, biznesu i administracji </t>
  </si>
  <si>
    <t>Konferencja 2 dniowa</t>
  </si>
  <si>
    <t xml:space="preserve">Przedmiotem operacji jest przedstawienie najlepszych, innowacyjnych rozwiązań w gospodarstwach ekologicznych ( uprawa mieszanek, permakultury), wymiana doświadczeń między rolnikami, doradcami. Ponadto uczestnicy drugiego dnia wezmą udział w najważniejszym i największym wydarzeniu branży ekoproduktów w Polsce i Europie Środkowo-Wschodniej w XI Międzynaroowych Targach Żywności Ekologicznej i Naturalnej NATURA FOOD. </t>
  </si>
  <si>
    <t>Możliwości przeprojektowania systemu upraw w gospodarstwach ekologicznych.
Jak prowadzić nawożenie  w zgodzie z nowymi przepisami programu azotanowego.</t>
  </si>
  <si>
    <t>ul. Tkacka 5/6,  
42-200 Częstochowa</t>
  </si>
  <si>
    <t>Rolnicy, przedsiębiorcy, doradcy, naukowcy.</t>
  </si>
  <si>
    <t>liczba uczestników  konferencji</t>
  </si>
  <si>
    <t>4 konferencje</t>
  </si>
  <si>
    <t xml:space="preserve">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4-ch 2-dniowych konferencjij dla 200 uczestników grupy docelowej. Tematem operacji są innowacyjne metody produkcji w małych gospodarstwach rolnych, w tym w zakresie małego przetwórstwa w województwach: śląskim, małopolskim, świętokrzyskim oraz podkarpackim. </t>
  </si>
  <si>
    <t>Cykl konferencji w zakresie innowacyjnych rozwiązań w małych gospodarstwach rolnych</t>
  </si>
  <si>
    <t xml:space="preserve"> broszura (liczba egzemplarzy)</t>
  </si>
  <si>
    <t>rolnicy, doradcy, przedstawiciele samorządu rolniczego, przedstawiciele nauki oraz przedstawiciele innych organizacji czy instytucji  działających na rzecz rozwoju rolnictwa</t>
  </si>
  <si>
    <t>liczba uczestników operacji</t>
  </si>
  <si>
    <t>Spotkanie, wyjazd studyjny, konferencja, broszura</t>
  </si>
  <si>
    <t xml:space="preserve">Celem głównym operacji jest przedstawienie innowacyjnych rozwiązań dotyczących dywersyfikacji dochodów gospodarstwa poprzez rozwój działalności w kierunku produkcji i sprzedaży wysokiej jakości żywności, wykorzystując w tym celu krótkie łańcuchy dostaw. Ponadto celem operacji jest upowszechnienie wiedzy i zdobycie nowych doświadczeń wśród 80 bezpośrednich uczestników operacji z zakresu systemów jakości żywności, w których uczestnictwo może dać rolnikom wymierne korzyści. Realizacja powyższych celów przyczyni się do rozwoju przedsiębiorczości na obszarach wiejskich i podniesie poziom wiedzy oraz umiejętności w obszarze małego przetwórstwa lokalnego.
Celem szczegółowym operacji jest powiązanie uczestników operacji, stworzenie dla nich sieci kontaktów, co będzie służyło powołaniu jednej lub kilku grup operacyjnych w celu wnioskowania do działania „Współpraca”, w ramach którego przewiduje się wyodrębnienie nowego przedmiotu operacji ukierunkowanego na tworzenie i rozwój krótkich łańcuchów dostaw i rynków lokalnych. Cele szczegółowe będą realizowane w sposób spójnej koncepcji realizowanej poprzez:
⇒ podniesienie wiedzy i świadomości 80 uczestników spotkania informacyjno-szkoleniowego na temat tworzenia sieci kontaktów, w tym zasad funkcjonowania i celów sieci SIR;
⇒ upowszechnianie wiedzy, wśród 80 uczestników operacji, na temat korzyści płynących z zawiązywania partnerstw w kontekście tworzenia grup operacyjnych do działania Współpraca oraz przedstawienie podstawowych założeń działania Współpraca w kontekście naboru wniosków w roku 2018;
⇒ transfer wiedzy i doświadczeń zdobytych przez 80 uczestników wyjazdu studyjnego do Czech, Austrii, Słowacji i Węgier;
⇒ aktywizacja rolników, doradców oraz jednostki naukowe jak również całego sektora okołorolniczego do bardziej zacieśnionej współpracy w celu wdrożenia nowatorskich rozwiązań w zakresie produkcji żywności wysokiej jakości, skrócenia łańcucha jej dostaw wśród uczestników z woj. warmińsko-mazurskiego, podlaskiego, mazowieckiego i dolnośląskiego oraz nawiązania partnerstwa między tymi podmiotami;
⇒ upowszechnianie wiedzy i jej popularyzowanie, wśród 1 000 interesariuszy wydanej broszury oraz szerokiego grona odwiedzających strony internetowe Partnerów operacji, w zakresie szans płynących z networkingu w sektorze rolnym, leśnym i spożywczym, zawiązywania partnerstw celu dywersyfikacji źródeł dochodu, oczekiwań i postaw nabywczych konsumentów regionalnych produktów żywnościowych oraz dyferencjacji produktów regionalnych w tym wdrażania strategii wyróżniania tych produktów według tożsamości regionalnej i wykorzystania czynnika tradycji w marketingu.
</t>
  </si>
  <si>
    <t xml:space="preserve">Budowanie sieci partnerstw w celu wdrażania innowacji w zakresie wprowadzania do obrotu żywności wysokiej jakości </t>
  </si>
  <si>
    <t>Maderskiego 3, 
83-422 Lubań</t>
  </si>
  <si>
    <t xml:space="preserve">Rolnicy, przedsiębiorcy, członkowie grup producenckich, doradcy 
i specjaliści ODR-ów oraz naukowców z Uniwersytetu Technologiczno-Przyrodniczego w Bydgoszczy i/lub Uniwersytetu Przyrodniczego w Poznaniu
</t>
  </si>
  <si>
    <t>Głównym celem operacji jest pomoc w utworzeniu grupy operacyjnej w zakresie produkcji zwierzęcej – bydło mięsne oraz w opracowaniu przez nią wniosku o dofinansowanie. Służyć ma temu  wymiana wiedzy oraz doświadczeń pomiędzy podmiotami uczestniczącymi w realizacji operacji. W trakcie wyjazdu studyjnego zostaną podjęte miedzy innymi zadania dotyczące  moderacji powstania grupy operacyjnej oraz zapoznanie się z doświadczeniami francuskimi w zakresie tworzenia przez grupy operacyjne wniosków o dofinansowanie działań innowacyjnych. Francja posiada duże doświadczenie w zakresie stosowana postępu genetycznego w produkcji zwierzęcej.   Zapoznanie hodowców, doradców, specjalistów i pracowników naukowych z innowacyjnymi rozwiązaniami stosowanymi we Francji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Wśród hodowców dominują członkowie grup producenckich stanowi to potencjał do realizacji wspólnych rozwiązań innowacyjnych, które służyć mogą szerokiemu gronu odbiorców na obszarach wiejskich. Międzynarodowe Targi sprzyjają nabyciu wiedzy i umiejętności praktycznych związanych z hodowlą zwierząt, pracami hodowlanymi w gospodarstwie rolnym oraz inspirują do podjęcia wdrożenia działań innowacyjnych. Podniesienie wiedzy i jakości życia społeczności lokalnej na obszarze województw uczestniczących poprzez uczestnictwo w wystawie międzynarodowej  daje możliwość zapoznania się z poszczególnymi rasami, obserwację zachowania zwierząt, oraz ich oceny i wyboru najlepszych sztuk.</t>
  </si>
  <si>
    <t>Promocja innowacji w hodowli bydła mięsnego podczas Europejskich Targów Hodowlanych w Clermont-Ferrand</t>
  </si>
  <si>
    <t>177</t>
  </si>
  <si>
    <t>Pracownicy Centrum Doradztwa Rolniczego w Brwinowie wraz z Oddziałami oraz pracownicy Wojewódzkich Ośrodków Doradztwa Rolniczego (brokerzy innowacji oraz pracownicy wspierający wdrażnie Działania Współpraca), przedstawiciele MRiRW oraz ARiMR</t>
  </si>
  <si>
    <t xml:space="preserve">Przedmiotem operacji jest zorganizowanie spotkań informacyjno-szkoleniowych dla brokerów innowacji oraz pracowników WODR i CDR wspierających pracę brokerów. Celem operacji są cykliczne spotkania, podczas których uczestnicy wymieniają się doświadczeniami oraz dobrymi praktykami z zakresu wspierania tworzących się grup operacyjnych EPI, uzyskają bieżące informacje dotyczące działania "Współpraca" w ramach PROW 2014-2020. Jednoczenie spotkania te wskażą kierunki pracy koordynatorów SIR w województwach, które mogą być wsparciem dla brokerów.
</t>
  </si>
  <si>
    <t>Spotkania informacyjno-szkoleniowe dla brokerów innowacji oraz pracowników CDR i ODR wspierających prace związane z wrażaniem działania „Współpraca”</t>
  </si>
  <si>
    <t xml:space="preserve">dzień I -  70 osób + 1 wolny słuchacz
dzień II - 66  osób + 2 wolnych słuchaczy </t>
  </si>
  <si>
    <t>liczba uczestników szkolenia nr 2</t>
  </si>
  <si>
    <t>dzień I - 51 osób + 1 wolny słuchacz  
dzień II - 51 osób</t>
  </si>
  <si>
    <t>liczba uczestników szkolenia nr 1</t>
  </si>
  <si>
    <t>partnerzy SIR oraz instytucje zainteresowane tworzeniem partnerstwa 
na rzecz innowacji, przedstawiciele: Wojewódzkich Ośrodków Doradztwa Rolniczego, prywatnych podmiotów doradczych,  uczelni wyższych, firm produkcyjnych, instytutów badawczych, Grup producentów rolnych i stowarzyszenia branżowe oraz inne podmioty zainteresowane zakładaniem grup operacyjnych</t>
  </si>
  <si>
    <t>szkolenia ( 2 x 2 dni)</t>
  </si>
  <si>
    <t xml:space="preserve"> 
Operacja ma na celu budowę sieci powiązań między sferą nauki i biznesu a rolnictwem oraz przyspieszenie transferu wiedzy i innowacji do praktyki gospodarczej. Proces tworzenia nowych rozwiązań dla gospodarski wymaga trwałego powiązania między różnymi podmiotami. Dostarczenie w ramach szkoleń wiedzy i umiejętności zawiązywania grup operacyjnych na rzecz innowacji pozwoli na ściślejszą współpracę między różnymi instytucjami i skuteczny transfer wiedzy i innowacji na obszary wiejskie.
</t>
  </si>
  <si>
    <t>Partnerstwo dla rozwoju II</t>
  </si>
  <si>
    <t>10.000</t>
  </si>
  <si>
    <t>Doradcy, nauka, rolnicy, przedsiębiorcy oraz wszyscy zainteresowani działaniem Współpraca</t>
  </si>
  <si>
    <t>Przedmiotem operacji jest opracowanie oraz wydanie broszury informacyjnej na temat działania "Współpraca" w ramach Programu Rozwoju Obszarów Wiejskich na lata 2014-2020 oraz roli SIR we wdrażaniu tego działania.  Celem operacji jest promocja działania na terenie kraju oraz przekazanie zainteresowanym podmiotom  podstawowych informacji dotyczących tworzenia grup operacyjnych oraz realizowanych przez nie projektów.</t>
  </si>
  <si>
    <t xml:space="preserve"> „Działanie Współpraca” wspierające wdrażanie innowacyjnych rozwiązań w rolnictwie </t>
  </si>
  <si>
    <t>150 (dodatkowo I dnia 41 wolnych słuchaczy)</t>
  </si>
  <si>
    <t xml:space="preserve">Doradcy, przedstawiciele instytucji pracujcych na rzecz rolnictwa, rolnicy, przedstawiciele nauki, administracja rządowa </t>
  </si>
  <si>
    <t>Konferencja 2-dniowa</t>
  </si>
  <si>
    <t xml:space="preserve">
Celem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t>
  </si>
  <si>
    <t xml:space="preserve">III Forum wiedzy i innowacji </t>
  </si>
  <si>
    <t>120 osób (dodtkowo I dzień 15 wolnych słuchaczy, II dzień 17 wolnych słuchaczy)</t>
  </si>
  <si>
    <t xml:space="preserve">Partnerzy zarejestrowani w bazie Partnerów SIR, potencjalni partnerzy, pracownicy CDR oraz WODR  </t>
  </si>
  <si>
    <t>Celem operacji jest przedstawienie innowacyjnych rozwiązań przez chętnych do udziału w operacji zarejestrowanych Partnerów SIR, ich wzajemne sieciowanie, dzięki, którym może nawiązać się współpraca wieloaktorowa przyczyniająca się do rozwoju polskiego rolnictwa i będąca przez to dobrą praktyką chętnie kopiowaną przez inne podmioty działające w sektorze rolnym.</t>
  </si>
  <si>
    <t>Forum „Sieciowanie Partnerów SIR”</t>
  </si>
  <si>
    <t>31</t>
  </si>
  <si>
    <t>doradcy rolniczy prywatnych i publicznych podmiotów doradztwa, uczniowie i studenci szkół rolniczych oraz rolnicy</t>
  </si>
  <si>
    <t xml:space="preserve"> Celem operacji jest przygotowanie uczestników szkolenia do podejmowania działań prowadzących do wdrażania innowacyjnych rozwiązań w zakresie rolnictwa precyzyjnego w gospodarstwach rolnych. </t>
  </si>
  <si>
    <t xml:space="preserve">Innowacyjne technologie w rolnictwie precyzyjnym </t>
  </si>
  <si>
    <t>publikacja artykułów naukowych</t>
  </si>
  <si>
    <t xml:space="preserve">I dzień = 140, II dzień = 140, III dzień = 139 </t>
  </si>
  <si>
    <t>przedstawiciele świata nauki, przedstawiciele związków branżowych rolników, rolnicy, doradcy rolniczy, pracownicy CDR i WODR zajmujący się zagadnieniami związanymi z  innowacyjnością w rolnictwie i na obszarach wiejskich, przedstawiciele administracji publicznej (rządowej i samorządowej), przedstawiciele instytucji zajmujących się gospodarką wodną (liczba uczestników: 140)</t>
  </si>
  <si>
    <t>Konferencja, publikacja artykułów naukowych</t>
  </si>
  <si>
    <t xml:space="preserve">Celem operacji jest umożliwienie bezpośredniej wymiany doświadczeń oraz wiedzy różnych podmiotów zaangażowanych w gospodarowanie wodą na obszarach wiejskich, ze szczególnym uwzględnieniem rolnictwa.
Cele szczegółowe operacji:
• upowszechnienie dobrych praktyk w zakresie gospodarowania wodą na terenach rolniczych;
• propagowanie innowacyjnych technologii, technik i narzędzi w zakresie racjonalnego gospodarowania wodami;
• propagowanie współpracy między jednostkami naukowymi, rolnikami, doradcami rolniczymi, instytucjami z branży wodnej i samorządami w zakresie wykorzystania wody w różnych dziedzinach gospodarki narodowej;
• diagnoza obszarów problemowych związanych z gospodarowaniem wodą na obszarach wiejskich, wymagających zastosowania innowacyjnych rozwiązań oraz wielopodmiotowej współpracy.
</t>
  </si>
  <si>
    <t xml:space="preserve">Współczesne wyzwania gospodarki wodnej na obszarach wiejskich" </t>
  </si>
  <si>
    <r>
      <t>Celem operacji jest opracowanie systemu rozpowszechnienia informacji o gospodarstwach demonstracyjnych, jako efektywnej formie transferu wiedzy i innowacji.  W ramach  warsztów przygotowane zostaną</t>
    </r>
    <r>
      <rPr>
        <b/>
        <sz val="11"/>
        <rFont val="Calibri"/>
        <family val="2"/>
        <charset val="238"/>
        <scheme val="minor"/>
      </rPr>
      <t xml:space="preserve"> </t>
    </r>
    <r>
      <rPr>
        <sz val="11"/>
        <rFont val="Calibri"/>
        <family val="2"/>
        <charset val="238"/>
        <scheme val="minor"/>
      </rPr>
      <t xml:space="preserve">założenia merytoryczne i IT, którego efektem będzie opracowanie projektu narzędzia internetowego sieci gospodarstw demonstracyjnych w Polsce. Konferencja, w ramach której zostanie zaprezentowane  gospodarstwo demonstracyjne,  ma na celu wymianę informacji na temat potrzeb prowadzenia demonstracji, sieciowania i funkcjonowania gospodarstw demonstracyjnych oraz stworzenia bazy gospodarstw demonstracyjnych.
</t>
    </r>
  </si>
  <si>
    <t xml:space="preserve">przedstawiciele Instytucji naukowych, pracownicy JDR.  </t>
  </si>
  <si>
    <t>I dzień - 213 uczestników w tym  13 wolnych słuchaczy, II dzień - 181 uczestników</t>
  </si>
  <si>
    <t>ul. Chorzowska 16/18, 26-615 Radom</t>
  </si>
  <si>
    <t>Uzasadnienie: 
1. Zmieniono liczbę odbiorców operacji zgodnie z listą obecności. 
2. Zmieniono budżet operacji i koszty kwalifikowalne operacji, co jest wynikiem oszczędności stanowiących różnicę między szacowaniem wartości zamówienia a kosztami faktycznie poniesionymi na podstawie zamówień udzielanych zgodnie z  trybem  Pzp;</t>
  </si>
  <si>
    <t>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sie Grup Operacyjnych EPI, uzyskują bieżące informacje dotyczące działania "Współpraca" w ramach PROW 2014-2020 oraz pomocy technicznej w ramach PROW 2014-2020, a także doskonalą umiejętności miękkie.</t>
  </si>
  <si>
    <t>Pracownicy CDR i WODR</t>
  </si>
  <si>
    <t>ul. Wspólna 30, 00-930 Warszawa</t>
  </si>
  <si>
    <t xml:space="preserve">Uzasadnienie: 
1. Zmieniono liczbę i grupę odbiorców  operacji zgodnie z listami obecności. 
2. Zmieniono termin realizacji operacji zgodnie ze stanem faktycznym.
3. Zmieniono budżet operacji i koszty kwalifikowalne operacji, oszczędności wynikają z realizacji jednego ze spotkań w siedzibie Centrum Doradztwa Rolniczego w Brwinowie z wykorzystaniem własnej bazy dydaktyczno-noclegowej, a także z wyłonienia wykonawców na podstawie zamówień udzielanych zgodnie z Pzp. </t>
  </si>
  <si>
    <t>Uzasadnienie: 
1. Zmieniono liczbę uczestników operacji zgodnie z listą obecności.
2. Zmieniono budżet i koszty kwalifikowalne operacji zgodnie z faktycznie poniesionymi wydatkami.</t>
  </si>
  <si>
    <t>Operacja ma na celu zapoznanie jej uczestników z innowacjami wdrażanymi  w rolnictwie na terenie północnych Włoch przez działające tam Grupy Operacyjne EPI oraz zapoznanie z włoskim systemem wspierania innowacji w rolnictwie w ramach EIP-AGRI. Operacja przyczyni sie również do  nawiązania międzynarodowych kontaktów.</t>
  </si>
  <si>
    <t>Uzasadnienie: zmieniono budżet operacji oraz koszty kwalifikowalne na podstawie Wniosku o refundację złożonego przez Partnera KSOW.</t>
  </si>
  <si>
    <t>ul. Tkacka 5,
 42-200 Częstochowa</t>
  </si>
  <si>
    <t>Rolnicy lub grupy rolników, posiadacze lasów, przedstawiciele jednostek naukowych,
przedsiębiorcy, przedstawiciele
podmiotów doradczych oraz przedstawiciele innych jednostek, które mogą wchodzić w skład grup operacyjnych EPI.</t>
  </si>
  <si>
    <t>40 (w tym 1 wolny słuchacz)</t>
  </si>
  <si>
    <t>Instytut Biotechnologii Przemysłu Rolno-Spożywczego 
im. prof. Wacława Dąbrowskiego</t>
  </si>
  <si>
    <t xml:space="preserve">ul. Rakowiecka 36,02-532 Warszawa </t>
  </si>
  <si>
    <t>Uzasadnienie: zmieniono budżet operacji oraz koszty kwalifikowalne na podstawie Wniosku o refundację złożonego przez Partnera KSOW, uszczegółowiono liczbę odbiorców operacji na podstawie informacji otrzymanych od Partnera KSOW.</t>
  </si>
  <si>
    <t xml:space="preserve">ul. Jagiellońska 91,
10-356 Olsztyn </t>
  </si>
  <si>
    <t>ul. Tkacka 5, 
42-200 Częstochowa</t>
  </si>
  <si>
    <t>Uzasadnienie: zmieniono budżet operacji na podstawie Wniosku o refundację złożonego przez Partnera KSOW.</t>
  </si>
  <si>
    <t>Centrum Doradztwa Rolniczego w Brwinowie Oddział w Warszawie</t>
  </si>
  <si>
    <t xml:space="preserve">Uzasadnienie: zmieniono budżet i koszty kwalifikowalne operacji - koszty delegacji zagranicznych pracowników CDR były mniejsze niż zakładano. </t>
  </si>
  <si>
    <t xml:space="preserve">Uzasadnienie: 
Uszczegółowiono informacje dotyczące uczestników operacji, na podstawie list obecności oraz udzielonych zamówień. </t>
  </si>
  <si>
    <t>dzień I - 153 (w tym 3 wolnych słuchaczy);
  dzień II-  151 (w tym 1 wolny słuchacz)</t>
  </si>
  <si>
    <t>11 uczestników,         
1-moderator,  
 1-organizator.</t>
  </si>
  <si>
    <t>16 uczestników,         
1-moderator,                     
1-organizator.</t>
  </si>
  <si>
    <t>liczba uczestników spotkania nr 2</t>
  </si>
  <si>
    <t>liczba uczestników spotkania nr 1</t>
  </si>
  <si>
    <t>40</t>
  </si>
  <si>
    <t>dzień I 34, dzień II 33</t>
  </si>
  <si>
    <t>dzień I - 59  (w tym 3 organizatorów i 4 wolnych słuchaczy); dzień II - 60  (w tym 3 organizatorów i 5 wolnych słuchaczy)</t>
  </si>
  <si>
    <t>dzień I - 55  (w tym 3 organizatorów);
 dzień II - 56  (w tym 3 organizatorów i 1 wolny słuchacz)</t>
  </si>
  <si>
    <t>dzień I - 64  (w tym 3 organizatorów i 9 wolnych słuchaczy);
 dzień II - 62  (w tym 3 organizatorów i 7 wolnych słuchaczy)</t>
  </si>
  <si>
    <r>
      <rPr>
        <sz val="11"/>
        <rFont val="Calibri"/>
        <family val="2"/>
        <charset val="238"/>
        <scheme val="minor"/>
      </rPr>
      <t>Uzasadnienie</t>
    </r>
    <r>
      <rPr>
        <b/>
        <sz val="11"/>
        <rFont val="Calibri"/>
        <family val="2"/>
        <charset val="238"/>
        <scheme val="minor"/>
      </rPr>
      <t>:</t>
    </r>
    <r>
      <rPr>
        <sz val="11"/>
        <rFont val="Calibri"/>
        <family val="2"/>
        <charset val="238"/>
        <scheme val="minor"/>
      </rPr>
      <t xml:space="preserve"> Zmienionu budżet i koszty kwalifikowalne operacji. Oszczędności wynikają z udzelenia zamówień zgodnie z Pzp oraz z rezygnacji zwrotu kosztów dojazdu uczestnikom operacji, co wcześniej zakładano. </t>
    </r>
  </si>
  <si>
    <t>liczba uczestników I warsztatów</t>
  </si>
  <si>
    <t>liczba uczestników II warsztatów</t>
  </si>
  <si>
    <t>liczba uczestników III warsztatów</t>
  </si>
  <si>
    <t xml:space="preserve">Uzasadnienie: 
1. Zmieniono liczbę uczestników operacji na podstawie list obecności.
2. Zmienionu budżet i koszty kwalifikowalne operacji. Oszczędności wynikają z udzelenia zamówień zgodnie z Pzp oraz z rezygnacji zwrotu kosztów dojazdu uczestnikom operacji, co wcześniej zakładano. </t>
  </si>
  <si>
    <t>12 uczestników, 
1 moderator, 
2 organizatorów</t>
  </si>
  <si>
    <t>14 uczestników, 
1 moderator,
 2 organizatorów</t>
  </si>
  <si>
    <t>11 uczestników,
 1 moderator,
 2 organizatorów</t>
  </si>
  <si>
    <t>Plan operacyjny KSOW na lata 2018-2019 (z wyłączeniem działania 8 Plan komunikacyjny) - CDR w Brwinowie (SIR) - marzec 2020</t>
  </si>
  <si>
    <t>Operacje własne</t>
  </si>
  <si>
    <t>Operacje partnerów</t>
  </si>
  <si>
    <t>Liczba</t>
  </si>
  <si>
    <t>Kwota</t>
  </si>
  <si>
    <t>Przed zmianą</t>
  </si>
  <si>
    <t>Po zmianie</t>
  </si>
  <si>
    <t>Innowacyjne wykorzystanie zasobów Dolnego Śląska w celu poprawy jakości życia w regionie – PROW 2014-2020 Działanie „Współpraca”</t>
  </si>
  <si>
    <t>Głównym celem operacji jest promowanie i wdrażanie innowacji w rolnictwie i na obszarach wiejskich województwa dolnośląskiego zgodnie z działaniem "Współpraca" poprzez: 
- zacieśnianie współpracy pomiędzy przedstawicielami jednostek naukowo-badawczych, rolnikami, przedsiębiorcami, doradcami rolniczymi podczas realizacji operacji, 
- wykorzystanie potencjału Dolnego Śląska do tworzenia partnerstw podczas ogłoszenia konkursu do Działania „Współpraca” w 2018 r.,  
- upowszechnianie innowacyjnych rozwiązań, mogących stanowić inspirację dla uczestników operacji do podejmowania działań wspierających rozwój przedsiębiorczości na obszarach wiejskich, 
- podniesienie wiedzy w zakresie innowacyjnych metod produkcji roślinnej wśród uczestników seminarium.</t>
  </si>
  <si>
    <t>seminarium</t>
  </si>
  <si>
    <t xml:space="preserve">
Liczba seminariów
Liczba uczestników seminarium, 
w tym 
liczba doradców rolniczych</t>
  </si>
  <si>
    <t xml:space="preserve">
1
90
10</t>
  </si>
  <si>
    <t>przedstawiciele jednostek naukowych, rolnicy, właściciele lasów, przedsiębiorcy, doradcy rolniczy oraz mieszkańcy obszarów wiejskich i inne podmioty zainteresowane wdrażaniem innowacji w rolnictwie i na obszarach wiejskich z Dolnego Śląska</t>
  </si>
  <si>
    <t>II, III</t>
  </si>
  <si>
    <t>Dolnośląski Ośrodek Doradztwa Rolniczego z siedzibą we Wrocławiu</t>
  </si>
  <si>
    <t>ul. Zwycięska 8,
53-033 Wrocław</t>
  </si>
  <si>
    <t xml:space="preserve">Dolnośląskie warsztaty serowarskie </t>
  </si>
  <si>
    <t>Celem operacji jest wspieranie rozwoju innowacyjnej przedsiębiorczości na obszarach wiejskich Dolnego Śląska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</si>
  <si>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 xml:space="preserve">
Liczba warsztatów
Liczba uczestników warsztatów,
w tym
liczba doradców rolniczych</t>
  </si>
  <si>
    <t xml:space="preserve">
1
16
2</t>
  </si>
  <si>
    <t>rolnicy, producenci rolni, przedsiębiorcy sektora rolno-spożywczego, doradcy, przedstawiciele świata nauki, mieszkańcy obszarów wiejskich i inne osoby zainteresowane wdrażaniem innowacji w rolnictwie i na obszarach wiejskich, a także osoby bezpośrednio zainteresowane prowadzeniem lokalnego przetwórstwa, współpracą w zakresie tworzenia partnerstw podejmujących wspólne innowacyjne przedsięwzięcia w zakresie produkcji, promocji, certyfikacji i wprowadzania do obrotu regionalnej żywności wysokiej jakości</t>
  </si>
  <si>
    <t>II, III, IV</t>
  </si>
  <si>
    <t xml:space="preserve">Wiejskie usługi opiekuńcze – innowacyjna forma przedsiębiorczości </t>
  </si>
  <si>
    <t xml:space="preserve">Celem operacji jest propagowanie idei rozwijania wiejskich usług opiekuńczych, w tym gospodarstw opiekuńczych jako innowacyjnej formy przedsiębiorczości na obszarach wiejskich Dolnego Śląska. </t>
  </si>
  <si>
    <t>seminarium
dwudniowe warsztaty</t>
  </si>
  <si>
    <t xml:space="preserve">Liczba seminarium
Liczba uczestników seminarium,
w tym
liczba przedstawicieli LGD
liczba doradców rolniczych
Liczba warsztatów
Liczba uczestników warsztatów,
w tym
liczba przedstawicieli LGD
liczba doradców rolniczych
Broszura (liczba egzemplarzy)
</t>
  </si>
  <si>
    <t>1
60
2
2
1
30
2
2
1 000</t>
  </si>
  <si>
    <t>przedstawiciele środowisk zaangażowanych w rozwój obszarów wiejskich Dolnego Śląska, w tym doradcy rolniczy, pracownicy innych instytucji rolniczych, przedstawiciele LGD i stowarzyszeń, w tym agroturystycznych oraz mieszkańcy obszarów wiejskich Dolnego Śląska i rolnicy oraz inne osoby zainteresowane tematem dywersyfikacji działalności na obszarach wiejskich w zakresie wiejskich usług opiekuńczych, w tym gospodarstw opiekuńczych</t>
  </si>
  <si>
    <t>III, IV</t>
  </si>
  <si>
    <t>Innowacje w praktyce – cykl warsztatów polowych: rzepak, soja, kukurydza</t>
  </si>
  <si>
    <t>Celem operacji jest wspieranie innowacji w rolnictwie, produkcji żywności, oraz ułatwienie transferu wiedzy i innowacji oraz współpraca pomiędzy rolnikami a organizacjami działającymi na rzecz rolnictwa, dzięki organizacji cyklu 3 warsztatów polowych na polach rzepaku, soi i kukurydzy.</t>
  </si>
  <si>
    <t>warsztaty polowe</t>
  </si>
  <si>
    <t xml:space="preserve">
Liczba warsztatów
Liczba uczestników warsztatów,
w tym
liczba doradców rolniczych</t>
  </si>
  <si>
    <t xml:space="preserve">
3
90
15</t>
  </si>
  <si>
    <t xml:space="preserve">producenci rolni – rolnicy, doradcy rolniczy, przedstawiciele jednostek naukowo-badawczych
</t>
  </si>
  <si>
    <t>Dolny Śląsk. Zielona dolina żywności i zdrowia – wyjazd studyjny partnerów KSOW.</t>
  </si>
  <si>
    <t xml:space="preserve">Celem operacji (wyjazdu studyjnego) jest udział 18-osobowej grupy partnerów KSOW bądź przedstawicieli partnerów KSOW, potencjalnych członków grupy operacyjnej w ramach działania „Współpraca”, o składzie zgodnym z wytycznymi zawartymi w Rozporządzeniu Ministra Rolnictwa i Rozwoju Wsi z dnia 23 grudnia w sprawie szczególnych warunków i trybu przyznawania oraz wypłaty pomocy finansowej w ramach działania „Współpraca” objętego Programem Rozwoju Obszarów Wiejskich na lata 2014-2020, działającej na rzecz innowacji, która poprzez udział w wyjeździe studyjnym do Francji wypracuje do dnia 30 września 2018 r. podstawy wprowadzania innowacji w województwie dolnośląskim.  Poprzez wstępne porównanie celów i zasad certyfikacji planowanych do realizacji w regonie (w zakresie certyfikacji żywności) z celami i zasadami odpowiadających systemów funkcjonujących w innych krajach, wybrano system francuski La Nouvelle Agriculture®, zarządzany przez zrzeszenie Cooperativa Terrena. Wyjazd studyjny 18-osobowej grupy partnerów KSOW bądź przedstawicieli partnerów KSOW, potencjalnych członków grupy operacyjnej w ramach działania „Współpraca”, pozwoli na:
- opracowanie pomysłów wdrożenia na terenie województwa dolnośląskiego innowacyjnych rozwiązań zaproponowanych podczas wizyt studyjnych przez uczestników wyjazdu,
- zapoznanie się uczestnikom ze standardami działań związanych z certyfikacją jakości żywności, 
- zacieśnienie i rozwinięcie współpracy pomiędzy przedstawicielami sektorów: prywatnego, publicznego i społecznego na rzecz rozwoju obszarów wiejskich,
- podniesienie uczestnikom operacji rozwiązań proceduralnych w obszarze opracowywania i wdrażania znaku towarowego,
- zapoznanie się uczestnikom ze sposobem wdrożenia i działania regionalnego systemu jakości lokalnych produktów żywnościowych na przykładzie systemu La Nouvelle Agriculture®,
- podniesienie wiedzy beneficjentom w zakresie interakcji w procesie certyfikacji żywności pomiędzy: producentami, władzami samorządowymi, uczelniami i lokalnymi strukturami spółdzielczymi a konsumentami i ich organizacjami wspierającymi „lokalne zakupy”.   </t>
  </si>
  <si>
    <t xml:space="preserve">
Liczba wyjazdów studyjnych
Liczba uczestników.
w tym 
liczba doradców</t>
  </si>
  <si>
    <t xml:space="preserve">
1
18
3</t>
  </si>
  <si>
    <t xml:space="preserve">rolnicy, jednostki naukowe oraz uczelnie, przedsiębiorcy, podmioty świadczące usługi doradcze,
przedstawiciele jednostek samorządu terytorialnego
</t>
  </si>
  <si>
    <t>Uniwersytet Przyrodniczy we Wrocławiu</t>
  </si>
  <si>
    <t>ul. C. K. Norwida 25, 
50-375 Wrocław</t>
  </si>
  <si>
    <t>Wdrażanie innowacji w celu zachowania bioróżnorodności w obliczu zmian klimatu</t>
  </si>
  <si>
    <t>Celem operacji jest uwypuklenie roli polskich obszarów wiejskich w ochronie różnorodności biologicznej i rozważenie potrzeby podejmowania innowacyjnych rozwiązań w zakresie nie tylko gospodarczej i społecznej, ale także na płaszczyźnie przyrodniczej, którą należy chronić przed nadmierną presją ze strony człowieka podczas szkolenia połączonego z warsztatami.</t>
  </si>
  <si>
    <t>szkolenie połączone z warsztatami</t>
  </si>
  <si>
    <t xml:space="preserve">
Liczba szkoleń
Liczba uczestników szkoleń,
w tym liczba doradców
Liczba warsztatów
Liczba uczestników warsztatów,
w tym liczba doradców
</t>
  </si>
  <si>
    <t xml:space="preserve">
1
25
10
1
25
10</t>
  </si>
  <si>
    <t>rolnicy, jednostki działające na rzecz rolników, wtym organizacje przyrodnicze działające na rzecz ochrony przyrody, doradcy rolniczy, przedstawiciele jednostek naukowo-badawczych</t>
  </si>
  <si>
    <t>Uzasadnienie:
Szacowany koszt wykładów planowano rozliczyć umowami cywilno-prawnymi, w rzeczywistości wykładowcy przedstawili faktury VAT. W związku z powyższym usługi, które zgodnie z zalącznikiem 2 do Umowy dotacji celowej SIR miały znaleźć się w linii wynagrodzenia bezosobowe, zakwalifikowano do usług obcych. To spowodowało nadwyżkę środków w linii budżetowej usługi obce, którą pokryto ze środków własnych Dolnośląskiego Ośrodka Doradztwa Rolniczego we Wrocławiu.</t>
  </si>
  <si>
    <t>Austria – innowacje w małym przetwórstwie</t>
  </si>
  <si>
    <t>Celem operacji jest wspieranie innowacyjnych rozwiązań w małym przetwórstwie, wpływających na rozwój przedsiębiorczości na obszarach wiejskich Dolnego Śląska poprzez podnoszenie wiedzy i umiejętności w tym obszarze, podczas wyjazdu studyjnego do Austrii. Dodatkowo zachęcenie uczestników do tworzenia partnerstw podejmujących wspólne innowacyjne przedsięwzięcia w zakresie produkcji, promocji, certyfikacji i wprowadzania do obrotu regionalnej żywności wysokiej jakości.</t>
  </si>
  <si>
    <t>wyjazd studyjny
spotkanie informacyjno-promocyjne</t>
  </si>
  <si>
    <t xml:space="preserve">
Liczba wyjazdów studyjnych
Liczba uczestników wyjazdu,
w tym liczba doradców
Liczba spotkań informacyjno-promocyjnych
Liczba uczestników spotkań,
w tym liczba doradców</t>
  </si>
  <si>
    <t xml:space="preserve">
1
25
4
1
25
4</t>
  </si>
  <si>
    <t>rolnicy, producenci rolni, przedsiębiorcy sektora rolno-spożywczego, doradcy, przedstawiciele świata nauki, mieszkańcy obszarów wiejskich i inne osoby zainteresowane wdrażaniem innowacji w rolnictwie i na obszarach wiejskich Dolnego Śląska</t>
  </si>
  <si>
    <t>Rolnictwo zaangażowane społecznie jako innowacyjna forma przedsiębiorczości na obszarach wiejskich</t>
  </si>
  <si>
    <t>Celem operacji jest propagowanie idei rolnictwa społecznego, w tym  propagowanie pomysłu usług opiekuńczych na obszarach wiejskich, tworzenia gospodarstw opiekuńczych, a także zachęcenie do edukacji w gospodarstwie rolnym i tworzenie zagród edukacyjnych na obszarze województwa dolnośląskiego.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</si>
  <si>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 xml:space="preserve">
Liczba seminariów
Liczba uczestników seminarium,
w tym liczba doradców</t>
  </si>
  <si>
    <t xml:space="preserve">
1
60
10</t>
  </si>
  <si>
    <t>mieszkańcy obszarów wiejskich, rolnicy, właściciele gospodarstw agroturystycznych i zagród edukacyjnych, doradcy, przedstawiciele ośrodków pomocy społecznej oraz ośrodka wsparcia ekonomii społecznej, przedstawiciele lokalnych władz</t>
  </si>
  <si>
    <t>Innowacje w dolnośląskim serowarstwie</t>
  </si>
  <si>
    <t>Celem operacji jest zachęcenie uczestników do  współpracy w zakresie tworzenia grup operacyjnych Europejskiego Partnerstwa Innowacyjnego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t>
  </si>
  <si>
    <t xml:space="preserve">
Liczba warsztatów
Liczba uczestników warsztatów,
w tym liczba doradców</t>
  </si>
  <si>
    <t xml:space="preserve">
1
12
2</t>
  </si>
  <si>
    <t>rolnicy, producenci rolni, doradcy, mieszkańcy obszarów wiejskich i inne osoby zainteresowane wdrażaniem innowacji w rolnictwie i na obszarach wiejskich z wykorzystaniem środków dostępnych w ramach działania „Współpraca"</t>
  </si>
  <si>
    <t>Od rolnika do koszyka</t>
  </si>
  <si>
    <t xml:space="preserve">Celem operacji jest podniesienie poziomu wiedzy uczestników konferencji z możliwością wykorzystania środków dostępnych w ramach działania „Współpraca” oraz zachęcenie ich do podejmowania współpracy w realizacji wspólnych innowacyjnych przedsięwzięć i tworzenia grup operacyjnych ukierunkowanych na skracanie łańcuchów dostaw. Dodatkowo wskazanie konsumentowi końcowemu bezpośredniego źródła sprzedaży produktów z gospodarstwa rolnego i małego przetwórstwa oraz innych usług i artykułów od rolników na stoiskach podczas Dolnośląskich Targów Produktu Lokalnego pt. „Od rolnika do koszyka”.
</t>
  </si>
  <si>
    <t>konferencja
impreza plenerowa</t>
  </si>
  <si>
    <t>Liczba imprez plenerowych
Szacowana liczba uczestników imprezy plenerowej
Liczba konferencji
Liczba uczestników konferencji, 
w tym liczba doradców
Liczba emisji spotów reklamowych w regionalnej telewizji
Liczba emisji spotów reklamowych w radio
Liczba artykułów w lokalnej prasie
Liczba artykułów w serwisie internetowym lokalnej prasy</t>
  </si>
  <si>
    <t>1
500
1
60
15
10
21
1
1</t>
  </si>
  <si>
    <t>rolnicy, producenci rolni, doradcy, przedstawiciele świata nauki, mieszkańcy obszarów wiejskich i inne osoby zainteresowane wdrażaniem innowacji w rolnictwie i na obszarach wiejskich z wykorzystaniem środków dostępnych w ramach działania „Współpraca"</t>
  </si>
  <si>
    <t>Uzasadnienie:
Wartość poniesionych kosztów operacji uległa zmniejszeniu w stosunku do prognozowanej, w wyniku przeprowadzenia procedur zgodnych z Prawem zamówień publicznych. Dzieki temu wyłoniono najatrakcyjniejszych pod względem cenowym Wykonawców.</t>
  </si>
  <si>
    <t>Wołowina z Zielonej Doliny - tworzenie sieci na rzecz wspólpracy dotyczącej hodowli bydła mięsnego na Dolnym Śląsku</t>
  </si>
  <si>
    <t>Celem operacji (wyjazdu studyjnego) jest udział 12 osób, potencjalnych członków Grupy Operacyjnej EPI w wyjeździe studyjnym do Francji, którzy poprzez uczestnictwo w nim, wypracują podstawy wdrażania innowacji w zakresie hodowli bydła mięsnego w województwie dolnośląskim. Wyjazd studyjny przyczyni się do podniesienia wiedzy i umiejętności  w zakresie hodowli i produkcji bydła mięsnego, wykorzystując możliwości ras Limousin i Charolais .Nawiązane  zostaną kontakty pomiędzy uczestnikami będącymi reprezentantami 4 kategorii podmiotów, a także pomiędzy uczestnikami i zagranicznymi hodowcami bydła mięsnego. Uczestnicy będą mogli pogłębić swoją wiedzę na temat problemów, zalet, kosztów i korzyści dotyczących działalności rolniczej, a także wpływu innowacyjnych przedsięwzięć, wspólnych inicjatyw oraz efektywnego wykorzystania lokalnych zasobów na jakość życia na wsi. Pomiędzy uczestnikami wyjazdu możliwe jest założenie potencjalnej Grupy Operacyjnej EPI na rzecz innowacji w rolnictwie i  na obszarach wiejskich województwa dolnośląskiego w zakresie przedmiotowego tematu wyjazdu studyjnego.</t>
  </si>
  <si>
    <t xml:space="preserve">
Liczba wyjazdów studyjnych
Liczba uczestników
</t>
  </si>
  <si>
    <t xml:space="preserve">
1
12
</t>
  </si>
  <si>
    <t xml:space="preserve"> rolnicy, przedstawiciele jednostek naukowych, przedsiębiorcy, przedstawiciele podmiotów świadczących usługi doradcze
</t>
  </si>
  <si>
    <t>Dolnośląski Targ Rolny</t>
  </si>
  <si>
    <t xml:space="preserve">Celem operacji jest wspieranie rozwoju przedsiębiorczości na obszarach wiejskich Dolnego Śląska umożliwiającej skracanie łańcuchów dostaw, poprzez podnoszenie wiedzy i umiejętności w obszarze lokalnego przetwórstwa, zachęcanie do tworzenia partnerstw podejmujących wspólne innowacyjne przedsięwzięcia w zakresie produkcji, bezpośredniej sprzedaży, promocji, certyfikacji i wprowadzania do obrotu regionalnej żywności wysokiej jakości.  </t>
  </si>
  <si>
    <t xml:space="preserve">spotkanie informacyjno-promocyjne </t>
  </si>
  <si>
    <t xml:space="preserve">
Spotkanie informacyjno-promocyjne
Liczba uczestników</t>
  </si>
  <si>
    <t xml:space="preserve">
1
30</t>
  </si>
  <si>
    <t>rolnicy, producenci rolni, doradcy, mieszkańcy obszarów wiejskich i inne osoby zainteresowane wdrażaniem innowacji w rolnictwie i na obszarach wiejskich</t>
  </si>
  <si>
    <t>IV</t>
  </si>
  <si>
    <t xml:space="preserve">
1
31</t>
  </si>
  <si>
    <t>Plan operacyjny KSOW na lata 2018-2019 (z wyłączeniem działania 8 Plan komunikacyjny) - Dolnośląski ODR - marzec 2020</t>
  </si>
  <si>
    <t>Stoiska promocyjne nośnikiem informacji o Sieci na rzecz innowacji w rolnictwie i na obszarach wiejskich</t>
  </si>
  <si>
    <t>Celem operacji jest przekazanie informacji o idei, funkcjach i możliwościach jakie daje działalność Sieci na rzecz innowacji w rolnictwie i na obszarach wiejskich. Operacja wiąże się bezpośrednio z Tematem 2: Upowszechnianie wiedzy w zakresie innowacyjnych rozwiązań w rolnictwie, produkcji żywności, leśnictwie i na obszarach wiejskich.</t>
  </si>
  <si>
    <t xml:space="preserve">stoiska informacyjno-promocyjne </t>
  </si>
  <si>
    <t>liczba stoisk informacyjno-promocyjnych</t>
  </si>
  <si>
    <t>uczestnicy Dni Otwartych Drzwi organizowanych w Końskowoli, Wystawy Zwierząt Hodowlanych, Maszyn i Urządzeń Rolniczych w Sitnie, a w szczególności: rolnicy, przedsiębiorcy przetwórstwa rolno-spożywczego, doradcy rolniczy, przedstawiciele samorządów lokalnych, przedstawiciele świata nauki, przedstawiciele organizacji branżowych rolników, przedstawiciele instytucji działających w otoczeniu rolnictwa, przedstawiciele szkół rolniczych oraz mieszkańcy obszarów wiejskich</t>
  </si>
  <si>
    <t>II-III</t>
  </si>
  <si>
    <t>Lubelski Ośrodek Doradztwa Rolniczego w Końskowoli</t>
  </si>
  <si>
    <t>Końskowola ul. Pożowska 8 24-130 Końskowola</t>
  </si>
  <si>
    <t xml:space="preserve">Wyjazd studyjny do Austrii jako działanie na rzecz tworzenia sieci kontaktów dla osób wdrażających innowacje na obszarach wiejskich </t>
  </si>
  <si>
    <t>Celem operacji jest dostarczenie wiedzy na temat innowacyjnych rozwiązań w zakresie nowoczesnego rolnictwa dla rolników, doradców rolniczych, przedsiębiorców oraz przedstawicieli świata nauki.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</si>
  <si>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35</t>
  </si>
  <si>
    <t xml:space="preserve">rolnicy,
doradcy rolniczy, przedsiębiorcy, przedstawiciele instytucji rolniczych, około rolniczych i naukowych, uczelni wyższych
</t>
  </si>
  <si>
    <t>Zakładanie plantacji winorośli. Uprawa winogron, produkcja wina, soków – alternatywą dla lubelskich rolników.</t>
  </si>
  <si>
    <t>Celem  operacji jest podniesienie wiedzy oraz nabycie doświadczenia w zakresie zakładania winnic oraz pozyskanie nowych kontaktów wśród rolników, doradców, przedsiębiorców z terenu województwa lubelskiego poprzez organizację wyjazdu studyjnego.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</si>
  <si>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rolnicy,
doradcy rolniczy, przedsiębiorcy, przedstawiciele instytucji rolniczych, około rolniczych i naukowych, uczelni wyższych</t>
  </si>
  <si>
    <t>Współpraca szansą na rozwój innowacyjnych metod uprawy i przetwórstwa ziół na Lubelszczyźnie</t>
  </si>
  <si>
    <t>Celem operacji jest podniesienie wiedzy w zakresie uprawy i wspólnego rozwiązywania problemów związanych z uprawą, przetwórstwem i zbytem roślin zielarskich.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</si>
  <si>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Wyjazd studyjny do Czech – innowacyjne wdrożenia oraz doświadczenia w organizacji grup operacyjnych wśród Czeskich sąsiadów  </t>
  </si>
  <si>
    <t>Celem głównym operacji jest podniesienie wiedzy oraz nabycie doświadczenia w zakresie organizacji i funkcjonowania grup operacyjnych wśród rolników, doradców, przedsiębiorców z terenu województwa lubelskiego poprzez organizację wyjazdu studyjnego do Czech.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</si>
  <si>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Współpraca szansą na rozwój obszarów wiejskich poprzez innowacje</t>
  </si>
  <si>
    <t>Celem operacji jest podniesienie wiedzy i umiejętności w zakresie innowacyjnych rozwiązań stymulujących rozwój obszarów wiejskich. Operacja wiąże się bezpośrednio z Tematami: 
1. Aktywizacja mieszkańców obszarów wiejskich w celu tworzenia partnerstw na rzecz realizacji projektów nakierowanych na rozwój tych obszarów, w skład których wchodzą przedstawiciele sektora publicznego, sektora prywatnego oraz organizacji pozarządowych, 
2. Upowszechnianie wiedzy w zakresie innowacyjnych rozwiązań w rolnictwie, produkcji żywności, leśnictwie i na obszarach wiejskich,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9. Promocja jakości życia na wsi lub promocja wsi jako miejsca do życia i rozwoju zawodowego, 
11. Wspieranie tworzenia sieci współpracy partnerskiej dotyczącej rolnictwa i obszarów wiejskich przez podnoszenie poziomu wiedzy w tym zakresie, 
12. Upowszechnianie wiedzy dotyczącej zarządzania projektami z zakresu rozwoju obszarów wiejskich, 
13. Upowszechnianie wiedzy w zakresie planowania rozwoju lokalnego z uwzględnieniem potencjału ekonomicznego, społecznego i środowiskowego danego obszaru.</t>
  </si>
  <si>
    <t>liczba seminariów
liczba uczestników</t>
  </si>
  <si>
    <t>5
20</t>
  </si>
  <si>
    <t>przedstawicielie  branży owocowo-warzywnej (producenci, przedsiębiorcy) oraz środowisk naukowych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2014–2020</t>
  </si>
  <si>
    <t>Lubelskie Stowarzyszenie Miłośników Cydru</t>
  </si>
  <si>
    <t>Mikołajówka 11       23-250 Urzędów</t>
  </si>
  <si>
    <t xml:space="preserve">Innowacje w chowie i hodowli bydła mięsnego </t>
  </si>
  <si>
    <t>Celem głównym operacji jest podniesienie wiedzy zakresie chowu i hodowli ras mięsnych, i wspólnego rozwiązywania problemów związanych z utrzymaniem, żywieniem, uzyskaniem odpowiednich przyrostów i zbytem zwierząt. Wspólne dyskusje będą stanowić fundament do budowy trwałej podstawy do organizacji grupy operacyjnej. Operacja wiąże się bezpośrednio z tematami: Temat 2: Upowszechnianie wiedzy w zakresie innowacyjnych rozwiązań w rolnictwie, produkcji żywności, leśnictwie i na obszarach wiejskich oraz temat 11: Wspieranie tworzenia sieci współpracy partnerskiej dotyczącej rolnictwa i obszarów wiejskich przez podnoszenie poziomu wiedzy w tym zakresie</t>
  </si>
  <si>
    <t>Najnowsze terapie roślinne w profilaktyce zdrowotnej- szansą na innowacyjne wykorzystywanie surowców zielarskich</t>
  </si>
  <si>
    <t>Wzrost świadomości mieszkańców wiejskich na temat możliwości wszechstronnego wykorzystywania surowców zielarskich oraz pozyskiwania nowych źródeł dochodu poprzez innowacyjne podejście do zakorzenionych w tradycji metod leczenia terapiami roślinnymi.  Operacja wiąże się bezpośrednio z Tematami: 2.Upowszechnianie wiedzy w zakresie innowacyjnych rozwiązań w rolnictwie, produkcji żywności, leśnictwie i na obszarach wiejskich; 5. Upowszechnianie wiedzy w zakresie optymalizacji wykorzystywania przez mieszkańców obszarów wiejskich zasobów środowiska naturalnego</t>
  </si>
  <si>
    <t xml:space="preserve">rolnicy,
przedstawiciele jednostek doradczych, przedsiębiorcy, przedstawiciele instytucji rolniczych, około rolniczych i naukowych, uczelni wyższych, członkowie stowarzyszeń działających na terenach wiejskich </t>
  </si>
  <si>
    <t xml:space="preserve"> Zmianie uległ budżet i koszty kwalifikowalne operacji. Oszczędności powstały w wyniku przeprowdzenia rozeznania rynku na zakup materiałów szkoleniowych, wyboru sali oraz wyżywienia.</t>
  </si>
  <si>
    <t>Ekologiczna uprawa owoców miękkich – truskawka</t>
  </si>
  <si>
    <t xml:space="preserve"> Podniesienie wiedzy oraz nabycie doświadczenia w zakresie ekologicznej technologii uprawy truskawek, innowacyjnych rowiązań oraz pozyskanie nowych kontaktów wśród rolników, doradców, przedsiębiorców. Operacja wiąże się bezpośrednio z Tematem 2: Upowszechnianie wiedzy w zakresie innowacyjnych rozwiązań w rolnictwie, produkcji żywności, leśnictwie i na obszarach wiejskich</t>
  </si>
  <si>
    <t>konferencja połączona z wyjazdem studyjnym</t>
  </si>
  <si>
    <t>rolnicy,
przedstawiciele jednostek doradczych, przedsiębiorcy, przedstawiciele instytucji rolniczych, około rolniczych i naukowych</t>
  </si>
  <si>
    <t>Innowacje technologiczne w uprawie borówki wysokiej</t>
  </si>
  <si>
    <t>Zapoznanie uczestników z innowacyjnymi rozwiązaniami w zakresie technologii ogrodniczych upraw alternatywnych oraz możliwościami przetwarzania borówki dla poprawy rentowności gospodarstw. Operacja wiąże się bezpośrednio z Tematem 2: Upowszechnianie wiedzy w zakresie innowacyjnych rozwiązań w rolnictwie, produkcji żywności, leśnictwie i na obszarach wiejskich.</t>
  </si>
  <si>
    <t>Krótkie łańcuchy dostaw żywności w oparciu o produkty regionalne</t>
  </si>
  <si>
    <t xml:space="preserve">Przedstawienie sytuacji produktu regionalnego w województwie lubelskim, wskazanie kierunków i działań, aby doprowadzić do skrócenia łańcucha dostaw żywności przy zastosowaniu innowacji w tym procesie oraz poszukiwanie partnerów i promocja działania "Współpraca". Operacja wiąże się bezpośrednio z Tematem 3: Upowszechnianie wiedzy w zakresie tworzenia krótkich łańcuchów dostaw w rozumieniu art. 2 ust. 1 akapit drugi lit. m rozporządzenia nr 1305/2013 w sektorze rolno-spożywczym </t>
  </si>
  <si>
    <t>rolnicy,
przedstawiciele jednostek doradczych, przedsiębiorcy, przedstawiciele instytucji rolniczych, około rolniczych i naukowych, przedstawiciele stowarzyszeń</t>
  </si>
  <si>
    <t>Wiejskie usługi opiekuńcze – innowacyjna forma przedsiębiorczości</t>
  </si>
  <si>
    <t>Propagowanie idei rozwijania wiejskich usług opiekuńczych, w tym gospodarstw opiekuńczych jako innowacyjnej formy przedsiębiorczości na obszarach wiejskich województwa lubelskiego. Operacja wiąże się bezpośrednio z Tematem 8: Wspieranie rozwoju przedsiębiorczości na obszarach wiejskich przez podnoszenie poziomu wiedzy i umiejętności w obszarach innych niż wskazane w pkt. 4.7</t>
  </si>
  <si>
    <t>II</t>
  </si>
  <si>
    <t>Nowe technologie w produkcji drobiarskiej</t>
  </si>
  <si>
    <t>Upowszechnianie i wymiana wiedzy w zakresie innowacyjnych technologii w produkcji drobiarskiej. Operacja wiąże się bezpośrednio z Tematem 2: Upowszechnianie wiedzy w zakresie innowacyjnych rozwiązań w rolnictwie, produkcji żywności, leśnictwie i na obszarach wiejskich.</t>
  </si>
  <si>
    <t xml:space="preserve"> Zmianie uległ budżet i koszty kwalifikowalne operacji. Oszczędności powstały w wyniku przeprowdzenia rozeznania rynku na zakup materiałów szkoleniowych, wyboru sali oraz wyżywienia, skorzystania z wykładowców bezpłatnie przeprowadzających wykłady. </t>
  </si>
  <si>
    <t>Innowacyjne technologie uprawy soi oraz możliwości przerobu i wykorzystania jej nasion w żywieniu zwierząt</t>
  </si>
  <si>
    <t>Upowszechnianie wiedzy na temat innowacyjnych technologii uprawy soi, w celu uzyskania zadowalających plonów nasion o dobrej jakości, możliwości przerobu i wykorzystania jej nasion w żywieniu zwierząt.  Operacja wiąże się bezpośrednio z Tematem 2: Upowszechnianie wiedzy w zakresie innowacyjnych rozwiązań w rolnictwie, produkcji żywności, leśnictwie i na obszarach wiejskich.</t>
  </si>
  <si>
    <t>rolnicy,
przedstawiciele jednostek doradczych,  przedsiębiorcy, przedstawiciele instytucji rolniczych, około rolniczych i naukowych</t>
  </si>
  <si>
    <t>Rolnictwo zaangażowane  społeczne -  jako innowacyjny  kierunek działalności pozarolniczej</t>
  </si>
  <si>
    <t>Upowszechnienie wiedzy nt. prowadzenia gospodarstwa opiekuńczego i wiosek tematycznych jako innowacyjnego kierunku działalności pozarolniczej, aktywizacja mieszkańców obszarów wiejskich województwa lubelskiego w tym zakresie. Operacja wiąże się bezpośrednio z Tematami: 8. Wspieranie rozwoju przedsiębiorczości na obszarach wiejskich przez podnoszenie poziomu wiedzy i umiejętności w obszarach innych niż wskazane w pkt. 4.7,  9. Promocja jakości życia na wsi lub promocja wsi jako miejsca do życia i rozwoju zawodowego</t>
  </si>
  <si>
    <t>Wybrane przykłady tradycyjnego przetwórstwa produktów rolnych szansą na innowacyjny rozwój małych gospodarstw w województwie lubelskim</t>
  </si>
  <si>
    <t xml:space="preserve">Poszerzenie wiedzy na temat możliwości innowacyjnego przetwórstwa produktów wytwarzanych w małych gospodarstwach, poznanie innowacyjnych możliwości jakie daje tradycyjne przetwórstwo, zapoznanie z wybranymi przykładami dobrych praktyk.  Operacja wiąże się bezpośrednio z Tematem 7: Wspieranie rozwoju przedsiębiorczości na obszarach wiejskich przez podnoszenie poziomu wiedzy i umiejętności w obszarze małego przetwórstwa lokalnego lub w obszarze rozwoju zielonej gospodarki, w tym tworzenie nowych miejsc pracy  </t>
  </si>
  <si>
    <t xml:space="preserve"> Innowacyjne wdrożenia oraz doświadczenia w organizacji grup operacyjnych na Węgrzech</t>
  </si>
  <si>
    <t>Podniesienie wiedzy oraz nabycie doświadczenia w zakresie organizacji i funkcjonowania grup operacyjnych wśród rolników, doradców, przedsiębiorców z terenu województwa lubelskiego, promocja działania "Współpraca", zapoznania uczestników wyjazdu z dobrymi praktykami w tworzeniu i funkcjonowaniu grup operacyjnych w regionie węgierskim.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</si>
  <si>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Współpraca w sektorze rolnym szansą na rozwój obszarów wiejskich</t>
  </si>
  <si>
    <t xml:space="preserve">Wzrost znaczenia i upowszechnienie współpracy między rolnikami jako narzędzie poprawy konkurencyjności na obszarach wiejskich, tworzenie sieci kontaktów oraz promocja działania "Współpraca".  Operacja wiąże się bezpośrednio z Tematami: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t>
  </si>
  <si>
    <t>Innowacyjność w rolnictwie drogą do sukcesu</t>
  </si>
  <si>
    <t>Celem operacji jest podniesienie wiedzy i umiejętności w zakresie innowacyjnych kierunków rozwoju gospodarstw. Podniesienie i upowszechnienie wiedzy wśród uczestników wyjazdu studyjnego na temat innowacyjnych rozwiązań  w tym wsparcia oraz zasad aplikowania grup operacyjnych w kontekście działania Współpraca będzie sprzyjać rozwojowi gospodarczemu obszarów wiejskich.</t>
  </si>
  <si>
    <t>Przedstawiciele samorządów, rolnikcy, przedsiębiorcy, przedstawiciele gospodarstw agroturystycznych i zagród edukacyjnych, przedstawiciele organizacji wspierających przedsiębiorczość na terenach wiejskich tj. LGD, ośrodków naukowych, przedstawiciele ośrodków doradztwa rolniczego, organizacji turystycznych, jednostek edukacyjnych, osób związanych z branżą turystyczną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2014–2020</t>
  </si>
  <si>
    <t>Lokalna Grupa Działania Ziemi Kraśnickiej</t>
  </si>
  <si>
    <t>Kraśnik                                          ul. Słowackiego 7                   23-210 Kraśnik</t>
  </si>
  <si>
    <t>Przedstawiciele samorządów, rolnikcy, przedsiębiorcy, przedstawiciele gospodarstw agroturystycznych i zagród edukacyjnych, przedstawiciele organizacji wspierających przedsiębiorczość na terenach wiejskich tj. LGD, ośrodków naukowych, przedstawiciele ośrodków doradztwa rolniczego, organizacji turystycznych, jednostek edukacyjnych, osób związanych z branżą turystyczną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2014–2021</t>
  </si>
  <si>
    <t>Kwota dokonanej refundacji Partnerowi na podstawie złożonego wniosku o refundację i faktycznie poniesionych kosztów kwalifikowalnych.</t>
  </si>
  <si>
    <t>Wyjazd studyjny do Francji – innowacyjne rozwiązania w rozwoju produkcji bydła mięsnego i organizacji grup operacyjnych</t>
  </si>
  <si>
    <t>Celem operacji jest podniesienie wiedzy oraz nabycie doświadczenia w zakresie organizacji i funkcjonowania grup operacyjnych wśród rolników, doradców terenu województwa lubelskiego poprzez organizację wyjazdu studyjnego do Francji. Program wyjazdu zakłada wizytę w Instytutach Naukowych, Stacjach Hodowlanych, zakładach przetwórczych i udział w targach rolniczych na terenie Bordeaux.</t>
  </si>
  <si>
    <t>Rolnicy, doradcy rolniczy</t>
  </si>
  <si>
    <t>Gmina Tuczna</t>
  </si>
  <si>
    <t>Tuczna 191A
21-523 Tuczna</t>
  </si>
  <si>
    <t xml:space="preserve">ABC serowartswa w województwie lubelskim </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</si>
  <si>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</si>
  <si>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rolnicy</t>
  </si>
  <si>
    <t xml:space="preserve">liczba wyjazdów </t>
  </si>
  <si>
    <t>Zmianie uległ budżet i koszty kwalifikowalne operacji. Oszczędności powstały w wyniku przeprowdzenia rozeznania rynku na zakup usługi zakwaterowania z wyżywieniem, usługi transportowej podczas wizyty studyjnej.</t>
  </si>
  <si>
    <t>Współpraca jako innowacyjne narzędzie rozwoju obszarów wiejskich</t>
  </si>
  <si>
    <t xml:space="preserve">Celem operacji jest podniesienie  wiedzy z zakresu możliwości wdrażania innowacyjnych rozwiązań z wykorzystaniem środków w ramach działania Współpraca, stymulujących rozwój gospodarstw rolnych oraz strefy ekonomicznej terenów wiejskich. </t>
  </si>
  <si>
    <t>liczba seminariów</t>
  </si>
  <si>
    <t>Zmianie uległ budżet i koszty kwalifikowalne operacji. Oszczędności powstały w wyniku przeprowdzenia rozeznania rynku na zakup materiałów szkoleniowych, wyboru sali oraz wyżywienia.</t>
  </si>
  <si>
    <t>Plan operacyjny KSOW na lata 2018-2019 (z wyłączeniem działania 8 Plan komunikacyjny) - Lubelski ODR - marzec 2020</t>
  </si>
  <si>
    <t>Innowacyjne metody wytwarzania produktów pochodzenia pszczelego oraz sposób doboru ziół do produkcji ziołomiodów</t>
  </si>
  <si>
    <t xml:space="preserve">Operacja ma na celu wprowadzenie innowacyjnych rozwiązań w zakresie wytwarzania i produkcji miodów oraz produktów pochodzenia pszczelego, a także rozszerzenie dotychczasowej działalności pszczelarzy i właścicieli pasiek z terenów woj. łódzkiego. Uczestnicy operacji zdobędą wiedzą na temat innowacyjnych metod  wytwarzania produktów pochodzenia pszczelego, a także doboru ziół i prowadzenia pasiek pod kątem produkcji ziołomiodów. Dowiedzą się jakie właściwości zdrowotne i odżywcze posiadają ziołomiody, a także inne produkty pozyskiwane od pszczół tj. wosk, pyłek kwiatowy, propolis czy mleczko. Uczestnicy operacji zostaną również zapoznani z uprawą  i gatunkami ziół oraz sposobem ich doboru do produkcji ziołomiodów. Dzięki operacji pszczelarze, będą mogli zdobyć nowe, innowacyjne pomysły dotyczące produkcji i przetwarzania miodów oraz pozostałych produktów pszczelich.          </t>
  </si>
  <si>
    <t>pszczelarze, rolnicy, mieszkańcy obszarów wiejskich, pracownicy naukowi, doradcy rolniczy, pracownicy jednostek doradztwa rolniczego</t>
  </si>
  <si>
    <t>Łódzki Ośrodek Doradztwa Rolniczego</t>
  </si>
  <si>
    <t>Łódzki Ośrodek Doradztwa Rolniczego z siedzibą w Bratoszewicach                  ul. Nowości 32;            95-011 Bratoszewice</t>
  </si>
  <si>
    <t>Innowacyjne technologie wykorzystywane przy budowie oraz wyposażeniu nowoczesnych chlewni</t>
  </si>
  <si>
    <t>Seminarium ma na celu przybliżenie innowacyjnych technologii przy budowie oraz wyposażeniu chlewni.  Seminarium przyczyni się do poszerzenia wiedzy jakie nowoczesne technologie i rozwiązania stosować w chlewniach, tak aby hodowla była jak najbardziej efektywna. Operacja pozwoli na zapoznanie się z najnowszymi badaniami w tym zakresie. Dzięki spotkaniu nawiązane zostaną kontakty między naukowcami i hodowcami, które w przyszłości będą płaszczyzną wymiany wiedzy w tym zakresie.</t>
  </si>
  <si>
    <t>Seminarium</t>
  </si>
  <si>
    <t>hodowcy, weterynarze, inseminatorzy, producenci trzody chlewnej, doradcy rolniczy,  pracownicy jednostek doradztwa rolniczego</t>
  </si>
  <si>
    <t>Łódzki Ośrodek Doradztwa Rolniczego z siedzibą w Bratoszewicach                  ul. Nowości 32;           95-011 Bratoszewice</t>
  </si>
  <si>
    <t>Dobre praktyki i doświadczenia przy zakładaniu grup operacyjnych na przykładzie Czech</t>
  </si>
  <si>
    <t>Celem wyjazdu jest  zapoznanie uczestników z dobrymi praktykami i doświadczeniem uzyskanym przez podmioty związane z rolnictwem w Czechach przy zakładaniu grup operacyjnych. Wyjazd studyjny przyczyni się do wymiany doświadczeń i nabycia niezbędnej wiedzy do założenia grup operacyjnych na terenie woj. łódzkiego. Uczestnicy wyjazdu będą mieli możliwość zobaczyć w praktyce jak funkcjonują grupy operacyjne, wymienić doświadczenia, zadawać pytania brokerom działającym na terenie Czech. Dzięki spotkaniu nawiązane zostaną kontakty pomiędzy tymi grupami, które w przyszłości będą podstawą do założenia grupy operacyjnej.</t>
  </si>
  <si>
    <t>potencjalni członkowie grup operacyjnych, rolnicy, hodowcy, mieszkańcy obszarów wiejskich, pracownicy naukowi, doradcy rolniczy, pracownicy jednostek doradztwa rolniczego</t>
  </si>
  <si>
    <t>Łódzki Ośrodek Doradztwa Rolniczego z siedzibą w Bratoszewicach                  ul. Nowości 32;             95-011 Bratoszewice</t>
  </si>
  <si>
    <t>Nowoczesne technologie i problemy przy uprawie warzyw pod osłonami</t>
  </si>
  <si>
    <t>Celem operacji jest zapoznanie uczestników z innowacyjnymi technologiami oraz problemami jakie może spotkać rolnik przy uprawie warzyw pod osłonami. Podczas wyjazdu studyjnego zostaną przedstawione najnowsze wyników badań naukowych w tej dziedzinie. Operacja przyczyni się do wymiany doświadczeń i wiedzy na temat uprawy roślin warzywnych pod osłonami pomiędzy środowiskiem naukowym, doradcami, rolnikami i przetwórcami. Dzięki spotkaniu nawiązane zostaną kontakty pomiędzy tymi grupami, które w przyszłości będą płaszczyzną wymiany wiedzy w tym zakresie.</t>
  </si>
  <si>
    <t>rolnicy, przetwórcy warzyw, pracownicy naukowi, doradcy rolniczy, pracownicy jednostek doradztwa rolniczego</t>
  </si>
  <si>
    <t>Łódzki Ośrodek Doradztwa Rolniczego z siedzibą w Bratoszewicach                  ul. Nowości 32;          95-011 Bratoszewice</t>
  </si>
  <si>
    <t xml:space="preserve">Wybrane przykłady tradycyjnego przetwórstwa produktów rolnych szansą na innowacyjny  rozwój małych gospodarstw w województwie łódzkim </t>
  </si>
  <si>
    <t>Celem operacji jest zapoznanie uczestników z wybranymi przykładami tradycyjnego przetwórstwa produktów rolnych.  Wielu rolników ze względu na problem zbytu swoich produktów rolnych, szuka nowych rozwiązań dla swojej działalności – są gotowi do podjęcia nowych wyzwań tj. zmiany profilu działalności lub jej rozszerzenia o dodatkowe formy. Wizyty w poszczególnych gospodarstwach/firmach mają pozwolić uczestnikom na poszerzenie wiedzy na temat możliwości innowacyjnego przetwórstwa produktów wytwarzanych w swoim gospodarstwie lub możliwych do zaadoptowania w swojej działalności. Poznanie innowacyjnych możliwości jakie daje tradycyjne przetwórstwo może być szansą dla rolnika na rozszerzenie swojej dotychczasowej działalności lub przekwalifikowanie jej na nową, bardziej dochodową.</t>
  </si>
  <si>
    <t>rolnicy, hodowcy, właściciele gospodarstw, przetwórcy, pracownicy naukowi, doradcy rolniczy,   pracownicy jednostek doradztwa rolniczego</t>
  </si>
  <si>
    <t>Innowacyjne metody produkcji roślinnej w województwie łódzkim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</si>
  <si>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 w województwie łódzkim.</t>
  </si>
  <si>
    <t>Liczba uczestników konferencji</t>
  </si>
  <si>
    <t>Rolnicy, przedsiębiorcy, doradcy, naukowcy</t>
  </si>
  <si>
    <t>II/IV</t>
  </si>
  <si>
    <t>ul. Tkacka 5/6                         42-200 Częstochowa</t>
  </si>
  <si>
    <t>Uzasadnienie: Zmieniono budżet operacji oraz koszty kwalifikowalne na podstawie Wniosku o refundację złożonego przez Partnera KSOW.</t>
  </si>
  <si>
    <t>Innowacyjna hodowla świń na przykładzie rasy puławskiej w oparciu o pasze bez GMO.</t>
  </si>
  <si>
    <t xml:space="preserve">Operacja ma na celu zapoznanie uczestników z innowacjami w zakresie hodowli świń na przykładzie rasy puławskiej i tuczenia świń paszą nie zawierającą GMO. Operacja pozwoli na zapoznanie się z najnowszymi badaniami naukowymi w tym zakresie. Zdobyta wiedza może przyczynić się do wprowadzenia innowacyjnych rozwiązań w zakresie hodowli i produkcji trzody chlewnej na terenie województwa łódzkiego. Dzięki operacji zostaną nawiązane kontakty między naukowcami, hodowcami i producentami trzody chlewnej, doradcami rolnymi, które w przyszłości będą płaszczyzną wymiany wiedzy w tym zakresie i mogą zaowocować powstaniem grupy operacyjnej w ramach działania "Współpraca". </t>
  </si>
  <si>
    <t>rolnicy, hodowcy i producenci trzody chlewnej, pracownicy naukowi, doradcy rolniczy,  pracownicy jednostek doradztwa rolniczego</t>
  </si>
  <si>
    <t>Łódzki Ośrodek Doradztwa Rolniczego z siedzibą w Bratoszewicach                       ul. Nowości 32; 95-011 Bratoszewice</t>
  </si>
  <si>
    <t>Uzasadnienie: Zmiana kosztów operacji wynika z wyboru Wykonawcy na realizację operacji trybem  przetargu nieograniczonego - zgodnie z Prawem zamówień publicznych. Kwota ustalona w trybie przetargu nieograniczonego jest jak najbardziej racjonalna, korzystna i najniższa cenowo.</t>
  </si>
  <si>
    <t>Zakładanie plantacji winorośli - produkcja wina i soków szansą na rozwój dla gospodarstw z woj. łódzkiego</t>
  </si>
  <si>
    <t xml:space="preserve">Celem operacji jest poszukiwanie partnerów  do współpracy w ramach działania „Współpraca” poprzez wspieranie  tworzenia sieci kontaktów pomiędzy rolnikami, przedsiębiorcami rolnymi, doradcami, przedstawicielami instytucji naukowych, przedstawicielami instytucji rolniczych i około rolniczych wspierających wdrażanie innowacji na obszarach wiejskich w zakresie zakładania plantacji winorośli, produkcji wina i soku.  
Zakres operacji obejmował bedzie: zdobycie wiedzy przez uczestników wyjazdu studyjnego z tematyką dotyczącą zakładania, uprawy winorośli oraz produkcją wina i soku z winorośli;  działanie na rzecz  poszukiwania partnerów do współpracy w ramach działania „Współpraca’’ - zapoznanie uczestników z założeniami działania "Współpraca", doświadczeniami przydatnych w tworzeniu i funkcjonowaniu grup operacyjnych. Dzięki operacji zostaną nawiązane kontakty pomiędzy uczestnikami operacji, które mogą stanowić podstawę do stworzenia potencjalnej grupy operacyjnej zainteresowanej szukaniem innowacyjnych rozwiązań w zakresie uprawy winorośli, produkcji wina i soków. </t>
  </si>
  <si>
    <t xml:space="preserve">
wyjazd studyjny
liczba uczestników operacji</t>
  </si>
  <si>
    <t>1
30</t>
  </si>
  <si>
    <t>potencjalni członkowie grup operacyjnych, rolnicy, przedsiębiorcy, przetwórcy, pracownicy naukowi, przedstawicielami instytucji rolniczych i około rolniczych, doradcy rolniczy</t>
  </si>
  <si>
    <t>Łódzki Ośrodek Doradztwa Rolniczego z siedzibą w Bratoszewicach ul. Nowości 32 95-011 Bratoszewice</t>
  </si>
  <si>
    <t>Innowacyjne technologie, praktyki i metody organizacji w produkcji zwierzęcej, w tym bydła mlecznego</t>
  </si>
  <si>
    <t xml:space="preserve">Celem operacji jest poszukiwanie partnerów do współpracy w ramach działania „Współpraca” poprzez wspieranie  tworzenia sieci kontaktów pomiędzy producentami rolnymi, hodowcami bydła mlecznego, rolnikami, przedsiębiorcami, doradcami, przedstawicielami instytucji naukowych, przedstawicielami instytucji rolniczych i około rolniczych wspierających wdrażanie innowacji na obszarach wiejskich w zakresie innowacyjnych technologii, praktyk i metod organizacji w produkcji zwierzęcej, w tym bydła mlecznego. Realizacja operacji zapewni podniesienie wiedzy w ww. zakresie wśród uczestników, podczas dwóch konferencji, zainteresowanych możliwością współpracy we wdrażaniu innowacyjnych metod produkcji zwierzęcej oraz stymulowanie do takiej współpracy poprzez nawiązane kontakty w trakcie konferencji. Konferencje odbędą się w dwóch regionach woj. łódzkiego, tak aby dotrzeć do jak największej grupy odbiorców. Organizacja konferencji może przyczynić się do stworzenia potencjalnej grupy operacyjnej zainteresowanej szukaniem innowacyjnych rozwiązań w zakresie produkcji zwierzęcej, w tym bydła mlecznego. 
</t>
  </si>
  <si>
    <t>koferencja
liczba uczestników operacji</t>
  </si>
  <si>
    <t>2
80</t>
  </si>
  <si>
    <t xml:space="preserve">potencjalni członkowie grup operacyjnych,  producenci, hodowcy bydła mlecznego, rolnicy, doradcy rolniczy, przedsiębiorcy, przedstawiciele instytucji naukowych, przedstawiciele instytucji rolniczych i około rolniczych </t>
  </si>
  <si>
    <t>Rozwój innowacyjnych form przedsiębiorczości pozarolniczej na obszarach wiejskich</t>
  </si>
  <si>
    <t xml:space="preserve">Celem operacji jest poszukiwanie partnerów do współpracy w ramach działania „Współpraca” poprzez realizację operacji, której celem jest zapoznanie uczestników wyjazdu studyjnego z innowacyjnymi  formami przedsiębiorczości pozarolniczej na obszarach wiejskich. W ramach  operacji odbędą się wizyty w gospodarstwach zajmujących się hodowlą ślimaków dzięki, którym uczestnicy zdobęda wiedzę jak założyć działalność w tym zakresie, jak wygląda sprzedaż/ rynek zbytu ślimaków oraz możliwości ich wykorzystania do celów kosmetycznych. 
Zdobyta wiedza będzie stanowiła podłoże do dalszej pracy i stworzenia potencjalnej grupu operacyjnej w tym zakresie.
</t>
  </si>
  <si>
    <t xml:space="preserve"> wyjazd studyjny </t>
  </si>
  <si>
    <t xml:space="preserve">
wyjazd studyjny 
liczba uczestnikow operacji</t>
  </si>
  <si>
    <t xml:space="preserve">
1
30</t>
  </si>
  <si>
    <t>potencjalni członkowie grup operacyjnych, rolnicy, przetwórcy, przedsiębiorcy, mieszkańcy obszarów wiejskich, pracownicy naukowi, doradcy rolniczy,  pracownicy jednostek doradztwa rolniczego</t>
  </si>
  <si>
    <t>Nowe rozwiązania w pasiekach pszczelich, produkcji miodów i miodów pitnych na przykadzie woj. lubelskiego</t>
  </si>
  <si>
    <t>Celem operacji jest tworzenie sieci kontaktów pomiędzy pszczelarzami, producentami miodów, rolnikami, doradcami, przedstawicielami instytucji naukowych, przedstawicielami instytucji rolniczych i około rolniczych. Kontakty te służyć bedą wdrażaniu innowacji na obszarach wiejskich w woj. łódzkim w zakresie nowych rozwiązań w pasiekach pszczelich, produkcji miodów i miodów pitnych. W ramach operacji zostanie przeprowadzony wyjazd studyjny dla 50 osób w celu pozyskana wiedzy objętej zakresem operacji i wymiany doświadczeń między pszczelarzami i producentami miodu z woj. łódzkiego, a pszczelarzami i producentami miodu z w woj. lubelskiego.</t>
  </si>
  <si>
    <t xml:space="preserve">wyjazd studyjny </t>
  </si>
  <si>
    <t>wyjazd studyjny
liczba uczestników operacji</t>
  </si>
  <si>
    <t>1
50</t>
  </si>
  <si>
    <t>pszczelarze, rolnicy, przedstawiciele instytucji rolniczych i około rolniczych, pracownicy naukowi, doradcy rolniczy,  pracownicy jednostek doradztwa rolniczego</t>
  </si>
  <si>
    <t>Nowoczesne technologie w uprawie kukurydzy</t>
  </si>
  <si>
    <t>Celem operacji jest poszukiwanie partnerów do współpracy w ramach działania „Współpraca” poprzez realizacje operacji, której celem jest zapoznanie uczestników konferencji z nowoczesnymi technologiami dotyczącymi innowacyjnych metod produkcji roślinnej w zakresie uprawy kukurydzy. W konferencji wezmą udział uczestnicy zainteresowani możliwością współpracy we wdrażaniu innowacyjnych technologii oraz stymulowanie do takiej współpracy.  Organizacja konferencji może przyczynić się do stworzenia potencjalnej grupy operacyjnej zainteresowanej szukaniem innowacyjnych rozwiązań w zakresie uprawy kukurydzy.</t>
  </si>
  <si>
    <t xml:space="preserve">konferencja </t>
  </si>
  <si>
    <t xml:space="preserve">
konferencja 
liczba uczestników operacji</t>
  </si>
  <si>
    <t>1
80</t>
  </si>
  <si>
    <t>potencjalni członkowie grup operacyjnych, rolnicy, przetwórcy, przedsiębiorcy, mieszkańcy obszarów wiejskich, pracownicy naukowi, doradcy rolniczy, pracownicy jednostek doradztwa rolniczego</t>
  </si>
  <si>
    <t xml:space="preserve">Innowacje we współpracy w sektorze rolnym, rolno-spożywczym </t>
  </si>
  <si>
    <t xml:space="preserve">Celem operacji jest prezentacja i wspieranie innowacji w rolnictwie, w tym: w produckji roślinnej, zwierzęcej i w przetwórstwie. Ponadto zaprezentowane zostaną dobre praktyki, co wpłynie na podwyższenie wiedzy w zakresie wdrażania innowacji w rolnictwie oraz pozyskiwania środków na innowacje wśród potencjalnych cżłonków grup operacyjnych m.in. rolników, przedsiębiorców, przetwórców, doradców rolnych. </t>
  </si>
  <si>
    <t>film promocyjny, audycja telewizyjna</t>
  </si>
  <si>
    <t>liczba nagranych filmów
liczba emisji audycji</t>
  </si>
  <si>
    <t>1
1</t>
  </si>
  <si>
    <t>potencjalni członkowie grup operacyjnych, rolnicy, przedsiębiorcy, przetwórcy, pracownicy naukowi, doradcy rolniczy, mieszkańcy obszarów wiejskich, pracownicy jednostek doradztwa rolniczego</t>
  </si>
  <si>
    <t>Innowacyjne metody przetwarzania i przechowywanie żywności</t>
  </si>
  <si>
    <t xml:space="preserve">Celem operacji jest poszukiwanie partnerów do współpracy w ramach działania „Współpraca” poprzez realizacje operacji, której celem jest przekazanie wiedzy wśród uczestników konferencji w zakresie innowacyjnej technologii chłodzenia warzyw i owoców oraz  instalacji chłodniczych z rozwiązaniem innowacyjnym. Zastosowsnie nowych trendów w technologii i technice przechowalni warzyw i owoców będzie bazą do stworzenia potencjalnej grupy operacyjnej w tym zakresie. </t>
  </si>
  <si>
    <t>1
40</t>
  </si>
  <si>
    <t>potencjalni członkowie grup operacyjnych, rolnicy, przedsiębiorcy, przetwórcy, mieszkańcy obszarów wiejskich, pracownicy naukowi, doradcy rolniczy, pracownicy jednostek doradztwa rolniczego</t>
  </si>
  <si>
    <t>Nowe trendy w zastosowaniu mikroorganizmów                                               do ochrony warzyw i owoców</t>
  </si>
  <si>
    <t xml:space="preserve">Celem operacji jest poszukiwanie partnerów do współpracy w ramach działania „Współpraca” poprzez realizacje operacji, której celem jest przekazanie wiedzy wśród uczestników konferencji w zakresie zastosowania mikroorganizmów - konsorcjów pożytecznych bakterii, celem proekologicznej uprawy warzyw i owoców. Zaprezentowane zostaną technologie dotyczące wykorzystania mikroorganizmów do zaprawiania nasion, ochrony roślin.  Zdobyta wiedza  i nawiązane kontakty będą stanowić bazę do stworzenia potencjalnej grupy operacyjnej w tym zakresie. </t>
  </si>
  <si>
    <t>potencjalni członkowie grup operacyjnych, rolnicy, przedsiębiorcy, przetwórcy, mieszkańcy obszarów wiejskich, pracownicy naukowi, doradcy rolniczy,  pracownicy jednostek doradztwa rolniczego</t>
  </si>
  <si>
    <t xml:space="preserve">Innowacyjna ochrona gleby przy zastosowaniu mikroorganizmów i skutecznych sposobów nawożenia, zmianowania oraz stosowania przedplonów
</t>
  </si>
  <si>
    <t xml:space="preserve">Celem operacji jest poszukiwanie partnerów do współpracy w ramach działania „Współpraca” poprzez realizacje operacji, której celem jest przekazanie wiedzy wśród uczestników konferencji w zakresie zastosowania pożytecznych konsorcjów bakterii mikoryzowych i innych, które przyczynią się do użyźnienia gleby, ochrony przed chorobami. Przedstawione sposoby zastosowania naturalnych biopreparatów będą stanowiły bazę do stworzenia potencjalnej grupy operacyjnej w tym zakresie. </t>
  </si>
  <si>
    <t>Nowoczesne technologie w chowie bydła mlecznego                   na przykładzie woj. podlaskiego</t>
  </si>
  <si>
    <t>Celem operacji jest poszukiwanie potencjalnych partnerów do współpracy w ramach działania „Współpraca” poprzez realizacje operacji, której celem jest zapoznanie uczestników wyjazdu studyjnego z nowoczesnymi technologiami stosowanymi w chowie bydła mlecznego na przykładzie rozwiązań praktykowanych w gospodarstwach na terenie woj. podlaskiego.W ramach operacji odbędą się wizyty w gospodarstwach, firmach stosujących ww. rozwiązania. Zdobyta wiedza będzie stanowiła podłoże do dalszej pracy i stworzenia potencjalnej grupu operacyjnej w tym zakresie.</t>
  </si>
  <si>
    <t>rolnicy, przedsiębiorcy, hodowcy bydła mlecznego, mieszkańcy obszarów wiejskich, pracownicy naukowi, doradcy rolniczy, pracownicy jednostek doradztwa rolniczego</t>
  </si>
  <si>
    <t>Innowacyjne metody promocji żywności tradycyjnej                       i regionalnej na przykładzie dobrych praktyk z woj. kujawsko - pomorskiego</t>
  </si>
  <si>
    <t>Celem operacji jest poszukiwanie potencjalnych partnerów do współpracy w ramach działania „Współpraca” poprzez realizacje operacji, której celem jest zapoznanie uczestników wyjazdu studyjnego z metodami promocji żywności tradycyjnej i regionalnej na przykładzie dobrych praktyk stosowanych w gospodarstwach, firmach na terenie woj. kujawsko-pomorskiego. W ramach operacji odbędą się wizyty w gospodarstwach, firmach stosujących ww. rozwiązania. Zdobyta wiedza będzie stanowiła podłoże do dalszej pracy i stworzenia potencjalnej grupu operacyjnej w tym zakresie.</t>
  </si>
  <si>
    <t xml:space="preserve"> rolnicy, przedsiębiorcy, przetwórcy, mieszkańcy obszarów wiejskich, pracownicy naukowi, doradcy rolniczy, pracownicy jednostek doradztwa rolniczego</t>
  </si>
  <si>
    <t>Tworzenie krótkich łańcuchów dostaw na przykładzie Małopolski</t>
  </si>
  <si>
    <t>Celem operacji jest poszukiwanie potencjalnych partnerów do współpracy w ramach działania „Współpraca” poprzez realizacje operacji, której celem jest zapoznanie uczestników wyjazdu studyjnego z tworzeniem krótkich łańcuchów dostaw na przykładzie dobrych praktyk stosowanych w gospodarstwach na terenie Małopolski. W ramach operacji odbędą się wizyty w gospodarstwach stosujących ww. rozwiązania. Zdobyta wiedza będzie stanowiła podłoże do dalszej pracy i stworzenia potencjalnej grupu operacyjnej w tym zakresie.</t>
  </si>
  <si>
    <t>Dobre praktyki wdrażania innowacji w gospodarstwach ekologicznych</t>
  </si>
  <si>
    <t>Celem operacji jest powiązanie jej uczestników poprzez stworzenie sieci kontaktów pomiędzy nimi, co w konsekwencji może przyczynić się do powołania grupy operacyjnej w ramach działania „Współpraca” dotyczącej nowatorskich rozwiązań w zakresie rolnictwa ekologicznego. Prezentowane w trakcie realizacji operacji  gospodarstwa, jak również firmy pokażą sposób zarządzania i wprowadzania nowych technik i technologii stosowaych w gospodarstwach ekologicznych, co może przyczynić się do wzrostu rentowności gospodarstw w woj. łódzkim. Operacja ułatwi nawiązywanie współpracy między podmiotwami oraz nawiązywanie parterstw w tym zakresie.</t>
  </si>
  <si>
    <t>Plan operacyjny KSOW na lata 2018-2019 (z wyłączeniem działania 8 Plan komunikacyjny) - Łódzki ODR - marzec 2020</t>
  </si>
  <si>
    <t>"Kooperatywy spożywcze jako innowacyjna i efektowna forma prowadzenia działalności na obszarach wiejskich"</t>
  </si>
  <si>
    <t xml:space="preserve"> Przeprowadzenie badania z wykorzystaniem metodą sondażu diagnostycznego i techniki ankietowej na dwóch próbach badawczych: wśród rolników (potencjalnych dostawców kooperatyw) oraz odbiorców (odbiorców produktów rolnych). Opracowanie zbiorczej analizy dotyczącej funkcjonowania i perspektyw rozwoju kooperatyw spożywczych na terenie Opolszczyzny. Przeprowadzenie cyklu 3 szkoleń, których celem będzie upowszechnienie wiedzy na temat kooperwatyw spozywczych jako innowacyjnej formy współpracy i prowadzenia działalności gospodasrczej na terenach wiejskich. </t>
  </si>
  <si>
    <t>Badania ankietowe, broszura z zanalizą badawczą, cykl szkoleń</t>
  </si>
  <si>
    <t xml:space="preserve">Badanie ankietowe 
Broszura
Cykl szkoleń 
</t>
  </si>
  <si>
    <t xml:space="preserve">30 
200
60  </t>
  </si>
  <si>
    <t>Rolnicy oraz przedsiębiorcy rolni z terenu woj. opolskiego, doradcy rolni, osoby zainteresowane współpracą w ramach kooperatyw spożywczych</t>
  </si>
  <si>
    <t>II,III, IV</t>
  </si>
  <si>
    <t>Opolski Ośrodek Doradztwa Rolniczego w Łosiowie</t>
  </si>
  <si>
    <t>ul. Główna 1, 
49-330 Łosiów</t>
  </si>
  <si>
    <t xml:space="preserve">Różnica pomiędzy zaplanowanymi kosztami brutto operacji, a poniesioną kwotą kwalifikowalną  spowodowana była przeprowadzeniem rozeznań rynku i wyłonienieniem najbardziej korzystnych cenowo ofert, zgodnie z zasadą konkurencyjności. </t>
  </si>
  <si>
    <t>Innowacyjne metody produkcji roślinnej w województwie opolskim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</si>
  <si>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t>
  </si>
  <si>
    <t>II/III</t>
  </si>
  <si>
    <t>Częstochowski Stowarzyszenie Rozwoju Małej Przedsiębiorczości</t>
  </si>
  <si>
    <t>ul. Tkacka 5/6    42-200 Częstocohwa</t>
  </si>
  <si>
    <t xml:space="preserve">Cykl specjalistycznych broszur nt. innowacyjnych zastosowań w rolnictwie </t>
  </si>
  <si>
    <t>Celem wydanych publikacji będzie pokazanie praktycznego wymiaru realizowanych przedsięwzięć oraz ich społecznego znaczenia, a także zaprezentowanie „dobrych praktyk”,</t>
  </si>
  <si>
    <t>broszury</t>
  </si>
  <si>
    <t xml:space="preserve">broszury </t>
  </si>
  <si>
    <t>5000</t>
  </si>
  <si>
    <t xml:space="preserve">Rolnicy, przedsiębiorcy, doradcy rolni, uczelnie, osoby zaiteresowane innowacyjnymi rozwiązaniami z zakresu rolnictwa. </t>
  </si>
  <si>
    <t>III,IV</t>
  </si>
  <si>
    <t xml:space="preserve">49-330 Łosiów,
  ul. Główna 1 </t>
  </si>
  <si>
    <t>Aktualna sytuacja producentów rolnych w zakresie organizacji sprzedazy zbóż i rzepaku</t>
  </si>
  <si>
    <t xml:space="preserve">Wspieranie łańcucha dostaw żywności, w tym przetwarzania i wprowadzania do obrotu produktów rolnych, </t>
  </si>
  <si>
    <t xml:space="preserve">Rolnicy, doradcy rolni, przesiębiorcy, mieszkancy terenów iejskich, osoby zaiteresowane innowacyjnymi rozwiązaniami z zakresu rolnictwa. </t>
  </si>
  <si>
    <t>Krótkie łańcuchy dostw w rolnictwie- regulacje prawne i podatkowe</t>
  </si>
  <si>
    <t xml:space="preserve"> 
 Zwiększenie udziału rolników w produkcje żywności dobrej jakości. Zgłębienie wiedzy na temat przepisów i regulacji prawnych. Zwiększenie rentowności i konkurencyjności gospodarstw rolnych w województwie opolskim. 
</t>
  </si>
  <si>
    <t xml:space="preserve">Rolnicy, doradcy roni, przedsiębiorcy, mieszkancy terenów wiejskich, osoby zaiteresowane innowacyjnymi rozwiązaniami z zakresu rolnictwa. </t>
  </si>
  <si>
    <t>Innowacyjne metody oceny autentyczności i jakości miodu</t>
  </si>
  <si>
    <t xml:space="preserve">Szkolenie ma za zadanie ułatwienie transferu wiedzy w zakresie oceny autentyczności produktów spożywczych, które są sferą działań zapewniających lepszą jakość oferowanych produktów. Konsumenci dokonujący wyboru żywności kierują się informacjami o jej jakości. </t>
  </si>
  <si>
    <t xml:space="preserve">Rolnicy, doradcyrolni, mieszkancy terenów wiejskich, przedsiębiorcy, osoby zaiteresowane innowacyjnymi rozwiązaniami z zakresu rolnictwa. </t>
  </si>
  <si>
    <t xml:space="preserve">Cykl broszur z zakresu innowacyjnych rozwiązań w rolnictwie i na obszarach wiejskich </t>
  </si>
  <si>
    <t>Celem wydanych publikacji będzie pokazanie praktycznego wymiaru realizowanych przedsięwzięć, zaprezentowanie „dobrych praktyk” oraz ułatwienia transferu wiedzy z zakresu innowacyjnych rozwiązań w rolnictwie.</t>
  </si>
  <si>
    <t>Broszury</t>
  </si>
  <si>
    <t>5 broszur</t>
  </si>
  <si>
    <t>2500 egz.</t>
  </si>
  <si>
    <t xml:space="preserve">Rolnicy, przedsiębiorcy, doradcy rolni, uczelnie, osoby zainteresowane innowacyjnymi rozwiązaniami z zakresu rolnictwa. </t>
  </si>
  <si>
    <t>49-330 Łosiów, ul. Główna 1</t>
  </si>
  <si>
    <t>4 broszur</t>
  </si>
  <si>
    <t>2000 egz.</t>
  </si>
  <si>
    <t>I-II</t>
  </si>
  <si>
    <t xml:space="preserve">Różnica pomiędzy zaplanowanymi kosztami brutto operacji, a poniesioną kwotą kwalifikowalną  spowodowana była wykonania o 1 broszurę mniej niż zakładano (brak odpowiedzi na jeden z proponowanych tytułów broszury) oraz  przeprowadzeniem rozeznań rynku i wyłonienieniem najbardziej korzystnych cenowo ofert, zgodnie z zasadą konkurencyjności. </t>
  </si>
  <si>
    <t xml:space="preserve">Celem operacji jest podniesienie  wiedzy z zakresu możliwości wdrażania innowacyjnych rozwiązań z wykorzystaniem środków w ramach działania Współpraca, stymulujących rozwój gospodarstw rolnych oraz strefy ekonomicznej terenów wiejskich. Konferencja ułatwi wymianę kontaktów pomiędzy rolnikami, przedstawicielami branży rolno -spożywczej , przedstawicielami instytucji naukowo-badawczych, doradców rolniczych oraz osób wspierających rozwój obszarów wiejskich, będzie też doskonałą fundamentem do powstania grup operacyjnych EPI  </t>
  </si>
  <si>
    <t>konferencja                                                                                                     liczba uczestników</t>
  </si>
  <si>
    <t>1                                                          50</t>
  </si>
  <si>
    <t>Rolnicy, przedsiębiorcy z terenów miejsko-wiejskich, doradcy rolniczy , przedstawiciele instytucji naukowych, przedstawiciele samorządów, organizacji branżowych związanych z rolnictwem oraz mieszkańcy obszarów wiejskich.</t>
  </si>
  <si>
    <t>opolski Ośrodek Doradztwa Rolniczego w Łosiowie</t>
  </si>
  <si>
    <t xml:space="preserve">Stoiska promocyjno - informacyjne jako narzędzie przekazu informacji o Sieci na rzecz innowacji w rolnictwie i na obszarach wiejskich </t>
  </si>
  <si>
    <t xml:space="preserve">Celem operacji jest przekazywanie informacji o idei, funkcjach i możliwościach jakie daje funkcjonowanie Sieci na rzecz innowacji w rolnictwie i na obszarach wiejskich. Zachęcanie do nawiązania współpracy z Siecią skierowane będzie bezpośrednio do przedsiębiorców, rolników, przedstawicieli sektora rolno - spożywczego. Stoisko da podłoże do pozyskiwania nowych partnerów Sieci bezpośrednio zainteresowanych wdrażaniem innowacyjnych rozwiązań w rolnictwie. Na stoiskach informacyjno - promocyjnych będą dostępne wszystkie publikacje wydane w ramach operacji własnych realizowanych przez OODR w latach ubiegłych,  w tym  księżka pt. "Zrozumieć innowacje w rolnictwie",  cykl specjalistycznych broszur nt. innowacyjnych zastosowań w rolnictwie oraz inne materiały informacyjne.  </t>
  </si>
  <si>
    <t>stoiska informacyjno promocyjne</t>
  </si>
  <si>
    <t xml:space="preserve">liczba stoisk informacyjno promocyjnych                                                                                                                                                </t>
  </si>
  <si>
    <t xml:space="preserve">2                                                                                                                                                                                                                                                                                                                        </t>
  </si>
  <si>
    <t>Uczestnicy Międzynarodowych Targów Ogrodniczych Wiosna Kwiatów organizowanych przez 2 dni w Łosiowie na terenie Opolskiego Ośrodka Doradztwa Rolniczego w Łosiowie oraz uczestnicy 3 dniowych Targów rolniczych Opolagra w Kamieniu Śląskim. Głównymi odbiorcami informacji o Sieci będą rolnicy, przedsiębiorcy z terenów miejsko-wiejskich, doradcy rolniczy , przedstawiciele instytucji naukowych, przedstawiciele samorządów, organizacji branżowych związanych z rolnictwem  oraz mieszkańcy obszarów wiejskich.</t>
  </si>
  <si>
    <t>"Szkolenie wyjazdowe z zakresu rolnictwa ekologicznego pn; Żywność ekologiczna teoria i praktyka - od producenta do konsumenta".</t>
  </si>
  <si>
    <t>Celem będzie przeszkolenie  uczestników operacji podczas wyjazdu studyjnego w rejony podkarpacia. Tworzenie wspólnych struktur handlowych oraz powiązań organizacyjnych producentów żywności ekologicznej kierowanej do konsumentów. Powzięcie wiedzy praktycznej w zakresie nowatorskich agrotechnicznych rozwiązań w produkcji ekologicznej wpłynie na podwyższenie jakości produktów ekologicznych. Wspólne działanie wzmacni pozycję producentów rolnych w łańcuchu żywnościowym.  Zwiększenie zainteresowania wdrażaniem innowacji w rolnictwie ekologicznym oraz możliwość zapewnienia sobie: regularności dostaw, dostosowania ich wielkości do potrzeb, odpowiedniej i wyrównanej jakości surowca. Działalność na obszarach wiejskich może być wykorzystana do promocji produktu lokalnego, sprzedaży bezpośredniej żywności ekologicznej oraz promocji funkcji społecznych i pozarolniczych gospodarstw rolnych, oraz wpływających na poprawę życia na obszarach wiejskich. Przedstawione rozwiązania w województwie podkarpackim będą inspiracją dla uczestników wyjazdu do zawiązania partnerstw w ramach działania Współpraca.</t>
  </si>
  <si>
    <t>wyjazd studyjny
liczba uczestników</t>
  </si>
  <si>
    <r>
      <t xml:space="preserve">
1
</t>
    </r>
    <r>
      <rPr>
        <strike/>
        <sz val="11"/>
        <rFont val="Calibri"/>
        <family val="2"/>
        <charset val="238"/>
        <scheme val="minor"/>
      </rPr>
      <t xml:space="preserve">
</t>
    </r>
    <r>
      <rPr>
        <sz val="11"/>
        <rFont val="Calibri"/>
        <family val="2"/>
        <charset val="238"/>
        <scheme val="minor"/>
      </rPr>
      <t>40</t>
    </r>
  </si>
  <si>
    <t xml:space="preserve"> Grupą docelową szkolenia będą mieszkańcy województwa opolskiego – doradcy rolni, rolnicy ekolo-giczni i konwencjonalni chcący się podjąć produkcji ekologicznej oraz produktów o podwyższonej jakości.</t>
  </si>
  <si>
    <t xml:space="preserve">"Ograniczenia zanieczyszczeniami azotem metodą poprawy i jakości wód"
</t>
  </si>
  <si>
    <t xml:space="preserve">
Głównym celem i założeniem szkolenia w formie wyjazdu studyjnego jest upowszechnianie dobrych praktyk zgodnie z nowymi przepisami art. 102-112 ustawy z dnia 20 lipca 2017 r. Prawo wodne (Dz. U. z 2017 r. poz. 1566) w celu zmniejszenia zanieczyszczenia wód azotanami pochodzącymi ze źródeł rolniczych.  Zapobieganie dalszemu zanieczyszczeniu na obszarze całego państwa wdrażany jest program działań mających wpływ na rozwój obszarów wiejskich. Zarządzanie ryzykiem w rolnictwie oraz wspieranie transferu wiedzy i innowacji w rolnictwie odbędzie się poprzez zorganizowanie szkolenia wyjazdowego pn. „ ograniczenia zanieczyszczeniami azotem metodą poprawy i jakości wód”</t>
  </si>
  <si>
    <t>szkolenie wyjazdowe
liczba uczestników</t>
  </si>
  <si>
    <t>1
40</t>
  </si>
  <si>
    <t>doradcy, rolnicy,  osoby zainteresowane innowacyjnymi rozwiązaniami z zakresu rolnictwa</t>
  </si>
  <si>
    <t xml:space="preserve">
2</t>
  </si>
  <si>
    <t>Szkolenie z zakresu ochrony powietrza pn. "Gospodarka niskoemisyjna"</t>
  </si>
  <si>
    <t>Przedsięwzięcie w ramach edukacji z zakresu OZE dla doradców i rolników.Celem szkolenia jest ułatwienie wymiany wiedzy pomiędzy przedmiotami uczestniczącymi w rozwoju obszarów wiejskichh oraz rozpowszechnianie rezultatów działań na rzecz tego rozwoju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Polityka wzrostu wdrażania gospodarki niskoemisyjnej poprzez wykorzystania OZE, nawet najlepiej przygotowana i wspomagana przez państwo, wymaga aktywnego udziału użytkowników energii w jej realizacji.</t>
  </si>
  <si>
    <t>szkolenie/wyjazd studyjny</t>
  </si>
  <si>
    <t>szkolenie wyjazdowe
                                                 liczba uczestników</t>
  </si>
  <si>
    <t xml:space="preserve">       1   
          40</t>
  </si>
  <si>
    <t>doradcy rolni, rolnicy, samorządowcy, mieszkańcy województwa opolskiego</t>
  </si>
  <si>
    <t>II-III-IV</t>
  </si>
  <si>
    <t>"Ochrona środowiska naturalnego na obszarach wiejskich".</t>
  </si>
  <si>
    <t xml:space="preserve">
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zwiazanych z ochroną srodowiska:( wykorzystanie źródeł odnawialnych do produkcji energii w kierunku ochrony powietrza, gleb i wód, kształtowania krajobrazu, zapobiegania zmianom klimatu oraz ochrony zdrowia ludzi i zwierząt)</t>
  </si>
  <si>
    <t>konferencja
liczba uczestników                              konkursy                            liczba uczestników</t>
  </si>
  <si>
    <t>1
60                       
 2                     
 12</t>
  </si>
  <si>
    <t>Grupą docelową szkolenia będą mieszkańcy województwa opolskiego –  rolnicy i producenci rolni, doradcy rolni, przedstawiciele samorzadów i nauki.</t>
  </si>
  <si>
    <t>49-330 łosiów, ul. Główna 1</t>
  </si>
  <si>
    <t>1
60                        
2                     
 12</t>
  </si>
  <si>
    <t>"Chów i hodowla trzody chlewnej z elementami bioasekuracji"</t>
  </si>
  <si>
    <t>Głównym celem szkolenia jest wymiana wiedzy i doświadczeń w zakresie chowu i hodowli trzody chlewnej w województwie opolskim. Dynamicznie zachodzące zmiany na rynku trzody sprawiają, iż hodowcy i producenci wieprzowiny poszukują najnowszych informacji, nowatorskich technologii oraz innowacyjnych rozwiązań w celu utrzymania ekonomicznej rentowności produkcji. Szkolenie ma zachęcić uczestników do zawiązania partnerstw i wspólnego wdrażania nowatorskich rozwiązań z udziałem środków z działania Współpraca. Działanie, o którym mowa będzie w szczegółach przybliżone słuchaczom operacji.</t>
  </si>
  <si>
    <t>szkolenie                                                       liczba uczestników</t>
  </si>
  <si>
    <t>1                                                    40</t>
  </si>
  <si>
    <t>producenci i hodowcy trzody chlewnej z województwa opolskiego, doradcy rolni</t>
  </si>
  <si>
    <t xml:space="preserve">Szkolenie z produkcji roślin wysokobiałkowych pn."Zwiększenie udziału roślin wysokobiałkowych w strukturze zasiewów na rzecz poprawy żyzności gleby" </t>
  </si>
  <si>
    <t>Głównym celem i założeniem szkolenia w formie warsztatów polowych jest upowszechnianie dobrych praktyk rolniczych dotyczących poprawy żyzności gleby dzięki obecności w płodozmianie roślin wysokobiałkowych oraz przedstawienie działania Współpraca, jako formy mobilizującej do wspólnych działań mających na celu wdrożenie innowacyjnych rozwiązań. Celem przedsięwzięcia będzie pogłębienie i podniesienie wiedzy uczestników szkolenia oraz wymiana doświadczeń pomiędzy specjalistami OODR, przedstawicielami świata nauki oraz przedstawicielami handlowym, umożliwiając tym samym rozwiązywanie problemów obecnie występujących w uprawie roślin wysokobiałkowych, a także transfer wiedzy pomiędzy nauką, a praktyką.</t>
  </si>
  <si>
    <t>szkolenie/warszaty polowe</t>
  </si>
  <si>
    <t xml:space="preserve">szkolenie/warsztaty polowe
liczba uczestników
</t>
  </si>
  <si>
    <t>1
25</t>
  </si>
  <si>
    <t>producenci rolni i specjaliści/doradcy rolniczy</t>
  </si>
  <si>
    <t>Dobre praktyki europejskie w zakresie optymalizacji wykorzystania wody w produkcji rolnej i uprawach w gospodarstwach rolnych - wyjazd studyjny do Włoch</t>
  </si>
  <si>
    <r>
      <t xml:space="preserve">Celem operacji jest wypracowanie  modelu współpracy środowiska naukowego  w zakresie transferu wiedzy z nauki do biznesu, a także wypracowanie regionalnego modelu współpracy nauki i rolnictwa, w tym podjęcie działań zmierzających do powstania Grupy Operacyjnej EPI. </t>
    </r>
    <r>
      <rPr>
        <b/>
        <sz val="11"/>
        <rFont val="Calibri"/>
        <family val="2"/>
        <charset val="238"/>
        <scheme val="minor"/>
      </rPr>
      <t xml:space="preserve"> </t>
    </r>
    <r>
      <rPr>
        <sz val="11"/>
        <rFont val="Calibri"/>
        <family val="2"/>
        <charset val="238"/>
        <scheme val="minor"/>
      </rPr>
      <t xml:space="preserve">Operacja przyczyni się do ułatwienia implementacji dobrych praktyk, w zakresie procesów innowacyjnych dotyczących gospodarowania wodą, wypracowanych przez stronę włoską z uwzględnieniem specyfiki warunków polskich.      </t>
    </r>
    <r>
      <rPr>
        <b/>
        <sz val="11"/>
        <rFont val="Calibri"/>
        <family val="2"/>
        <charset val="238"/>
        <scheme val="minor"/>
      </rPr>
      <t xml:space="preserve">                        </t>
    </r>
  </si>
  <si>
    <t xml:space="preserve">20 </t>
  </si>
  <si>
    <t xml:space="preserve"> przedstawiciele: nauki , doradztwa rolniczego i/lub samorządu rolników,  samorządów lokalnych, rolników i  producentów rolnych lub przedsiębiorstw rolno-spożywczych prowadzących działalność na terenach wiejskich </t>
  </si>
  <si>
    <t>III</t>
  </si>
  <si>
    <t>Gmina Strzelce Opolskie</t>
  </si>
  <si>
    <t>Plac Myśliwca 1
47-100 Strzelce Opolskie</t>
  </si>
  <si>
    <t>Wdrażanie innowacji w polskim rolnictwie 
na przykładzie grup operacyjnych EPI – mechanizm wsparcia w ramach działania „Współpraca”</t>
  </si>
  <si>
    <t>Głowym przedmiotem i tematem konferencji będzie mechanizm wsparcia w ramach działania "Współpraca" na przykładzie grup operacyjnych EPI. Celem operacji będzie budowa sieci powiązań między przedstawicielami nauki i biznesu a rolnictwem oraz przyspieszenie transferu wiedzy i innowacji do praktyki gospodarczej, co przedłoży się na powstanie nowych grup operacyjnych EPI w woj. opolskim.</t>
  </si>
  <si>
    <t xml:space="preserve"> konferencja</t>
  </si>
  <si>
    <t>konferencja 
liczba uczestników</t>
  </si>
  <si>
    <t>1
50</t>
  </si>
  <si>
    <t xml:space="preserve">Rolnicy, przedsiębiorcy, przedstawiciele związków branżowych i grup producentów rolnych, uczelnie i instytucje naukowe, doradcy rolni, osoby zainteresowane innowacyjnymi rozwiązaniami z zakresu rolnictwa. </t>
  </si>
  <si>
    <t xml:space="preserve"> </t>
  </si>
  <si>
    <t>OODR Łosiów</t>
  </si>
  <si>
    <t xml:space="preserve">49-330 Łosiów,       ul. Główna 1 </t>
  </si>
  <si>
    <t>Innowacyjna oferta turystyczna dźwignią wizerunku obszarów wiejskich województwa opolskiego</t>
  </si>
  <si>
    <t xml:space="preserve">Aktywizacja mieszkańcow wsi na rzecz pdejmowania inicjaatyw w zakresie rozwoju obszarów wiejskich, w tym kreowania miejsc pracy na terenach wiejskich. Udoskonalanie oferty turystycznej, wprowadzanie innowacji w obsłudze turystów. Wykorzystywanie walorów turystycznych obszaru,  pobudzenie kreatywności włascicieli gospodasrtw agroturystycznych w celu stworzenia bogatszej oferty turystycznej. </t>
  </si>
  <si>
    <t>1
70</t>
  </si>
  <si>
    <t xml:space="preserve">rolnicy, właściciele gospodarstw agroturystycznych oraz obiektów restauracyjno hotelarskich z terenów wiejskich woj. opolskiego, , członkowie stowaarzyszeń oraz lokalnych grup działania, przedsawiciele JST z terenów woj. opolskiego,doradcy rolniczy. </t>
  </si>
  <si>
    <t>III - IV</t>
  </si>
  <si>
    <t>Organizacja łańcuchów żywnościowych, w tym przetwarzania i wprowadzania do obrotu produktów rolnych</t>
  </si>
  <si>
    <r>
      <rPr>
        <sz val="11"/>
        <rFont val="Calibri"/>
        <family val="2"/>
        <charset val="238"/>
        <scheme val="minor"/>
      </rPr>
      <t xml:space="preserve">Celem operacji jest </t>
    </r>
    <r>
      <rPr>
        <sz val="11"/>
        <color theme="1"/>
        <rFont val="Calibri"/>
        <family val="2"/>
        <charset val="238"/>
        <scheme val="minor"/>
      </rPr>
      <t>zwiększenie udziału rolników w produkcje żywności dobrej jakości. Zgłębienie wiedzy na temat przepisów i regulacji prawnych. Zwiększenie rentowności i konkurencyjności gospodarstw rolnych w województwie opolskim. Charakterystyka narzędzi KŁD jej podstawowe instrumenty sprzedaży, a także omówienie mocnych i słabych stron krótkich łańcuchów dostaw.</t>
    </r>
  </si>
  <si>
    <t>Szkolenie/warsztaty</t>
  </si>
  <si>
    <t>1
  25</t>
  </si>
  <si>
    <t>Dyrektywy wodne</t>
  </si>
  <si>
    <t>Celamiszkolenia jest diagnoza stanu gospodarki wodnej w Gminie Strzelce Opolskie oraz Gminach sąsiadujących w aspekcie optymalizacji procesów gospodarowania zasobami wody w gospodarstwach rolnych. Szkolenie ma na celu wskazać kierunki optymalizacji procesów gospodarowania zasobami wodnymi w gospodarstwach rolnych (w ramach działań wspólnych rolników).</t>
  </si>
  <si>
    <t>1
 25</t>
  </si>
  <si>
    <t>Nowe tendencje w chowie i hodowli bydła mlecznego z elementami dobrostanu</t>
  </si>
  <si>
    <r>
      <t>Celem operacji jest wymiana wiedzy i doświadczeń  umożliwiająca rozwiązywanie problemów obecnie występujących w hodowli oraz efektywny rozwój mleczarstwa na terenie naszego kraju. Zaproszeni specjaliści w dziedzinie zootechniki</t>
    </r>
    <r>
      <rPr>
        <sz val="11"/>
        <rFont val="Calibri"/>
        <family val="2"/>
        <charset val="238"/>
        <scheme val="minor"/>
      </rPr>
      <t xml:space="preserve"> przedstawią</t>
    </r>
    <r>
      <rPr>
        <sz val="11"/>
        <color theme="1"/>
        <rFont val="Calibri"/>
        <family val="2"/>
        <charset val="238"/>
        <scheme val="minor"/>
      </rPr>
      <t xml:space="preserve"> najnowsze osiągnięcia w hodowli bydła mlecznego, wyniki badań, metody rozrodu oraz innowacje technologiczne stosowane w sektorze mleczarskim. </t>
    </r>
  </si>
  <si>
    <t>1 
  40</t>
  </si>
  <si>
    <t>Szkolenie skierowane jest do hodowców bydła mlecznego, rolników indywidualnych działających na terenie województwa opolskiego, spółdzielni mleczarskich oraz do osób zainteresowanych hodowlą bydła mlecznego.</t>
  </si>
  <si>
    <t>Uniwersytet Rzeszowski, Wydział Ekonomii, Katedra Polityki Gospodarczej</t>
  </si>
  <si>
    <t>w</t>
  </si>
  <si>
    <r>
      <t xml:space="preserve">Organizacja seminarium oraz wyjazdu studyjnego dotyczącego nowatorskiej uprawy owoców oraz produkcji wina jako działania na rzecz tworzenia sieci kontaktów w zakresie  wdrażanie innowacji na obszarach wiejskich. 
</t>
    </r>
    <r>
      <rPr>
        <sz val="10"/>
        <color rgb="FFFF0000"/>
        <rFont val="Calibri"/>
        <family val="2"/>
        <charset val="238"/>
        <scheme val="minor"/>
      </rPr>
      <t xml:space="preserve">
</t>
    </r>
    <r>
      <rPr>
        <sz val="10"/>
        <rFont val="Calibri"/>
        <family val="2"/>
        <charset val="238"/>
        <scheme val="minor"/>
      </rPr>
      <t xml:space="preserve">
</t>
    </r>
  </si>
  <si>
    <r>
      <t>Celem operacji  jest wspieranie  tworzenia sieci kontaktów pomiędzy rolnikami , doradcami, przedstawicielami instytucji naukowych, przedstawicielami instytucji rolniczych i około rolniczych. Kontakty te słuzyć bedą  wdrażaniu innowacji na obszarach wiejskich w zakresie uprawy owoców oraz produkcji wina.
Zakres będzie obejmował zorganizowanie seminarium dla 45 osób oraz wyjazdu studyjnego dla 45 osób . Pozyskana wiedza prez uczestników operacji podczas seminarium będzie  poparta  doświadczeniami producentów i przetwórców  (zajmującymi się przede wszystkim nowatorską uprawą winogron i produkcją win)  zaobserwowanymi podczas wyjazdu studyjnego</t>
    </r>
    <r>
      <rPr>
        <sz val="10"/>
        <color rgb="FFFF0000"/>
        <rFont val="Calibri"/>
        <family val="2"/>
        <charset val="238"/>
        <scheme val="minor"/>
      </rPr>
      <t xml:space="preserve">  </t>
    </r>
    <r>
      <rPr>
        <sz val="10"/>
        <rFont val="Calibri"/>
        <family val="2"/>
        <charset val="238"/>
        <scheme val="minor"/>
      </rPr>
      <t xml:space="preserve"> </t>
    </r>
  </si>
  <si>
    <t xml:space="preserve"> seminarium 
wyjazd studyjny </t>
  </si>
  <si>
    <t xml:space="preserve">1. seminarium 
2. ilość uczestników 
seminarium 
3. wyjazd studyjny 
4. ilość uczestników wyjazdu 
</t>
  </si>
  <si>
    <t>1
45
1
45</t>
  </si>
  <si>
    <t xml:space="preserve">1. Rolnicy. 
2. Przedsiębiorcy, przedstawiciele:  instytucji naukowych, instytucji rolniczych i około rolniczych, pracownicy wdrażający fundusze pomocowe,   liderzy środowisk lokalnych wspierający lub  wdrażający innowacje na obszarach wiejskich. 
3. Doradcy.  </t>
  </si>
  <si>
    <t>II -IV</t>
  </si>
  <si>
    <t>Podkarpacki Ośrodek Doradztwa Rolniczego z siedzibą w Boguchwale</t>
  </si>
  <si>
    <t>ul. Suszyckich 9, 
36-040 Boguchwała</t>
  </si>
  <si>
    <t xml:space="preserve">Organizacja seminarium dotyczącego nowatorskiej uprawy i przetwórstwa owoców  jako działania  na rzecz  poszukiwanie partnerów KSOW do współpracy w ramach działania „Współpraca’’ oraz wyjazdu studyjnego w celu poznania zagranicznych  doświadczeń przydatnych w tworzeniu i funkcjonowaniu grup operacyjnych.
</t>
  </si>
  <si>
    <t xml:space="preserve">Celem operacji jest poszukiwanie partnerów KSOW do współpracy w ramach działania „Współpraca” poprzez wspieranie  tworzenia sieci kontaktów pomiędzy rolnikami , doradcami, przedstawicielami instytucji naukowych, przedstawicielami instytucji rolniczych i około rolniczych  (służbami)  wspierających wdrażanie innowacji na obszarach wiejskich w zakresie nowatorskiej  uprawy owoców oraz przetwórstwa.  
Uczestnicy operacji zapoznają się z  tematyką nowatorskiej uprawy i przetwórstwa owoców  jako działań na rzecz  poszukiwania partnerów KSOW do współpracy w ramach działania „Współpraca’’ oraz poznanie zagranicznych  doświadczeń przydatnych w tworzeniu i funkcjonowaniu grup operacyjnych. </t>
  </si>
  <si>
    <t xml:space="preserve">
1. seminarium  
2. ilość uczestników 
seminarium  
3. wyjazd studyjny 
4. ilość uczestników wyjazdu 
</t>
  </si>
  <si>
    <t>1
45
1
45</t>
  </si>
  <si>
    <t>Podejmowanie współpracy w zakresie tworzenia grup operacyjnych dotyczących produkcji i dystrybucji żywności ekologicznej na Podkarpaciu</t>
  </si>
  <si>
    <t xml:space="preserve">Celem operacji pt. ,, Podejmowanie współpracy w zakresie tworzenia grup operacyjnych dotyczących produkcji i dystrybucji żywności ekologicznej na Podkarpaciu'' jest zdobycie wiedzy i doświadczeń na temat tworzenia grupy operacyjnej na rzecz wdrażania innowacji w produkcji oraz dystrybucji żywności ekologicznej. Wymiana doświadczeń i przekazywanie wiedzy w zakresie uwarunkowań rozwoju rolnictwa ekologicznego, przyczyni sie do zwiększenia możliwościami promocji i dystrybucji produktów ekologicznych oraz podniesienia świadomości ekologicznej. Cel wyjazdu wpisuje się w realizację priorytetu  PROW „Wspieranie transferu wiedzy i innowacji w rolnictwie, leśnictwie i na obszarach wiejskich” poprzez :
- osobisty kontakt podkarpackich rolników z bawarskimi rolnikami stosującymi innowacyjne rozwiązania w zakresie produkcji i marketingu żywności ekologicznej,
- wymiana spostrzeżeń pomiędzy zagranicznymi a podkarpackimi rolnikami, poszukiwanie partnerów i inicjowanie wdrażania rozwiązań od nauki do praktyki.
- osobista opieka brokera innowacji nad realizacją wyłonionych pomysłów innowacyjnych na konkretnych przykładach zagranicznych.
Wyjazd studyjny pozwoli producentom rolnym zainteresowanym produkcją żywności ekologicznej zaobserwować nowe sposoby produkcji, poznać sieci dystrybucji i skutecznego marketingu, a tym samym da możliwość wprowadzenia zmian w swoich gospodarstwach i ugruntowania pozycji na rynku. W przypadku doradców i pracowników nauki wyjazd umożliwi im pogłębienie wiedzy teoretycznej i praktycznej z dziedziny rolnictwa ekologicznego, a tym samym w przyszłości szerszą edukację społeczeństwa i promowanie oraz propagowanie rolnictwa ekologicznego, co niesie korzyści dla całej gospodarki. Udział w wyjeździe studyjnym umożliwi obserwację zasad funkcjonowania grupy operacyjnej i poznania innowacyjnych rozwiązań w zakresie wytwarzania i rynkowej dystrybucji żywności ekologicznej za granicą  poszerzając wiedzę w tym zakresie podkarpackich rolników. </t>
  </si>
  <si>
    <t xml:space="preserve">1. Organizacja 1 wyjazdu studyjnego.
2. Liczba osób biorących udział w wyjeździe studyjnym - 23 osób
</t>
  </si>
  <si>
    <t xml:space="preserve">1
23
 </t>
  </si>
  <si>
    <r>
      <rPr>
        <b/>
        <sz val="10"/>
        <rFont val="Calibri"/>
        <family val="2"/>
        <charset val="238"/>
        <scheme val="minor"/>
      </rPr>
      <t>rolnicy</t>
    </r>
    <r>
      <rPr>
        <sz val="10"/>
        <rFont val="Calibri"/>
        <family val="2"/>
        <charset val="238"/>
        <scheme val="minor"/>
      </rPr>
      <t xml:space="preserve"> –zainteresowani produkcją żywności ekologicznej, unowocześnieniem swoich gospodarstw, a tym samym poprawą konkurencyjności na rynku,
</t>
    </r>
    <r>
      <rPr>
        <b/>
        <sz val="10"/>
        <rFont val="Calibri"/>
        <family val="2"/>
        <charset val="238"/>
        <scheme val="minor"/>
      </rPr>
      <t>doradcy  rolniczyczy,</t>
    </r>
    <r>
      <rPr>
        <sz val="10"/>
        <rFont val="Calibri"/>
        <family val="2"/>
        <charset val="238"/>
        <scheme val="minor"/>
      </rPr>
      <t xml:space="preserve"> którzy zajmują się wdrażaniem innowacyjnych rozwiązań na obszarach wiejskich
</t>
    </r>
    <r>
      <rPr>
        <b/>
        <sz val="10"/>
        <rFont val="Calibri"/>
        <family val="2"/>
        <charset val="238"/>
        <scheme val="minor"/>
      </rPr>
      <t xml:space="preserve">pracownicy naukowi, </t>
    </r>
    <r>
      <rPr>
        <sz val="10"/>
        <rFont val="Calibri"/>
        <family val="2"/>
        <charset val="238"/>
        <scheme val="minor"/>
      </rPr>
      <t xml:space="preserve">których zainteresowania naukowo-dydaktyczne obejmują tematykę rozwoju rolnictwa i obszarów wiejskich.
</t>
    </r>
  </si>
  <si>
    <t>II/ III kw</t>
  </si>
  <si>
    <t xml:space="preserve">35-601 Rzeszów ul. Ćwiklińskiej 2 </t>
  </si>
  <si>
    <t>"Innowacyjne zastosowanie ziół w gospodarstwie"</t>
  </si>
  <si>
    <t xml:space="preserve"> Celem operacji  jest wspieranie  tworzenia sieci kontaktów pomiędzy rolnikami , doradcami, przedstawicielami instytucji naukowych, przedstawicielami instytucji rolniczych. Kontakty te służyć będą  wdrażaniu innowacji na obszarach wiejskich w zakresie uprawy i zastosowaniu ziół w gospodarstwach domowych, hodowli i produkcji roślinnej. Poprawa wiedzy w tym zakresie przyczyni się do uatrakcyjnienia gospodarstw agroturystycznych, zbieranie ziół i ich zagospodarowanie może być jedną z atrakcji oferowanych przez te gospodarstwa. Produkty własne oferowane przez te gospodarstwa, wzbogacone przez domieszkę ziół pochodzących z własnego gospodarstwa w znaczący sposób wpłyną na walory smakowe i zdrowotne. Celem konferencji jest uświadomienie uczestników o możliwościach wykorzystania ziół jako „Dobrej podkarpackiej marki”.
</t>
  </si>
  <si>
    <t xml:space="preserve">1. seminarium 
2. ilość uczestników 
konferencji 
</t>
  </si>
  <si>
    <t xml:space="preserve">1
200
</t>
  </si>
  <si>
    <t>Uzasadnienie wprowadzonych zmian: zmieniono budżet i koszty kwalifikowalne operacji. Powodem jest rozbieżność między szacowaniem a poniesionym kosztem. Operaję zrealizowano w oparciu o rozeznanie rynku.</t>
  </si>
  <si>
    <t>Transfer innowacyjnych rozwiązań w sektorze rolnym i leśnym z terenów górskich i podgórskich Alp do Karpat</t>
  </si>
  <si>
    <t xml:space="preserve">Celem operacji jest zapoznanie się z innowacyjnymi rozwiązaniami technologicznymi i organizacyjnymi w gospodarstwach rolnych i rolno-leśnych w Austrii poprzez organizację wyjazdu studyjnego dla 45 osób. Wizytowane zostaną 4 gospodarstwa wykorzystujące innowacyjne technologie upraw i organizacji gospodarstw rolnych i agroleśnych. Uczestnicy wyjazdu studyjnego zapoznają się z dobrymi praktykami gospodarstw prowadzących dochodową gospodarką rolną i leśną na terenach górskich i podgórskich Alp. Innowacje, z którymi zapozna się grupa docelowa operacji mogą być inspiracją do ich przeniesienia na teren województwa podkarpackiego, bądź poszukiwania innych, adekwatnych do potrzeb tego regionu rozwiązań, które będzie mogła wdrożyć potencjalna grupa operacyjna EPI powstała na bazie uczestników wyjazdu.  </t>
  </si>
  <si>
    <t xml:space="preserve">liczba uczestników konferencji 
Liczba uczestników wyjazdu studyjnego 45 </t>
  </si>
  <si>
    <t xml:space="preserve">1                  </t>
  </si>
  <si>
    <r>
      <t>przedstawiciele nauki, doradcy rolniczy, rolnicy prowadzący gospodarstwa rolne i agroleśne</t>
    </r>
    <r>
      <rPr>
        <i/>
        <sz val="10"/>
        <rFont val="Calibri"/>
        <family val="2"/>
        <charset val="238"/>
        <scheme val="minor"/>
      </rPr>
      <t xml:space="preserve">
</t>
    </r>
  </si>
  <si>
    <t>III-IV kw</t>
  </si>
  <si>
    <t>Państwowa Wyższa Szkoła Zawodowa im. Jana Grodka w Sanoku</t>
  </si>
  <si>
    <t>PWSZ Sanok 
ul. Mickiewicz 21 38-500 Sanok</t>
  </si>
  <si>
    <t>45</t>
  </si>
  <si>
    <r>
      <t>przedstawiciele nauki, doradcy rolniczy, rolnicy prowadzący gospodarstwa rolne i agroleśne</t>
    </r>
    <r>
      <rPr>
        <i/>
        <sz val="10"/>
        <color theme="1"/>
        <rFont val="Calibri"/>
        <family val="2"/>
        <charset val="238"/>
        <scheme val="minor"/>
      </rPr>
      <t xml:space="preserve">
</t>
    </r>
  </si>
  <si>
    <t xml:space="preserve">"Innowacyjna gospodarka pasieczna" </t>
  </si>
  <si>
    <t xml:space="preserve"> Celem operacji jest wspieranie  tworzenia sieci kontaktów pomiędzy rolnikami, doradcami, przedstawicielami instytucji naukowych, przedstawicielami instytucji rolniczych i około rolniczych  (służbami)  wspierających wdrażanie innowacji na obszarach wiejskich w zakresie innowacjyjnej gospodarki pasiecznej.  
Zakres obejmował bedzie: przeszkolenie uczestników projektu w ramach zorganizowanej konferencji  oraz podczas wyjazdu studyjnego dla uczestników z tematyki dotyczącej innowacyjnej gospodarki pasiecznej.  Konferencja da możliwość zapoznaniem się z nowoczesnymi praktykami w gospodarce pasiecznej, zaś podczas wyjazdu studyjnego uczestnicy zapoznają się z nieznanymi doświadczeniami zagranicznych pszczelarzy, które będzie można przenieść jako dobre praktyki do woj. podkarpackieg</t>
  </si>
  <si>
    <t xml:space="preserve">konferencja
wyjazd studyjny </t>
  </si>
  <si>
    <t xml:space="preserve">
1. konferencja 
2. ilość uczestników 
konferencji  
3. wyjazd studyjny 
4. ilość uczestników wyjazdu - 
</t>
  </si>
  <si>
    <t xml:space="preserve">
1
120
1
45
</t>
  </si>
  <si>
    <t xml:space="preserve">Nowatorskie metody produkcji roślinnej dla upraw z rodziny konopiowatych oraz zbóż                                                                       </t>
  </si>
  <si>
    <t>konferencja                                                                                                                                                                                                                                               wyjazd studyjny</t>
  </si>
  <si>
    <t>120
45</t>
  </si>
  <si>
    <t xml:space="preserve">Uzasadnienie wprowadzonych zmian: Uzupełniono kolumnę "Grupa docelowa" </t>
  </si>
  <si>
    <t xml:space="preserve">Targi innowacji </t>
  </si>
  <si>
    <t xml:space="preserve">celem operacji jest wspieranie tworzenia sieci współpracy partnerskiej dotyczącej rolnictwa i obszarów wiejskich wszystkich podmiotów uczestniczących w Targach innowacji  poprzez nawiązanie kontaktów pomiędzy rolnikami, posiadaczami lasu, przedsiębiorcami, doradcami, przedstawicielami jednostek naukowo- badawczych w celu promocji działania ,,Współpraca'' i stworzenia warunów do tworzenia grup EPI.  </t>
  </si>
  <si>
    <t>targi</t>
  </si>
  <si>
    <t xml:space="preserve">liczba wystawców
Liczba ankiet  dot. problemów wystepujących w branży rolniczej w celu wprowadzenia innowacyjnych rozwiązań </t>
  </si>
  <si>
    <t>100
100</t>
  </si>
  <si>
    <t xml:space="preserve">podmioty reprezentujące nowe rozwiązania branzy rolniczej ( w tym : maszyn i sprzętu rolniczego, zwierząt hodowlanych, roślin uprawbych , sadowniczych i ogrodniczych oraz środków do produkcji, uczestnicy targów w tym min.: rolnicy, posiadacze lasów,  przedsiebiorcy, przedstawiciele instytucji naukowo-badawczych,  instytucji doradczych
ankietowane osoby: rolnicy, przedsiębiorcy
</t>
  </si>
  <si>
    <t xml:space="preserve">"Nowoczesne ekonomiczne aspekty prowadzenia produkcji w gospodarstwie rolnym"                                                                    </t>
  </si>
  <si>
    <t>Celem operacji jest zapoznanie uczestnikow konferencji z innowacyjnymi rozwiązaniami technicznymi i technologicznymi mającymi wpływ na wyniki ekonomiczne gospodarstw. Konferencja da możliwość zapoznaniem się z nowoczesnymi rozwiązaniami w w gospodarstwach zajmujacych się uprawą ziemniaków, produkcją ziół i ślimaków. Swoje osiągnięcia jako dobre przykłady ekonomicznie uzasadnionych , innowacyjnych inwestycji zrealizowanych z udziałem środków pomocowych  przedstawią sami rolnicy</t>
  </si>
  <si>
    <t xml:space="preserve">liczba uczestników konferencji 
</t>
  </si>
  <si>
    <t xml:space="preserve">80
</t>
  </si>
  <si>
    <t xml:space="preserve"> 1. Rolnicy. 
2. Przedsiębiorcy, przedstawiciele:  instytucji naukowych, instytucji rolniczych i około rolniczych, pracownicy wdrażający fundusze pomocowe,   liderzy środowisk lokalnych wspierający lub  wdrażający innowacje na obszarach wiejskich. 
3. Pracownicy doradztwa rolniczego</t>
  </si>
  <si>
    <t>IV kw</t>
  </si>
  <si>
    <t>"Ochrona wód przed zanieczyszczeniami z produkcji rolniczej"</t>
  </si>
  <si>
    <t>Celem operacji jest zapoznanie uczestnikow konferencji z innowacyjnymi rozwiązaniami technicznymi i technologicznymi mającymi wpływ na prawidłową gospodarkę nawozową w gospodarstwie. Konferencja da możliwość zapoznaniem się z nowoczesnymi rozwiązaniami w w gospodarstwach zajmujacych się  produkcją roślinną i zwierzęcą.  Swoje osiągnięcia jako dobre przykłady , innowacyjnych inwestycji zrealizowanych z udziałem środków pomocowych  przedstawią sami rolnicy</t>
  </si>
  <si>
    <t>Uzasadnienie wprowadzonych zmian: zmieniono budżet i koszty kwalifikowalne operacji. Powodem jest rozbieżność między szacowaniem a poniesionym kosztem. Operaję zrealizowano w oparciu o rozeznanie rynku</t>
  </si>
  <si>
    <t>„Innowacyjna uprawa roślin jagodowych: jagody kamczackiej i borówki amerykańskiej - aspekty produkcyjne i rynkowe</t>
  </si>
  <si>
    <t>Wzrost  jakości oferowanych produktów – owoców  jagody kamczackiej i borówki amerykańskiej – czynnikiem determinującym pozycję podkarpackich plantatorów na rynku.</t>
  </si>
  <si>
    <t xml:space="preserve">Konferencja
publikacja </t>
  </si>
  <si>
    <t xml:space="preserve">liczba uczestników konferencji 
ilość publikacji 
</t>
  </si>
  <si>
    <t>60
1</t>
  </si>
  <si>
    <t>Plan operacyjny KSOW na lata 2018-2019 (z wyłączeniem działania 8 Plan komunikacyjny) - Podkarpacki ODR - marzec 2020</t>
  </si>
  <si>
    <t>Ekologiczny chów bydła mięsnego nie jest trudny</t>
  </si>
  <si>
    <t>Celem realizacji operacji jest wymiana wiedzy i doświadczeń  związanych z ekologicznym chowem bydła mięsnego  w  regionie województwa podlaskiego oraz  zapoznanie uczestników z możliwością wsparcia finansowego na to działanie.</t>
  </si>
  <si>
    <t>Grupę docelową będą stanowili rolnicy, doradcy rolni oraz mieszkańcy obszarów wiejskich</t>
  </si>
  <si>
    <t>-</t>
  </si>
  <si>
    <t>Podlaski Ośrodek Doradztwa Rolniczego w Szepietowie</t>
  </si>
  <si>
    <t>Szepietowo Wawrzyńce 64       18-210 Szepietowo</t>
  </si>
  <si>
    <t>Innowacje w gospodarstwie - zakładanie i prowadzenie pasieki</t>
  </si>
  <si>
    <t xml:space="preserve">Celem organizacji warsztatów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t>
  </si>
  <si>
    <t>warsztat</t>
  </si>
  <si>
    <t>16</t>
  </si>
  <si>
    <t>Grupę docelową będą stanowili mieszkańcy obszarów wiejskich, osoby zainteresowane tematyką pszczelarską, członkowie organizacji oraz doradcy rolni</t>
  </si>
  <si>
    <t xml:space="preserve">Gospodarstwa opiekuńcze jako nowatorskie podejście do usług społecznych oferowanych mieszkańcom obszarów wiejskich poprzez prezentację dobrych praktyk na przykładzie województwa kujawsko-pomorskiego </t>
  </si>
  <si>
    <t xml:space="preserve">Celem realizacji operacji jest poznanie dobrych praktyk oraz wymiana wiedzy i doświadczeń  związanych z zakładaniem i prowadzeniem gospodarstw opiekuńczych. Takie gospodarstwa mogą oferować opiekę dla dzieci i ludzi z problemami, a także dla seniorów, którzy szukają dla siebie sposobu na zagospodarowanie wolnego czasu.  </t>
  </si>
  <si>
    <t>Grupę docelową będą stanowili mieszkańcy obszarów wiejskich zainteresowani tematyką gospodarstw opiekuńczych, doradcy rolni oraz przedstawiciele instytucji wspierających rozwój usług opiekuńczych</t>
  </si>
  <si>
    <t>Rolniku poznaj innowacje</t>
  </si>
  <si>
    <t>Celem operacji jest prezentacja i wspieranie innowacji w rolnictwie, szczególnie w chowie, hodowli i prezentacji zwierząt, w tym krów mlecznych. Ponadto zaprezentowane będą dobre praktyki, co wpłynie na podwyższenie wiedzy hodowców, zwiększenie poziomu wiedzy dotyczącej wdrażania innowacji w rolnictwie oraz pozyskiwania środków na innowacje.</t>
  </si>
  <si>
    <t>audycja</t>
  </si>
  <si>
    <t xml:space="preserve">liczba emisji audycji     </t>
  </si>
  <si>
    <t xml:space="preserve">1       </t>
  </si>
  <si>
    <t>Grupę docelową będą stanowili rolnicy, doradcy rolniczy oraz mieszkańcy obszarów wiejskich</t>
  </si>
  <si>
    <t>Kierunki innowacyjnego, zrównoważonego rozwoju sektora rolno-spożywczego województwa podlaskiego</t>
  </si>
  <si>
    <t>Upowszechnianie wiedzy w zakresie innowacyjnych rozwiązań w rolnictwie, produkcji żywności, leśnictwie i na obszarach wiejskich, zaprezentowanie nowych i innowacyjnych rozwiązań przetwarzania i przechowywania żywności, możliwych do zastosowania szczególnie w małych i średnich zakładach produkujących żywność, zintegrowanie interesariuszy środowiska produkcji rolnej i przetwórstwa żywności, które mogłoby prowadzić do rozwoju mikroprzedsiębiorstw, które mogą doprowadzić do rozwoju i ukształtowania się Inteligentnej Regionalnej Specjalności województwa podlaskiego.</t>
  </si>
  <si>
    <t>90</t>
  </si>
  <si>
    <t>producenci płodów rolnych, rolnicy, małe i średnie firmy produkujące żywność, firmy o charakterze lokalnym i regionalnym, przedstawiciele świata nauki</t>
  </si>
  <si>
    <t>Państwowa Wyższa Szkoła Informatyki i Przedsiębiorczości w Łomży</t>
  </si>
  <si>
    <t>ul. Akademicka 14        18-400 Łomża</t>
  </si>
  <si>
    <t>Innowacyjne metody produkcji specjalnych i mleka w województwie podlaskim</t>
  </si>
  <si>
    <t>Celem operacji jest podniesienie wiedzy w zakresie innowacyjnych metod produkcji specjalnej i produkcji mleka wśród 50 uczestników zainteresowanych możliwością współpracy we wdrażaniu innowacyjnych metod produkcji specjalnej i produkcji mleka oraz stymulowanie do takiej współpracy. promowanie i rozwój produkcji specjalnej i produkcji mleka na obszarze realizacji poprzez wielopodmiotową współpracę we wdrażaniu innowacyjnych rozwiązań tej produkcji, poznanie innowacyjnych i nowych technologii produkcji specjalnych i produkcji mleka oraz roli nauki w transferze wiedzy i innowacji w tym zakresie, przedstawienie przykładów dobrych praktyk w zakresie wdrażania innowacji w produkcji specjalnej i produkcji mleka. Przedmiotem operacji jest organizacja 2-dniowej konferencji dla 50 uczestników z grupy docelowej, w tym 25 rolników, 10 przedsiębiorców, 10 doradców i 5 naukowców. Tematem operacji są innowacyjne metody w zakresie produkcji specjalnej i produkcji mleka w województwie podlaskim.</t>
  </si>
  <si>
    <t>rolnicy, przedsiębiorcy, doradcy i naukowcy</t>
  </si>
  <si>
    <t>24 571,50</t>
  </si>
  <si>
    <t>ul. Tkacka 5/6           42-200 Częstochowa</t>
  </si>
  <si>
    <t>Jak pogodzić innowacje z tradycją w prowadzeniu pasieki?</t>
  </si>
  <si>
    <t>Celem wydania publikacji jest dotarcie do największej liczby odbiorców. Propagowanie dobrych i innowacyjnych praktyk pszelarskich. Prezentacja aktualnych problemów tj. chorób, utrzymania, hodowli pszczół oraz radzenie sobie z nimi.</t>
  </si>
  <si>
    <t>Grupę docelową będą stanowili rolnicy, przedstawiciele podmiotów świadczących usługi doradcze oraz mieszkańcy obszarów wiejskich</t>
  </si>
  <si>
    <t>Podlaski Ośrodek Doradztwa Rolniczego     w Szepietowie</t>
  </si>
  <si>
    <t>Celem organizacji warsztatów jest propagowanie chowu pszczół oraz  rozwoju pszczelarstwa poprzez promowanie innowacyjnych rozwiązań . Ważną rolę stanowi sama produkcja miodu, ale również bardzo istotne jest jego pozyskiwanie i innowacyjne metody konfekcjonowania np. dodawanie owoców liofiliozowanych, suszonych ziół. Chcąc zatrzymać proces wymierania populacji pszczół warto podejmować działania promujące innowacyjne rozwiązania stosowane w pszczelarstwie. Dzięki zapylaczom w tym pszczole miodnej poprzez zapylenie gatunków dziko rosnących mamy zachowaną bioróżnorodność ekosystemów. Wymagania dotyczące napszczelenia w Polsce są spełnione zaledwie w 50%, dlatego też wspieranie rozwoju pszczelarstwa poprzez wdrażanie innowacyjnych rozwiązań jest uzasadnione ekonomicznie i społecznie</t>
  </si>
  <si>
    <t>II / III</t>
  </si>
  <si>
    <t xml:space="preserve">Rośliny bobowate grubonasienne (strączkowe) - transfer wiedzy z instytutu do praktyki rolniczej województwa podlaskiego </t>
  </si>
  <si>
    <t>Celem wyjazdu studyjnego jest prezentacja wyników polowych doświadczeń związanych z uprawą roślin bobowatych grubonasiennych i przeniesienie ich do produkcji rolniczej. Operacja wynika z realizacji "Planu Dla Wsi" polegającego na zwiększaniu niezależności polskiej produkcji zwierzęcej od importu białka paszowego, a tym samym produkcji krajowych pasz bez GMO. Potrzeba przeprowadzenia operacji wynika z małej jeszcze wiedzy wśród rolników oraz doradców rolnych na temat możliwości uprawy i wykorzystania roślin bobowatych grubonasiennych wysiewanych w siewie czystym oraz mieszankach.</t>
  </si>
  <si>
    <t>20</t>
  </si>
  <si>
    <t>Nowoczesne rozwiązania w zakładaniu i prowadzeniu pasieki</t>
  </si>
  <si>
    <t>Celem warsztatów będzie zapoznanie uczestników z prawidłowym prowadzeniem pasieki. Pokazanie innowacyjnych metod leczenia i zapoboegania chorobom pszczół. Przedstawienie dobrych praktykw pasiece.</t>
  </si>
  <si>
    <t xml:space="preserve">16 </t>
  </si>
  <si>
    <t>II/ III</t>
  </si>
  <si>
    <t>Zielarskie Podlasie "Z tradycją w przyszłość"</t>
  </si>
  <si>
    <t xml:space="preserve">Celem warsztatów będzie zapoznanie uczestników z wybranymi gatunkami ziół, uprawą ich w woj. podlaskim. Ważnym aspektem będzie pokazanie nowatorskich metod przerobu i wykorzystania ziół w kuchni i kosmetologii.  </t>
  </si>
  <si>
    <t>III / IV</t>
  </si>
  <si>
    <t>Urynkowienie żywności tradycyjnej szansą na rozwój małych gospodarstw na przykładzie woj. mazowieckiego i śląskiego</t>
  </si>
  <si>
    <t>Celem wyjazdu jest uzyskanie wiedzy i poznanie innowacyjnych metod wprowadzania żywności tradycyjnej na rynek w oparciu o dobre przykłady z województwa mazowieckiego i śląskiego. Wyprodukowanie żywności opartej o tradycyjne procedury wymaga innowacyjnego (nowoczesnego) podejścia wprowadzania na rynek (np. reklama, konfekcjonowanie, formy sprzedaży - internet).</t>
  </si>
  <si>
    <t>Urynkowienie żywności tradycyjnej szansą na rozwój małych gospodarstw na przykładzie woj. podkarpackiego i świętokrzyskiego</t>
  </si>
  <si>
    <t>Celem wyjazdu jest uzyskanie wiedzy i poznanie innowacyjnych metod wprowadzania żywności tradycyjnej na rynek w oparciu o dobre przykłady z województwa podkarpackiego i świętokrzyskiego. Wyprodukowanie żywności opartej o tradycyjne procedury wymaga innowacyjnego (nowoczesnego) podejścia wprowadzania na rynek (np. reklama, konfekcjonowanie, formy sprzedaży - internet)</t>
  </si>
  <si>
    <t>konferencja,
 wyjazd studyjny</t>
  </si>
  <si>
    <t xml:space="preserve"> 35
 25 </t>
  </si>
  <si>
    <t>III/IV</t>
  </si>
  <si>
    <t>Rolniczy handel detaliczny</t>
  </si>
  <si>
    <t>Celem szkolenia będzie promocja innowacyjnej formy sprzedaży jaką jest rolniczy handel detaliczny. Uczestnicy zapoznają się z najnowszymi wymaganiami, uwarunkowaniami i przepisami prawa, dobrymi praktykami jak prowadzić sprzedaż z gospodarstwa wg. zasad rolniczego handlu detalicznego.</t>
  </si>
  <si>
    <t>2000</t>
  </si>
  <si>
    <t>Innowacyjne usługi w agroturystyce – dobre praktyki</t>
  </si>
  <si>
    <t>Celem operacji jest przedstawienie dobrych praktyk, innowacyjnych rozwiązań wprowadzonych do gospodarstwa agruturystycznego, aby poszerzyć ofertę wypoczynku dla turystów i osiągnąć wyższy dochód.</t>
  </si>
  <si>
    <t>Grupę docelową będą stanowili rolnicy,  przedstawiciele podmiotów świadczących usługi doradcze oraz mieszkańcy obszarów wiejskich</t>
  </si>
  <si>
    <t>Wykorzystanie dobrych praktyk z Litwy w przetwórstwie rolno-spożywczym</t>
  </si>
  <si>
    <t>Celem operacji jest przedstawienie dobrych praktyk, innowacyjnych rozwiązań  w przetwórstwie rolno-spożywczym na przykładzie Litwy, głównie dla gospodarstw ekologicznych i agroturystycznych.</t>
  </si>
  <si>
    <t>I/II</t>
  </si>
  <si>
    <t>Pozyskanie potencjalnych partnerów do działania „Współpraca” w celu poszerzenia areału uprawy roślin wysokobiałkowych na terenie województwa podlaskiego. Wskazanie ich roli w agroekosystemie oraz innowacyjnych metod uprawy.</t>
  </si>
  <si>
    <t>Projekt ma na celu stworzenie możliwości pozyskania najnowszej wiedzy w zakresie innowacji w uprawie roślin bobowatych, oraz ich przetwarzania , a także możliwości wykorzystania we własnym gospodarstwie. Głównym celem operacji będzie  utworzenia w tym kierunku Grupy Operacyjnej EPI. Operacja pokaże rolnikom, a także przedstawicielom podlaskich firm z branży doradczej i rolniczej możliwości jakie daje wykorzystanie roślin wysokobiałkowych we własnym gospodarstwie. Analiza ekonomiczna specjalistów IUNG-PIB wskaże na oszczędności finansowe jakie będą uzyskane dzięki zastąpieniu białka importowanego białkiem z własnego rynku.  Aspekt ekonomiczny przedstawiony będzie zarówno w mikroskali na poziomie gospodarstwa, a także w skali makro na poziomie Polski i na tle Europy.</t>
  </si>
  <si>
    <t xml:space="preserve">liczba wyjazdów studyjnych </t>
  </si>
  <si>
    <t>Doradcy i rolnicy oraz przedstawiciele świata biznesu powiązanego z rolnictwem</t>
  </si>
  <si>
    <t>II - III</t>
  </si>
  <si>
    <t xml:space="preserve">Instytut Uprawy Nawożenia i Gleboznawstwa – Państwowy Instytut Badawczy </t>
  </si>
  <si>
    <t>ul. Czartoryskich 8       24-100 Puławy</t>
  </si>
  <si>
    <t>Sieciowanie współpracy przy tworzeniu integrowanego systemu usług turystycznych</t>
  </si>
  <si>
    <t xml:space="preserve">Celem wyjazdu jest zapoznanie się z dobrymi praktykami przetwórstwa w gospodarstwach rolnych, sprzedaży bezpośredniej przez współpracujące ze sobą podmioty prowadzące działalność agroturystyczną w krajach nadbałtyckich. Uczestnicy wyjazdu będą dobrani pod kątem powołania grupy operacyjnej EPI. Operacja przedstawi możliwości efektywnego promowania i sprzedaży produktów regionalnych, która zwiększa atrakcyjność zsieciowanych usług agroturystycznych. Wymiana doświadczeń i nawiązanie kontkatów zawodowych wśród  uczestnków wyjazdu oraz zapoznanie się z rozwiązaniami stosowanymi u naszych wschodnich sąsiadów będzie podstawą do zawiązania grupy operacyjnej. 
</t>
  </si>
  <si>
    <t>Grupę docelową będą stanowili producenci produktu regionalnego, zajmujący się agroturystyką oraz przedstawiciele podmiotów świadczących usługi doradcze</t>
  </si>
  <si>
    <t>Innowacyjne rozwiązania w rolnictwie polegające na ograniczaniu strat powodowanych przez suszę</t>
  </si>
  <si>
    <t>Celem operacji jest zapoznanie 10 przedstawicieli podmiotów świadczących usługi doradcze oraz 35 rolników zainteresowanych mozliwościami pozyskania dofinansowania na instalacje urządzeń nawadniających. Operacja zakłada przeprowadzenie zajęć wykładowych oraz praktycznych z zakresu wymogów prawnych, parametrów urządzeń, zakupu i instalacji infrastruktury służącej nawadnianiu upraw rolniczych.</t>
  </si>
  <si>
    <t>Tworzenie zespołów tematycznych w zakresie przeciwdziałania najistotniejszym problemom w rolnictwie województwa podlaskiego</t>
  </si>
  <si>
    <t>Celem operacji jest wymiana wiedzy, dobrych praktyk, wypracowanie wspólnych rozwiązań w zakresie przeciwdziałania najistotniejszym problemom w rolnictwie województwa podlaskiego</t>
  </si>
  <si>
    <t>panel dyskusyjny</t>
  </si>
  <si>
    <t>Grupę docelową będą stanowili eksperci, naukowcy praktycy z danej problematyki; przedsiębiorcy; przedstawiciele instytucji oraz  przedstawiciele podmiotów świadczących usługi doradcze</t>
  </si>
  <si>
    <t>Tworzenie zespołów tematycznych w zakresie przeciwdziałania najistotniejszym problemom w rolnictwie województwa podlaskiego - Nowoczesne techniki pomiaru procesów życiowych roślin</t>
  </si>
  <si>
    <t>Celem operacji jest wymiana wiedzy, dobrych praktyk, upowszechnienie i praktyczne wdrożenie wiedzy na temat innowacyjnych systemów uprawy roli, które przyczyniają się do znacznego zmniejszenia strat azotu i fosforu z działalności rolniczej; wypracowanie wspólnych rozwiązań w zakresie przeciwdziałania tym stratom.</t>
  </si>
  <si>
    <t>Uzasadnienie: Doprecyzowano i uszczegółowiono temat i cel operacji</t>
  </si>
  <si>
    <t>Plan operacyjny KSOW na lata 2018-2019 (z wyłączeniem działania 8 Plan komunikacyjny) - Podlaski ODR - marzec 2020</t>
  </si>
  <si>
    <t>Krótkie łańcuchy dostaw żywności w oparciu o produkty regionalne w województwie śląskim</t>
  </si>
  <si>
    <t xml:space="preserve"> Celem operacji jest przedstawienie sytuacji produktu regionalnego w województwie śląskim oraz wskazanie kierunków i działań aby doprowadzić do skrócenia łańcucha dostaw żywności przy zastosowania innowacji w tym procesie.</t>
  </si>
  <si>
    <t>Ankiety, publikacja, konferencja(1)</t>
  </si>
  <si>
    <t>liczba ankiet</t>
  </si>
  <si>
    <t>rolnicy, grupy rolników, doradcy, przedstawiciele nauki, instytutów naukowo-badawczych, przedsiębiorcy sektora rolno-spożywczego, przedstawiciele instytucji działających na rzecz polskiego rolnictwa,samorządowcy i  przedstawiciele LGD</t>
  </si>
  <si>
    <t xml:space="preserve"> -</t>
  </si>
  <si>
    <t>Śląski Ośrodek Doradztwa Rolniczego</t>
  </si>
  <si>
    <t>42-200 Częstochowa, ul.Wyszyńskiego 70/126</t>
  </si>
  <si>
    <t>liczba wydanych egzemplarzy publikacji</t>
  </si>
  <si>
    <t>liczba uczesników konferencji</t>
  </si>
  <si>
    <t>Modele współpracy PZDR województwa śląskiego z potencjalnymi Grupami Operacyjnymi</t>
  </si>
  <si>
    <t>Celem operacji jest przeszkolenie doradców, a następnie wyłonienie 17 potencjalnych Grup operacyjnych  lub Grup focusowych  opartych na konkretnych problemach. Przeszkolenie rolników, przyszłych członków GO. Wypracowanie metod i modeli współpracy z rolnikami nt. innowacji w rolnictwie.</t>
  </si>
  <si>
    <t xml:space="preserve">warsztaty (2), spotkania(17), </t>
  </si>
  <si>
    <t>liczba uczestników warsztatów</t>
  </si>
  <si>
    <t>rolnicy, grupy rolników, doradcy, przedstawiciele nauki, instytutów naukowo-badawczych, przedsiębiorcy sektora rolno-spożywczego,</t>
  </si>
  <si>
    <t>I- IV</t>
  </si>
  <si>
    <t>liczba uczestników spotkań</t>
  </si>
  <si>
    <t>Innowacyjne technologie w przetwórstwie sadowniczym- produkcja cydru szansą dla rolników woj.śląskiego.</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</si>
  <si>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</si>
  <si>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 xml:space="preserve">liczba uczesników </t>
  </si>
  <si>
    <t>rolnicy , doradcy, sadownicy, mieszkańcy obszarów wiejskich</t>
  </si>
  <si>
    <t>Rolnictwo zaangażowane  społeczne -  jako innowacyjny  kierunek działalności pozarolniczej.</t>
  </si>
  <si>
    <t>Upowszechnienie wiedzy nt. prowadzenia gospodarstwa opiekuńczego i wiosek tematycznych jako innowacyjnego kierunku działalności pozarolniczej, aktywizacja mieszkańców obszarów wiejskich województaw śląskiego w tym zakresie.</t>
  </si>
  <si>
    <t>liczba uczesników wyjazdu</t>
  </si>
  <si>
    <t xml:space="preserve">rolnicy, domownicy rolników, przedstawiciele samorządu, doradcy </t>
  </si>
  <si>
    <t>Innowacyjne rozwiązania w małych gospodarstwach rolnych województwa śląskiego</t>
  </si>
  <si>
    <t>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konferencji 2-dniowej dla 50 uczestników grupy docelowej, w tym 25 rolników, 10 doradców, 10 przedsiębiorców i 5 naukowców. Tematem operacji są innowacyjne metody produkcji w małych gospodarstwach rolnych, w tym w zakresie małego przetwórstwa w województwie małopolskim.</t>
  </si>
  <si>
    <t>ul. Tkacka 5/6,  42-200 Częstochowa</t>
  </si>
  <si>
    <t>Dokonania SIR w Polsce oraz przetwórstwo na poziomie gospodarstwa, jako elementy podniesienia jakości realizacji programu w województwie śląskim</t>
  </si>
  <si>
    <t>Przedstawienie aktualnego stanu Sieci na rzecz innowacji w rolnictwie i na obszarach wiejskich oraz zagadnień związanych z przetwórstwem na poziomie gospodarstwa.</t>
  </si>
  <si>
    <t>Doradcy, mieszkańcy obszarów wiejskich</t>
  </si>
  <si>
    <t>Doradztwo grupowe podwaliną do tworzenia grup fokusowych i grup operacyjnych</t>
  </si>
  <si>
    <t>Celem operacji jest kontynuacja pracy doradców z zalążkami grup fokusowych i operacyjnych wyłonionymi podczas operacji „Modele współpracy PZDR województwa śląskiego z potencjalnymi Grupami Operacyjnymi”. Ukierunkowanie poprzez warsztaty, rolników, przedsiębiorców, mieszkańców obszarów wiejskich na tworzenie potencjalnych Grup Operacyjnych. Omówienie dotychczasowych naborów do Działania Współpraca wraz z przykładami tematów złożonych wniosków.</t>
  </si>
  <si>
    <t>Warsztaty - 20</t>
  </si>
  <si>
    <t xml:space="preserve">liczba uczestników  </t>
  </si>
  <si>
    <t>rolnicy, grupy rolników, rolnicy, grupy rolników, przedstawiciele jednostek doradczych, przedstawiciele nauki, instytutów naukowo-badawczych, przedsiębiorcy sektora rolno-spożywczego, przedstawiciele instytucji działających na rzecz polskiego rolnictwa,samorządowcy i  przedstawiciele LGD</t>
  </si>
  <si>
    <t>rolnicy, grupy rolników, przedstawiciele jednostek doradczych, przedstawiciele nauki, instytutów naukowo-badawczych, przedsiębiorcy sektora rolno-spożywczego, przedstawiciele instytucji działających na rzecz polskiego rolnictwa</t>
  </si>
  <si>
    <t>W związku z promocją operacji i  zróżnicowaną tematyką poszczególnych warsztatów,  wybieraną przez doradców znających specyfike i problemy danego regionu,  wzrosła ponad dwukrotnie zakładana liczebność grupy docelowej. Na podstawie list obecności zweryfikowano skład grupy docelowej. Całkowity koszt realizacji operacji po podliczeniu wszystkich kosztów  wyniósł 29466,45  zł.</t>
  </si>
  <si>
    <t>Innowacyjne zastosowanie roślin strączkowych z upraw ekologicznych do wypieków</t>
  </si>
  <si>
    <t>Celem operacji jest upowszechnianie wiedzy w zakresie prozdrowotnych własciwości roślin strączkowych i ich wykorzystanie w piekarnictwie i cukiernictwie. Aktywizacja mieszkańców terenów wiejskich w tym zakresie i wspieranie transferu wiedzy poprzez motywowanie uczestników operacji do nawiązywania partnerstw, które dałyby podstawę do powstania GO EPI w ramach działania Współpraca</t>
  </si>
  <si>
    <t>rolnicy, rolnicy ekologiczni, domownicy rolników, przedsiębiorcy sektora rolno-spożywczego, przedstawiciele jednostek doradczych</t>
  </si>
  <si>
    <t>liczba egzemplarzy wydanej publikacji</t>
  </si>
  <si>
    <t>Nowoczesne metody marketingowe – innowacyjnym sposobem na zwiększenie konkurencyjności produktów rolnych.</t>
  </si>
  <si>
    <t>Celem operacji jest upowszechnianie wiedzy nt. nowoczesnych metod marketingowych, które pozwolą na zwiększenie konkurencyjności produktów rolnych na rynku. Aktywizacja mieszkańców obszarów wiejskich województa śląskiego w tym zakresie oraz transfer wiedzy. Uczestnicy konferencji zdobędą wiedzę nt. możliwości nawiązywania współpracy w ramach działania "Współpraca"</t>
  </si>
  <si>
    <t>rolnicy, domownicy rolników,przedstawiciele jednostek doradczych,  przedsiębiorcy sektora rolno-spożywczego</t>
  </si>
  <si>
    <t>rolnicy, domownicy rolników,przedstawiciele jednostek doradczych, przedsiębiorcy sektora rolno-spożywczego</t>
  </si>
  <si>
    <t>Zmiana wynika z pomyłki, wynikającej ze źle odczytanego podsumowania. Budżet brutto operacji wyniósł 5790,74 zł</t>
  </si>
  <si>
    <t>Zakładanie plantacji winorośli. Uprawa winogron, produkcja wina/soków jako szansa na rozwój gospodarstw rolnych</t>
  </si>
  <si>
    <t>Celem operacji -  jest zapoznanie uczestników wyjazdu studyjnego do województwa podkarpackiego z funkcjonowaniem sieci na rzecz innowacji w rolnictwie i na obszarach wiejskich, zagadnieniem innowacji w rolnictwie, możliwościami praktycznego zastosowania przedstawianych rozwiązań, nawiązanie kontaktów i współpracy pomiędzy potencjalnymi uczestnikami przyszłych grup operacyjnych oraz przedstawienie dobrych praktyk w zakresie zakładania, uprawy winorośli, produkcji wina i soków w gospodarstwach rolnych.</t>
  </si>
  <si>
    <t>rolnicy, grupy rolników, przedstawiciele jednostek doradczych, organizacje rolnicze, przedsiębiorcy sektora rolnego, przedstawiciel LGD</t>
  </si>
  <si>
    <t>Inowacyjne metody zarządzania produkcją bydła mięsnego</t>
  </si>
  <si>
    <t>Celem operacji -  jest zapoznanie uczestników konferencji i  zagranicznego wyjazdu studyjnego z funkcjonowaniem sieci na rzecz innowacji w rolnictwie i na obszarach wiejskich, zaprezentowanie innowacji, które są stosowane w chowie i zarządzaniu w produkcji bydła mięsnego, przedstawienie dobrych praktyk ukaże możliwości praktycznego zastosowania przedstawianych rozwiązań i sposobu ich wdrożenia do gospodarstw zajmujących sie lub planujących produkcję bydła mięsnego, nawiązanie kontaktów i współpracy pomiędzy uczestnikami przyczyni się do tworzenia potencjalnych grup operacyjnych.</t>
  </si>
  <si>
    <t>liczba uczestniików</t>
  </si>
  <si>
    <t>rolnicy, mieszkańcy obszarów wiejskich, przedstawiciele jednostek doradczych, naukowcy</t>
  </si>
  <si>
    <r>
      <t xml:space="preserve">Inowacyjne metody zarządzania produkcją bydła mięsnego </t>
    </r>
    <r>
      <rPr>
        <sz val="11"/>
        <color rgb="FFFF0000"/>
        <rFont val="Calibri"/>
        <family val="2"/>
        <charset val="238"/>
        <scheme val="minor"/>
      </rPr>
      <t>w województwie śląskim</t>
    </r>
  </si>
  <si>
    <t xml:space="preserve">Zmiana wynika z  konieczności szczegółowego doprecyzowania  miejsca realizacji operacji i terenu jej zasięgu </t>
  </si>
  <si>
    <t>Plan operacyjny KSOW na lata 2018-2019 (z wyłączeniem działania 8 Plan komunikacyjny) - Śląski ODR - marzec 2020</t>
  </si>
  <si>
    <t>II Warmińsko-Mazurskie Forum Innowacji w rolnictwie i na obszarach wiejskich</t>
  </si>
  <si>
    <t xml:space="preserve">Celem organizacji Forum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 Udział zróżnicowanych środowisk przyczyni się do wymiany wiedzy i przedstawienia dobrych praktyk dotyczących zarówno innowacji technologicznych i produktowych jak również o charakterze organizacyjnym, procesowym i marketingowym a następnie nawiązywania partnerstw pomiędzy uczestnikami.
</t>
  </si>
  <si>
    <t xml:space="preserve">rolnicy, mieszkańcy obszarów wiejskich, doradcy rolniczy oraz przedstawiciele samorządu rolniczego, jednostek naukowych, organizacji działających na rzecz rolnictwa i przedstawicieli </t>
  </si>
  <si>
    <t>II - IV</t>
  </si>
  <si>
    <t>ul. Jagiellońska 91
10-356 Olsztyn</t>
  </si>
  <si>
    <t>liczba uczestników
/ w tym doradców rolniczych</t>
  </si>
  <si>
    <t>120
/ 16</t>
  </si>
  <si>
    <t>liczba tytułów</t>
  </si>
  <si>
    <t>prasa</t>
  </si>
  <si>
    <t>liczba ogłoszeń</t>
  </si>
  <si>
    <t>liczba artykułów</t>
  </si>
  <si>
    <t xml:space="preserve"> informacje i publikacje w Internecie
</t>
  </si>
  <si>
    <t>liczba informacji 
/ publikacji w Internecie</t>
  </si>
  <si>
    <t>3
/ 1</t>
  </si>
  <si>
    <t>liczba stron internetowych, na których zostanie zamieszczona informacja /publikacja</t>
  </si>
  <si>
    <t>liczba odwiedzin strony internetowej</t>
  </si>
  <si>
    <t>2 500</t>
  </si>
  <si>
    <t>Certyfikacja produktu tradycyjnego 
– innowacyjny kierunek promocji żywności regionalnej</t>
  </si>
  <si>
    <t>Operacja ma służyć ułatwieniu transferu wiedzy i innowacji, a także dobrych praktyk w zakresie certyfikacji produktów tradycyjnych wpływającej na promocję żywności regionalnej wysokiej jakości. 
Operacja przyczyni się do wymiany doświadczeń i budowania sieci kontaktów pomiędzy producentami żywności regionalnej, jednostkami naukowymi oraz podmiotami zainteresowanymi wdrażaniem innowacyjnych kierunków promocji i marketingu żywności regionalnej i tradycyjnej poprzez ich certyfikację.</t>
  </si>
  <si>
    <t>Grupą docelową będzie 25 osób, wśród których znajdą się rolnicy, producentów żywności regionalnej, przedstawiciele administracji rządowej i samorządowej oraz instytucji naukowej.</t>
  </si>
  <si>
    <t>Warmińsko-Mazurski Ośodek Doradztwa Rolniczego z siedzibą w Olsztynie</t>
  </si>
  <si>
    <t>25
/ 8</t>
  </si>
  <si>
    <t>1 000</t>
  </si>
  <si>
    <t>Od pola do widelca – produkcja, przetwórstwo i sprzedaż w ekologii</t>
  </si>
  <si>
    <t>Głównym celem operacji jest przedstawienie uczestnikom korzyści wynikających z budowania sieci stałych kontaktów biznesowych oraz nawiązywania współpracy w dziedzinie rolnictwa ekologicznego, umożliwiających transfer innowacyjnych technologii oraz rozwiązań, przekładających się na wzrost korzyści płynących z tego systemu produkcji. 
Transfer wiedzy oraz wymiana doświadczeń pomiędzy uczestnikami operacji daje sposobność nawiązywania partnerstw pomiędzy nimi i zrzeszania się w  grupy operacyjne a następnie ubiegania się o fundusze w ramach Działania Współpraca na innowacyjne rozwiązania technologiczne stosowane w gospodarstwach ekologicznych, szczególnie w zakresie produkcji roślinnej, ale również nowatorskie rozwiązania o charakterze organizacyjnym, procesowym lub marketingowym  na rzecz tworzenia i rozwoju krótkich łańcuchów dostaw i promocji produktów w oparciu o surowce ekologiczne.</t>
  </si>
  <si>
    <t>liczba wyjazdów</t>
  </si>
  <si>
    <t>rolnicy prowadzący produkcję metodami ekologicznymi i planujący rozpoczęcie takiej działalnoci, przedstawiciele świata nauki i organizacji zrzeszających rolników i mieszkańców obszarów wiejskich oraz doradztwa rolniczego, osoby zainteresowane podjęciem działalności w zakresie niewielkiego przetwórstwa (w tym surowców wytworzonych metodami ekologicznymi).</t>
  </si>
  <si>
    <t>liczba uczestników
/w tym doradców rolniczych</t>
  </si>
  <si>
    <t>30
/ 7</t>
  </si>
  <si>
    <t>Informacje i publikacje w Internecie</t>
  </si>
  <si>
    <t>Liczba informacji
/publikacji w internecie</t>
  </si>
  <si>
    <t>6
/ 1</t>
  </si>
  <si>
    <t>Liczba stron internetowych, na których zostanie zamieszczona informacja /publikacja</t>
  </si>
  <si>
    <t>Liczba odwiedzin strony internetowej</t>
  </si>
  <si>
    <t>2 000</t>
  </si>
  <si>
    <t>Zastosowanie innowacyjnych technologii w szacowaniu strat spowodowanych wystąpieniem niekorzystnych zjawisk atmosferycznych</t>
  </si>
  <si>
    <t>Operacja ma na celu wzmacnianie nawiązywania kontaktów pomiędzy nauką a praktyką w sektorze rolnym, dążących do zawiązywania partnerstw i tworzenia grup operacyjnych na rzecz wdrażania innowacyjnych rozwiązań ułatwiających producentom rolnym adaptację do zachodzącym zmian klimatycznych. Operacja poprzez upowszechnienie wiedzy nt. innowacji w rolnictwie na przykładzie sprzętu i technologii wykorzystywanych do szacowaniu strat spowodowanych wystąpieniem niekorzystnych zjawisk atmosferycznych przyczyni się do implementacji nowatorskich praktyk i procesów zarządzania produkcją roślinną w celu optymalizacji zbioru plonów i uzyskania jak najlepszych wyników ekonomicznych.</t>
  </si>
  <si>
    <t xml:space="preserve">rolnicy, doradcy rolni, przedsiębiorcy rolni oraz przedstawiciele świata nauki </t>
  </si>
  <si>
    <t>30
/ 5</t>
  </si>
  <si>
    <t>Liczba informacji/publikacji w internecie</t>
  </si>
  <si>
    <t>Liczba stron internetowych, na których zostanie zamieszczona informacja/publikacja</t>
  </si>
  <si>
    <t>1 500</t>
  </si>
  <si>
    <t>Dobre praktyki wdrażania innowacji w gospodarstwach ogrodniczych.</t>
  </si>
  <si>
    <t xml:space="preserve">Celem operacji jest powiązanie jej uczestników poprzez stworzenie sieci kontaktów pomiędzy nimi, co w konsekwencji może przysłużyć się do powołania jednej lub kilku grup operacyjnych w celu wnioskowania do działania „Współpraca” w zakresie wdrażania innowacji w gospodarstwach ogrodniczych. 
Prezentowane w trakcie realizacji operacji  gospodarstwa ogrodnicze jak również firmy wzmocnią transfer wiedzy nt. innowacyjnych rozwiązań w sektorze ogrodniczym wśród uczestników, co może przyczynić się do wzrostu rentowności gospodarstw oraz ułatwienia poszukiwań partnerów i nawiązywania współpracy.  </t>
  </si>
  <si>
    <t>producenci owoców i warzyw, przedsiębiorcy, przedstawiciele świata nauki i doradztwa rolniczego</t>
  </si>
  <si>
    <t>20
/ 3</t>
  </si>
  <si>
    <t>18
/ 1</t>
  </si>
  <si>
    <t>liczba stron internetowych, na których zostanie zamieszczona informacja/publikacja</t>
  </si>
  <si>
    <t>Innowacyjne metody produkcji specjalnych i mleka w województwie warmińsko-mazurskim</t>
  </si>
  <si>
    <t>Celem operacji jest podniesienie wiedzy w zakresie innowacyjnych metod produkcji specjalnej w rolnictwie oraz produkcji mleka wśród osób zainteresowanych udziałem w tworzeniu grup operacyjnych do działania "Współpraca" z PROW 2014-2020. Produkcja specjalna i produkcja mleka są bardzo narażone na niestabilność cen rynkowych, dlatego niezwykle istotne jest wdrażanie innowacyjnych rozwiązań zwiększających rentowność tych rodzajów produkcji. Przedmiotem operacji jest organizacja 2-dniowej konferencji dla 50 uczestników grupy docelowej, w tym 25 rolników, 10 przedsiębiorców, 10 naukowców, 5 rolników. Tematem operacji sa innowacyjne metody w zakresie produkcji specjalnej i produkcji mleka w województwie warmińsko-mazurskim.</t>
  </si>
  <si>
    <t>konferencja /kongres</t>
  </si>
  <si>
    <t>rolnicy, przedsiębiorcy, doradcy rolniczy, przedstawiciele nauki</t>
  </si>
  <si>
    <t>ul. Tkacka 5, 42-200 Częstochowa</t>
  </si>
  <si>
    <t xml:space="preserve"> Innowacje w zarzadzaniu gospodarstwem rolnym, przy wykorzystaniu dronów do teledetekcji multispektralnej w rolnictwie precyzyjnym </t>
  </si>
  <si>
    <t xml:space="preserve">Celem seminarium jest przedstawieniem uczestnikom iinowacyjnych rozwiązań w rolnictwie precyzyjnym z wykorzystaniem dronów do  sporzadzania map kondycji zasiewów, kondycji zdrowotnej roślin co powinno przełożyć się do  przygotowywania  precyzyjnych map nawożenia. Seminarium będzie miało charkter dwudniowego wydarzenia, które będzie łączyło zarówno część teoretyczną, jak i praktyczną, która odbędzie się na polu.
</t>
  </si>
  <si>
    <t>dwudniowe seminarium połączone z pokazem</t>
  </si>
  <si>
    <t>Liczba seminariów</t>
  </si>
  <si>
    <t xml:space="preserve">rolnicy, doradcy rolniczy  </t>
  </si>
  <si>
    <t>Liczba uczestników/w tym doradcy rolniczy</t>
  </si>
  <si>
    <t>30/15</t>
  </si>
  <si>
    <t>Liczba stron internetowych, na których zostanie zamieszczona informacja</t>
  </si>
  <si>
    <t>Zmiana polegajaca na pomniejszenu kosztów budżetu i kosztów kwalifikowalnych na realizacji operacji. We wczesniejszej wersji błędnie zapisano kwotę realizacji operacji.</t>
  </si>
  <si>
    <t>III Warmińsko-Mazurskie Forum Innowacji w rolnictwie i na obszarach wiejskich</t>
  </si>
  <si>
    <t>Celem organizacji Forum jest stworzenie warunków do nawiązywania kontaktów pomiędzy rolnikami, podmiotami doradczymi, jednostkami naukowo-badawczymi, przedsiębiorcami sektora rolno-spożywczego oraz innymi podmiotami zainteresowanymi innowacyjnością w sektorze rolnictwa w celu tworzenia grup operacyjnych EPI na potrzeby realizacji działania "Współpraca".  Forum pozwoli stworzyć płaszczyznę do dyskusji, wymiany poglądów, doświadczeń, wiedzy i informacji o  innowacjach oraz o potrzebach i kierunkach zmian w produkcji rolniczej i przetwórstwie. Przyczyni się do upowszechniania wiedzy w zakresie innowacyjnych rozwiązań w rolnictwie, produkcji żywności i na obszarach wiejskich oraz do wspierania tworzenia sieci współpracy partnerskiej dotyczącej rolnictwa i obszarów wiejskich poprzez podnoszenie poziomu wiedzy w tym zakresie. Udział zróżnicowanych środowisk przyczyni się do wymiany wiedzy i poznania zapotrzebowania na innowacyjność, przybierajacą formy nowych metod pracy, tworzenia nowych produktów i usług oraz dostosowywania sprawdzonych rozwiazań  do nowych warunków, a następnie nawiązywania partnerstw pomiędzy uczestnikami i tworzenia grup operacyjnych EPI.</t>
  </si>
  <si>
    <t>Liczba konferencji</t>
  </si>
  <si>
    <t xml:space="preserve">rolnicy,  mieszkańcy obszarów wiejskich, przedsiębiorcy, oraz przedstawiciele  jednostek naukowo-badawczych, podmiotów doradczych i innych podmiotów zainteresowanych innowacyjnością w sektorze rolnictwa </t>
  </si>
  <si>
    <t>120/16</t>
  </si>
  <si>
    <t>Publikacja</t>
  </si>
  <si>
    <t>Liczba tytułów</t>
  </si>
  <si>
    <t>Prasa</t>
  </si>
  <si>
    <t>Liczba ogłoszeń</t>
  </si>
  <si>
    <t>Liczba informacji/publikacji w Internecie</t>
  </si>
  <si>
    <t>2/1</t>
  </si>
  <si>
    <t>3/1</t>
  </si>
  <si>
    <t>Zmiana polegajaca na pomniejszenu kosztów budżetu i kosztów kwalifikowalnych na realizacji operacji. Oszczędności wynikają z poniesienia nżzszych rzeczywistych kosztów zrealizowanej operacnj w porównaniu do kwot uzyskanych w wyniku przeprowadzonych rozeznań rynku  na etapie planowania.</t>
  </si>
  <si>
    <t xml:space="preserve">Budowanie sieci partnerstw 
w zakresie organizacji rynku żywności 
regionalnej 
i ekologicznej </t>
  </si>
  <si>
    <t xml:space="preserve">Celem operacji jest budowanie sieci kontaktów i współpracy pomiędzy producentami rolnymi, producentami i przetwórcami żywności regionalnej i ekologicznej bądź zainteresowanymi produkcją żywności regionalnej i ekologicznej, przedstawicielami jednostek naukowych, doradztwa rolniczego oraz podmiotami wspierającymi rozwój rynku żywności regionalnej i ekologicznej. Transfer wiedzy i innowacji, a także dobrych praktyk w zakresie organizacji rynku żywności regionalnej i ekologicznej przyczyni się do integracji i współpracy w tworzeniu krótkich łańcuchów dostaw żywności w celu zawiązania partnerstwa i tworzenia grup operacyjnych ubiegających się o wsparcie w ramach działania "Współpraca". </t>
  </si>
  <si>
    <t>producenci rolni, producenci i przetwórcy żywności regionalnej i/lub ekologicznej, zainteresowani produkcją żywności regionalnej i/lub ekologicznej, przedstawiciele jednostek naukowych 
oraz doradztwa rolniczego, podmioty wspierające rozwój rynku żywności regionalnej 
i ekologicznej</t>
  </si>
  <si>
    <t>Warmińsko-Mazurski Ośrodek Doradztwa Rolniczego 
z siedzibą 
w Olsztynie</t>
  </si>
  <si>
    <t>25
/ 8</t>
  </si>
  <si>
    <t xml:space="preserve"> informacje 
i publikacje 
w Internecie
</t>
  </si>
  <si>
    <t>4
/ 1</t>
  </si>
  <si>
    <t>2 
/ 1</t>
  </si>
  <si>
    <t>1500</t>
  </si>
  <si>
    <t>Konferencja "Gospodarka obiegu zamkniętego"</t>
  </si>
  <si>
    <t>Celem organizacji konferencji jest przedstawienie założeń gospodarki obiegu zamkniętego (GOZ) jako nowego modelu gospodarki opartej  na  założeniu,  że  wartość  produktów,  materiałów  i   zasobów ma być  utrzymywana  w  gospodarce tak długo, jak to możliwe, by w efekcie ograniczyć wytwarzanie       
odpadów do minimum.  Europejska gospodarka rozwija się w coraz większym tempie, ale też dzieje się to coraz większym kosztem środowiska. Ogłoszony w grudniu 2015 r. pakiet propozycji dotyczących gospodarki o obiegu zamkniętym jest odpowiedzią Komisji Europejskiej na te wyzwania, który ma na celu pogodzenie interesów środowiskowych z biznesowymi. 
Temat GOZ dotyczy wszystkich podmiotów uczestniczących w gospodarce krajowej, czy europejskiej - dlatego skierowany jest do szerokiego grona osób związanych z rolnictwem, obszarami wiejskimi, ale również samorządów.</t>
  </si>
  <si>
    <t xml:space="preserve">rolnicy, mieszkańcy obszarów wiejskich, doradcy rolniczy oraz przedstawiciele samorządów lokalnych, jednostek naukowych, organizacji działających na rzecz rolnictwa </t>
  </si>
  <si>
    <t>80/20</t>
  </si>
  <si>
    <t>broszura</t>
  </si>
  <si>
    <t xml:space="preserve">Spółdzielnie energetyczne szansą rozwoju obszarów wiejskich
</t>
  </si>
  <si>
    <t xml:space="preserve">Głównym celem operacji jest rozpowszechnienie wiedzy w zakresie zakładania, funkcjonowania oraz prowadzenia Spółdzielni Energetycznej na obszarach wiejskich.  
Przedmiotem operacji będzie przeprowadzenie szkolenia, a dla  wybranych i zainteresowanych z grupy docelowej uczestników operacji, zostaną poprowadzone warsztaty, w trakcie których w ramach realizowanych form, uzyskają oni niezbędną wiedzę na temat zakładania, funkcjonowania oraz prowadzenia Spółdzielni Energetycznej. </t>
  </si>
  <si>
    <t xml:space="preserve">rolnicy, przedsiębiorcy sektora agrobiznesu, doradcy rolniczy, mieszkańcy obszarów wiejskich  </t>
  </si>
  <si>
    <t>materiał drukowany</t>
  </si>
  <si>
    <t>informacje i publikacje w internecie</t>
  </si>
  <si>
    <t>liczba informacji</t>
  </si>
  <si>
    <t>liczba stron internetowych na których zostanie zamieszczona informacja</t>
  </si>
  <si>
    <t>100</t>
  </si>
  <si>
    <t>Operacja dodana do planu operacyjnego w ciągu roku  - zrezygnowano z jej realizacji w związku z kończacym się rokiem rozliczeniowym i wydłyużającymi się procedurami zamówień publicznych (koniecność zastosowania ustawy pzp). Zachodziła obawa, iż wszystkie koszty operacji nie będa mogły zostać poniesione do końca roku</t>
  </si>
  <si>
    <t>Plan operacyjny KSOW na lata 2018-2019 (z wyłączeniem działania 8 Plan komunikacyjny) - Warmińsko-mazurski ODR -  marzec 2020</t>
  </si>
  <si>
    <t>Współpraca na rzecz innowacyjności w pszczelarstwie</t>
  </si>
  <si>
    <t xml:space="preserve">Celem operacji jest ułatwienie nawiązania współpracy pomiędzy potencjalnymi partnerami w celu utworzenia grup operacyjnych z zakresu innowacyjnych rozwiązań w gospodarce pasiecznej. Realizacja operacji jest istotna z uwagi na konieczność przygotowania potencjalnych beneficjentów do wykorzystania środków finansowych Działania „Współpraca” PROW 2014-2020.
Przedmiotem operacji jest czterodniowy wyjazd studyjny do Czech związany z tematyką  innowacyjnych systemów prowadzenia gospodarki pasiecznej, metod zwalczania Varroa Destructor, zapobiegania chorobom dziesiątkującym pasieki i poprawą efektywności pasiek. Realizacja operacji ma na celu zapoznanie grupy osób interesujących się pszczelarstwem, które mogą wchodzić w skład grup operacyjnych w ramach działania Współpraca. Są to pszczelarze prowadzący pasieki, rolnicy i doradcy. 
Treści merytoryczne zostaną przekazane uczestnikom wyjazdu studyjnego podczas wizyt w pasiekach oraz w Centrum Kształcenia Pszczelarskiego. Wszystkie obiekty znajdują się w Czechach. 
Realizacja operacji obejmuje również przygotowanie publikacji obejmującej tematykę pszczelarstwa, której autorzy to specjaliści zajmujący się problematyką prowadzenia gospodarki pasiecznej.
</t>
  </si>
  <si>
    <t>pszczelarze, producenci rolni oraz doradcy, naukowcy, osoby zainteresowane gospodarka pasieczną</t>
  </si>
  <si>
    <t>Wielkopolski Ośrodek Doradztwa Rolniczego w Poznaniu</t>
  </si>
  <si>
    <t>Poznań 60-163, ul.Sieradzka 29</t>
  </si>
  <si>
    <t>Nowoczesna hodowla bydła z wykorzystaniem embriotransferu</t>
  </si>
  <si>
    <t>Celem operacji jest ułatwienie nawiązania współpracy pomiędzy potencjalnymi partnerami w celu utworzenia grup operacyjnych z zakresu nowoczesnej hodowli bydła. Realizacja operacji jest istotna z uwagi na konieczność przygotowania potencjalnych beneficjentów do wykorzystania środków finansowych Działania „Współpraca” PROW 2014-2020.
Przedmiotem operacji jest pięciodniowy wyjazd studyjny do Holandii związany z tematyką nowoczesnej hodowli bydła z wykorzystaniem embriotransferu dla podmiotów, które mogą wchodzić w skład grup operacyjnych w ramach działania Współpraca.  
Wyjazd studyjny dotyczy zagadnienia nowoczesnej hodowli bydła z wykorzystaniem innowacyjnych technik rozrodu, ze szczególnym uwzględnieniem przenoszenia zarodków, przygotowanie dawczyń i biorczyń.Tematyka poruszana podczas wyjazdu studyjnego obejmuje również tworzenie grup operacyjnych i realizacji przez nie projektów w ramach działania „Współpraca”.
W ramach operacji przygotowana zostanie publikacja podsumowująca zagadnienia realizowane podczas wyjazdu, której autorami będą pracownicy Wielkopolskiego Ośrodka Doradztwa Rolniczego w Poznaniu oraz specjaliści zajmujący się problematyką rozrodu bydła.</t>
  </si>
  <si>
    <t>producenci rolni oraz doradcy</t>
  </si>
  <si>
    <t xml:space="preserve">Innowacje  w nawożeniu  roślin zbożowych
</t>
  </si>
  <si>
    <t xml:space="preserve">Celem operacji jest ułatwianie transferu wiedzy i innowacji w rolnictwie poprzez promowanie nowoczesnych rozwiązań w dziedzinie nawożenia i uprawy roślin zbożowych, począwszy od roli substancji humusowej oraz innowacyjnych produktów zwiększających ich zawartość w glebie, biostymulatorów w nowoczesnej uprawie roślin oraz zastosowanie precyzyjnego nawożenia roślin zbożowych. 
Przedmiotem operacji są dwudniowe warsztaty dotyczące innowacji w uprawie i nawożeniu roślin, zbożowych skierowane do producentów rolnych, przedstawicieli instytucji samorządowych oraz doradców, obejmujące wykłady i pokaz w ramach tematyki dotyczącek m.in.roli substancji humusowych w glebie oraz innowacyjnych produktów zwiększających ich zawartość w glebie,biostymulatorów w nowoczesnej uprawie roślin,innowacji w nawożeniu zbóż azotem, nowoczesnych systemów precyzyjnego nawożenia roślin zbożowych. W ramach operacji odbędzie się pokaz działania rozsiewaczy do nawożenia precyzyjnego roślin.
</t>
  </si>
  <si>
    <t>producenci rolni, przedstawiciele instytucji samorządowych oraz doradcy</t>
  </si>
  <si>
    <t>Nowoczesne gospodarowanie pasieką</t>
  </si>
  <si>
    <t>Celem operacji jest ułatwianie transferu wiedzy i innowacji w rolnictwie poprzez promowanie nowoczesnych rozwiązań w gospodarce pasiecznej, którymi są  innowacyjne systemy prowadzenia gospodarki pasiecznej przy podkreśleniu korzyści  jakie dają pszczoły w rolnictwie.
Przedmiotem operacji jest jednodniowy wyjazd studyjny dotyczący innowacji stosowanych w gospodarce pasiecznej skierowane do pszczelarzy,  producentów rolnych i doradców.
Podczas szkolenia pszczelarze uzyskają wiedzę na temat elementów nowoczesnej gospodarki pasiecznej, ochrony pszczół w środowisku przyrodniczym, innowacyjnych metod pozyskiwanych matek, odkładów i innych produktów pszczelich przy wykorzystaniu nowoczesnego sprzętu. Wyjazd będzie obejmował pasieki znajdujące się na terenie Wielkopolski.</t>
  </si>
  <si>
    <t>28</t>
  </si>
  <si>
    <t>pszczelarze oraz doradcy</t>
  </si>
  <si>
    <t xml:space="preserve">Genomika i GMO, ważne wydarzenia w sposobie zarządzania produkcją zwierzęcą </t>
  </si>
  <si>
    <t xml:space="preserve">Celem operacji jest ułatwienie nawiązania współpracy pomiędzy potencjalnymi partnerami w celu utworzenia grup operacyjnych w zakresie powstania nowych i udoskonalonych praktyk pomagających w poprawnym zarządzaniu produkcją zwierzęcą w oparciu o wyniki krajowej pracy hodowlanej  oraz wykorzystujące krajowe źródła białka paszowego bez udziału GMO.
Przedmiotem operacji jest jednodniowe seminarium  związane z tematyką genomiki i pasz z udziałem GMO. Grupa docelowa to rolnicy prowadzący gospodarstwa w Wielkopolsce, zajmujący się hodowlą zwierzęcą, przedstawiciele instytucji naukowo-badawczych i branżowych związków hodowlanych oraz doradcy.
Seminarium dotyczy obszaru zarządzania produkcją zwierzęcą, z uwzględnieniem tematyki genomiki w ujęciu naukowym i w praktyce rolniczej, problematyki GMO – pasze ze składnikami modyfikowanymi genetycznie. </t>
  </si>
  <si>
    <t>130</t>
  </si>
  <si>
    <t>producenci rolni, przedstawiciele instytucji naukowo-badawczych, przedstawiciele firm działajacych na rynku rolnym oraz doradcy</t>
  </si>
  <si>
    <t>Ocena liniowa w nowoczesnej hodowli koni</t>
  </si>
  <si>
    <t xml:space="preserve">Celem konferencji połączonej z warsztatami jest ułatwianie transferu wiedzy i innowacji w rolnictwie poprzez przekazywanie wiedzy na temat wymogów hodowlanych dotyczących koni oraz przeprowadzania liniowej oceny koni hodowlanych.
Przedmiotem operacji jest jednodniowa konferencja  połączona z warsztatami dotycząca zagadnień hodowli koni skierowana do hodowców koni, producentów rolnych oraz doradców, obejmujące tematykę postępowania z klaczami hodowlanymi w okresie okołoporodowym oraz z nowonarodzonym źrebakiem – zabiegi praktyczne oraz nowoczesnej oceny koni hodowlanych szlachetnych przeznaczonych do wyczynu sportowego.
Warsztaty umożliwią w sposób praktyczny przeprowadzenie oceny liniowej na grupie ok. 20 szt. koni. Pozwala ona wykonać szczegółową charakterystykę koni pod kątem najważniejszych dla selekcji cech użytkowych i pokrojowych. </t>
  </si>
  <si>
    <t>konferencja połączona z warsztatami</t>
  </si>
  <si>
    <t>hodowcy koni, producenci rolni oraz doradcy</t>
  </si>
  <si>
    <t>Innowacyjność warunkiem wzrostu dochodu rolniczego</t>
  </si>
  <si>
    <t xml:space="preserve">Celem operacji jest wspieranie transferu wiedzy i innowacji w rolnictwie poprzez przekazanie wiedzy na temat innowacyjnych rozwiązań stosowanymi w produkcji roślinnej, produkcji bydła oraz produkcji trzody chlewnej.
Przedmiotem operacji jest jednodniowa konferencja na temat innowacyjnych rozwiązań w gospodarstwach rolnych, skierowana do rolników, doradców, przedstawicieli instytucji naukowo-badawczych oraz przedstawicieli rolniczych instytucji branżowych, obejmująca tematykę innowacji w produkcji roślinnej, uproszczonej technologii uprawy, precyzyjnego nawożenienia; tematykę innowacyjnych aspektów hodowlanych
w chowie i hodowli trzody chlewnej, z uwzględnieniem bioasekuracji i antybiotykooporności; tematykę innowacji w nowoczesnej organizacji chowu, rozrodu i żywienia bydła mlecznego.
Konferencja obejmuje wymianę doświadczeń pomiędzy praktykami – „od rolnika do rolnika” – przedstawienie i omówienie rozwiązań stosowanych w nowoczesnych gospodarstwach, gdzie będą prezentowane oraz porównywane innowacyjne rozwiązania przez wiodących rolników z Polski. Po części plenarnej, rozpoczną się dyskusje pomiędzy uczestnikami konferencji. Ostatnim punktem konferencji będzie dyskusja z udziałem ekspertów. </t>
  </si>
  <si>
    <t>rolnicy, mieszkańcy obszarów wiejskich, przedstawiciele instytucji naukowo-badawczych, przedstawiciele rolniczych instytucji branżowych</t>
  </si>
  <si>
    <t>Innowacyjne niskoemisyjne praktyki w rolnictwie</t>
  </si>
  <si>
    <t>Celem operacji jest ułatwianie transferu wiedzy i innowacji w rolnictwie w zakresie innowacyjnych niskoemisyjnych praktyk rolniczych oraz zrównoważonego stosowania nawozów mineralnych w połączeniu z modyfikacją innych elementów technologii produkcji.
Przedmiotem operacji jest dwudniowy wyjazd studyjny dotyczący innowacyjnych niskoemisyjnych praktyk w rolnictwie do Instytutu Uprawy Nawożenia i Gleboznawstwa w Puławach, skierowany do producentów rolnych województwa wielkopolskiego oraz doradców zajmujących się problematyką ochrony środowiska w gospodarstwach rolnych, obejmujący wykłady i wizyty w laboratorium i gospodarstwach doświadczalnych z następującej tematyki:zmiany klimatu i  rolnictwo niskoemisyjne, niskoemisyjne systemy uprawy roli,k ierunki produkcji roślinnej i zwierzęcej oraz maszyny wykorzystywane do uprawy w gospodarstwach doświadczalnych.</t>
  </si>
  <si>
    <t>29</t>
  </si>
  <si>
    <t>producenci rolni, doradcy rolniczy</t>
  </si>
  <si>
    <t>Innowacje w rolnictwie z zakresu ICT</t>
  </si>
  <si>
    <t>Celem operacji jest zwiększenie dostępu do wiedzy i upowszechnienie nowoczesnych technologii zastosowanych w rolnictwie oraz nowych usług doradczych. Realizacja operacji przyczyni się do upowszechnienia wiedzy z zakresu wykorzystania nowoczesnych rozwiązań w rolnictwie z zakresu narzędzi i systemów ICT oraz zwiększenia kompetencji cyfrowych w dziedzinie wykorzystania narzędzi i aplikacji internetowych w rolnictwie i na obszarach wiejskich.
Przedmiotem operacji są 4 stoiska wystawiennicze w obszarach temetycznych: systemy wpomagania decyzji w ochronie roślin, wykorzystanie dronów w rolnictwie i na obszarach wiejskich oraz wykorzystanie aplikacji w rolnictwie.  W ramach operacji zrealizowane zostaną 2 filmy z zakresu praktycznego wykorzystania oprogramowania do wspomagania decyzji w ochronie ziemniaków przed zarazą ziemniaka oraz popularyzacji wykorzystywania informacji meteorologicznej z sieci stacji agrometeorologicznych  oraz systemów wspomagania decyzji w ochronie roślin.</t>
  </si>
  <si>
    <t>stoisko wystawiennicze, film</t>
  </si>
  <si>
    <t>liczba stoisk wystawienniczych</t>
  </si>
  <si>
    <t>producenci rolni, doradcy rolniczy, mieszkańcy obszarów wiejskich, podmioty uczestniczące w rozwoju obszarów wiejskich</t>
  </si>
  <si>
    <t>liczba zrealizowanych filmów</t>
  </si>
  <si>
    <t>Innowacyjne metody produkcji roślinnej w województwie wielkopolskim</t>
  </si>
  <si>
    <t>Celem operacji jest podniesienie wiedzy w zakresie innowacyjnych metod produkcji roślinnej wśród 50 uczestników zainteresowanych możliwością współpracy we wdrażaniu innowacyjnych metod produkcji roślinnej oraz stymulowanie do takiej współpracy. Przedmiotem operacji jest organizacja dwudniowej konferencji dla 50 przedstawicieli grupy docelowej, w tym 25 rolników, 10 przedsiębiorców, 10 doradców i 5 naukowców. Tematem operacji są innowacyjne metody w zakresie produkcji roślinnej w województwie wielkopolskim.</t>
  </si>
  <si>
    <t>rolnicy, doradcy, przedsiębiorcy, naukowcy</t>
  </si>
  <si>
    <t>ul.Tkacka 5/6, 42-200 Częstochowa</t>
  </si>
  <si>
    <t>Innowacje w chowie i hodowli bydła na przykładzie francuskich doświadczeń</t>
  </si>
  <si>
    <t xml:space="preserve">Celem operacji jest ułatwienie nawiązania współpracy pomiędzy potencjalnymi partnerami w celu utworzenia grup operacyjnych z zakresu nowoczesnego chowu i hodowli bydła mięsnego. 
Przedmiotem operacji jest wyjazd studyjny do Francji związany z tematyką nowoczesnego chowu i hodowli bydła mięsnego.
Uczestnikami są rolnicy prowadzący gospodarstwa w Wielkopolsce, zajmujący się hodowlą bydła oraz doradcy poszukujący innowacyjnych rozwiązań. 
Wyjazd studyjny dotyczy nowych rozwiązań technologicznych w chowie i hodowli bydła mięsnego. Treści merytoryczne zostaną przekazane uczestnikom wyjazdu studyjnego podczas wizyt w na farmach bydła mięsnego oraz wizyt na targach hodowlanych Sommet de L Elevage, które są największą międzynarodową imprezą sektora produkcji zwierzęcej.  
Tematyka poruszana podczas wyjazdu studyjnego obejmuje również tworzenie grup operacyjnych i realizacji przez nie projektów w ramach działania „Współpraca”.
</t>
  </si>
  <si>
    <t>rolnicy, doradcy</t>
  </si>
  <si>
    <t>Poznań 60-163, ul. Sieradzka 29</t>
  </si>
  <si>
    <t>Gospodarowanie wodą w gospodarstwie rolnym</t>
  </si>
  <si>
    <t xml:space="preserve">Celem operacji jest ułatwianie transferu wiedzy i innowacji w rolnictwie w zakresie gospodarowania wodą w rolnictwie. Przedmiotem operacji jest szkolenie połączone z warsztatami  z tematyki dotyczącej zapobiegania niedoborom wody, potrzeb drenowania oraz regulowania i monitorowania stanu wód gruntowych. Publikacja będzie dotyczyła tematyki gospodarowania zasobami wodnymi, z uwzględnieniem zagadnień melioracyjnych.
Uczestnicy szkolenia połączonego z warsztatami to rolnicy prowadzący działalność na terenie Wielkopolski oraz doradcy. </t>
  </si>
  <si>
    <t>60</t>
  </si>
  <si>
    <t>Krótkie łańcuchy dostaw w oparciu o lokalną żywność</t>
  </si>
  <si>
    <t xml:space="preserve">Celem operacji jest promowanie partnerstw działających na rzecz rozwoju innowacyjnych metod sprzedaży i aktywizowanie potencjalnych uczestników grup operacyjnych w ramach działania "Współpraca" PROW na lata 2014-2020.   
Wyjazd studyjny dotyczy zagadnień związanych z metodami i formami sprzedaży produktów lokalnych, z uwzględnieniem krótkich łańcuchów dostaw.  Kwestia ta jest istotna, ponieważ podmioty związane z produkcją rolną mogą stać się katalizatorami promowania zrównoważonych wzorców gospodarczego rozwoju i konsumpcji. Tematyka poruszana podczas wyjazdu studyjnego obejmuje również tworzenie grup operacyjnych i realizacji przez nie projektów w ramach działania „Współpraca”.
Przedmiotem operacji jest wyjazd studyjny do Austrii związany z tematyką krótkich łańcuchów dostaw dla podmiotów, które mogą wchodzić w skład grup operacyjnych w ramach działania Współpraca. Realizacja operacji obejmuje również przygotowanie publikacji obejmującej tematykę krótkich łańcuchów dostaw w oparciu o lokalną żywność.
</t>
  </si>
  <si>
    <t>rolnicy, pracownicy jednostek doradztwa rolniczego, naukowcy</t>
  </si>
  <si>
    <t>Zwiększenie gamy i przetwórstwo produktów pszczelich jako innowacyjny sposób na poprawę dochodowości pasieki</t>
  </si>
  <si>
    <t>Celem operacji jest transfer innowacyjnej wiedzy w zakresie najlepszych praktyk z obszaru prowadzenia gospodarki pasiecznej oraz wytwarzania i przetwarzania produktów pszczelich. Uczestnicy wyjazdu poznają funkcjonujące rozwiązania poszerzające wachlarz produktów pszczelarskich. Wdrażane nowości przyczynią się do poprawy kondycji ekonomicznej pasiek pozwalając na ich przetrwanie. Będzie miało to wymierny wpływ na  konkurencyjność i rentowność gospodarstwa pasiecznego. 
Przedmiotem operacji jest wyjazd studyjny na Węgry i do Rumunii z wizytami w pasiekach i ośrodkach przetwórstwa produktów pszczelich i apiterapii.</t>
  </si>
  <si>
    <t>pszczelarze, producenci rolni oraz pracownicy jednostek doradztwa rolniczego , naukowcy, osoby zainteresowane gospodarką pasieczną</t>
  </si>
  <si>
    <t>I-III</t>
  </si>
  <si>
    <r>
      <t xml:space="preserve">Celem operacji jest transfer innowacyjnej wiedzy w zakresie najlepszych praktyk z obszaru prowadzenia gospodarki pasiecznej oraz wytwarzania i przetwarzania produktów pszczelich. Uczestnicy wyjazdu poznają funkcjonujące rozwiązania poszerzające wachlarz produktów pszczelarskich. Wdrażane nowości przyczynią się do poprawy kondycji ekonomicznej pasiek pozwalając na ich przetrwanie. Będzie miało to wymierny wpływ na  konkurencyjność i rentowność gospodarstwa pasiecznego. 
</t>
    </r>
    <r>
      <rPr>
        <sz val="11"/>
        <color rgb="FFFF0000"/>
        <rFont val="Calibri"/>
        <family val="2"/>
        <charset val="238"/>
        <scheme val="minor"/>
      </rPr>
      <t>Przedmiotem operacji jest wyjazd studyjny do Rumunii z wizytami w pasiekach i ośrodkach przetwórstwa produktów pszczelich i apiterapii.</t>
    </r>
  </si>
  <si>
    <t>Uzasadnienie: Ze względów organizacyjnych przedmiotem operacji był wyjazd studyjny wyłącznie do Rumunii.</t>
  </si>
  <si>
    <t>Ochrona i kształtowanie zasobów wodnych na terenach wiejskich</t>
  </si>
  <si>
    <t>Celem operacji jest ułatwianie transferu wiedzy i innowacji w rolnictwie w zakresie ochrony i kształtowania zasobów wodnych na terenach wiejskich. Przedmiotem operacji jest konferencja połączona z wyjazdem studyjnym obejmująca tematykę dotyczącą gospodarowania wodą w glebie z wykorzystaniem nowoczesnych agrotechnik, zarządzania wodą na zbiornikach wodnych, w tym wykorzystania innowacyjnych rozwiązań melioracyjnych opracowanych przez polskich naukowców oraz podstaw prawnych w tym zakresie. Wykładowcami na konferencji będą m.in. pracownicy naukowi zajmujący się zagadnieniami gospodarowania wodą w rolnictwie, mający wiedzę i doświadczenie w zakresie nowych rozwiązań, które mogą zostać zaimplementowane w gospodarstwach rolnych.
Program wyjazdu studyjnego podczas konferencji obejmuje: przepompownie i wały przeciwpowodziowe, zbiornik stanowiący przykład małej retencji, urządzenia melioracyjne.
W ramach realizacji operacji przygotowana zostanie publikacja dotycząca nowoczesnego gospodarowania wodą w rolnictwie z uwzględnieniem podstaw prawnych korzystania z wód.</t>
  </si>
  <si>
    <t>rolnicy, pracownicy jednostek doradztwa rolniczego</t>
  </si>
  <si>
    <t>Organizacja gospodarstwa rolnego przyjaznego dla środowiska</t>
  </si>
  <si>
    <t>Celem konferencji jest  ułatwianie transferu wiedzy i innowacji w rolnictwie w zakresie prowadzenia gospodarstwa przyjzanego dla srodowiska. Podczas konferencji przekazana zostanie wiedza zarówno z zakresu produkcji roślinnej (między innymi systemy precyzyjnego nawożenia azotem z wykorzystaniem N-Sensorów), jak i zwierzęcej (np. innowacyjne metody zarządzania stadem krów mlecznych). Oprócz tego zostaną przedstawione obecnie bardzo ważne tematy, takie jak: rolnictwo ekologiczne, bioasekuracja, dobrostan zwierząt oraz zmiany prawne dotyczące zmniejszenia zanieczyszczenia wód azotanami pochodzącymi ze źródeł rolniczych.</t>
  </si>
  <si>
    <t>140</t>
  </si>
  <si>
    <t>Analiza możliwości zastosowania i uzasadnienia ekonomicznego sensorów IoT w produkcji trzody chlewnej</t>
  </si>
  <si>
    <t xml:space="preserve">Celem operacji jest zbadanie, czy istnieje ekonomicznie uzasadniona możliwość wykorzystania sensorów IoT, monitorujących parametry życiowe i kondycję zwierzęcia w produkcji trzody chlewnej. Przedmiotem jest wykonanie  analizy, która wykarze sens zastosowania sensorów IoT w produkcji trzody. Jakość produktu ma istotne znaczenie dla konsumenta w sektorze producentów trzody. </t>
  </si>
  <si>
    <t>analiza</t>
  </si>
  <si>
    <t>liczba analiz</t>
  </si>
  <si>
    <t>Rolnicy z  woj. wielkopolskiego, w szczególności producenci trzody chlewnej</t>
  </si>
  <si>
    <t>AGREGO 
(IDFS Sp. z o.o.)</t>
  </si>
  <si>
    <t>Poznań 
ul. Obornicka 330</t>
  </si>
  <si>
    <t>Innowacje w przetwórstwie z wykorzystaniem produktów ekologicznych</t>
  </si>
  <si>
    <t xml:space="preserve">Celem operacji jest podniesienie wiedzy w zakresie innowacyjnych metod produkcji w branży lokalnego przetwórstwa na obszarach wiejskich  zainteresowanych możliwością współpracy we wdrażaniu innowacyjnych metod małego przetwórstwa oraz stymulowanie do takiej współpracy.Prtzedmiotem operacji jest konferencja podczas której wykładowcy będą przekazywali najnowsze informacje w zakresie rozwiązań możliwych do wdrożenia w małych podmiotach przetwórczych. </t>
  </si>
  <si>
    <t>Rolnicy, przetwórcy, naukowcy, przedstawiciele: nauki, doradztwa, instytucji związanych klasteringiem i współpracą, LGD, samorządów lokalnych i regionalnego, stowarzyszeń i organizacji przedsiębiorców z branży przetwórczej i rolnictwa ekologicznego</t>
  </si>
  <si>
    <t>Centrala Piwna S.C. Artur Rzyszczak Bogumił Skorupiński</t>
  </si>
  <si>
    <t>ul. Forsycjowa 13/7, 60-175 Poznań</t>
  </si>
  <si>
    <t>Intergracja ogniw wielkopolskiego agrobiznesu oraz jego otoczenia</t>
  </si>
  <si>
    <t xml:space="preserve">Celem opoeracji jest zacieśnienie współpracy i integracja na rzecz stworzenia grupy operacyjnej działania Współpraca. Przedmiotem operacji jest szkolenie połączone z wyjazdem studyjnym.Szkolenie zorientowana na zainicjowanie bezpośredniej współpracy nauki i podmiotów agrobiznesu wymaga bezpośredniego kontaktu wszystkich zainteresowanych partnerów. Wyjazd przedstawi partnerów zainteresowanych współpracą od strony: istniejącego stanu i potencjału firm i instytucji, najważniejszych problemów i wyzwań rozwojowych oraz możliwości wdrożenia innowacyjnych rozwiązań – wypracowanych podczas szkolenia. Proponowana operacja, prowadząca do zainicjowania sformalizowanej współpracy ogniw agrobiznesu, bazuje na przekazaniu wiedzy, podniesieniu świadomości, transferze informacji o możliwych rozwiązaniach współpracy. </t>
  </si>
  <si>
    <t xml:space="preserve">Podmioty reprezentujace agrobiznes i jego otoczenie zlokalizowane na terenie wielkopolski;- zajmują się edukacją, promocją i transferem wiedzy oraz zadeklarują gotowość włączenia się w formalizowanie inicjatywy integracyjnej; dodatkowo są zainteresowane stworzeniem grupy operacyjnej.
</t>
  </si>
  <si>
    <t>Uniwersytet Przyrodniczy w Poznaniu</t>
  </si>
  <si>
    <t>ul.Wojska Polskiego 28, 60-637 Poznań</t>
  </si>
  <si>
    <t>liczba uczestników szkolenia</t>
  </si>
  <si>
    <t>liczba uczestników wyjazdu studyjnego</t>
  </si>
  <si>
    <t>Innowacyjne technologie wspierające efektywność rozrodu oraz wzrost potencjału genetycznego stad bydła mlecznego</t>
  </si>
  <si>
    <t>Celem operacji jest scalenie grupy operacyjnej, składającej się z hodowców bydła mlecznego (będących pod oceną wartości użytkowej, posiadających stada wolne od IBR/BVD). Będą to rolnicy, którzy chcą udostępnić swoje krowy/jałówki o wysokiej wartości hodowlanej do przeprowadzenia zabiegów ET i OPU/IVF w celu zwiększenia potencjału genetycznego własnego gospodarstwa oraz na potrzeby realizacji programu hodowlanego WCHiRZ w Poznaniu (w przypadku wybitnych sztuk). Przedmiotem operacji jest wyjazd studyjny do Niemiec i Danii, gdzie hodowcy zapoznaja się z  innowacyjnymi technologiami wspierającymi efektywność rozrodu bydła mlecznego. Poprzez wyjazd studyjny hodowcy oraz pracownicy WCHiRZ w Poznaniu będą mogli zapoznać się z innowacyjnymi technikami rozrodu bydła, które dotychczas stosowano jedynie w ośrodkach naukowych, lub komercyjnie na znikomą skalę. Kontakt polskich hodowców z niemieckimi oraz duńskimi ułatwi wymianę doświadczeń i poglądów z zakresu hodowli bydła mlecznego. Uczestnicy wyjazdu będą mogli przekonać się na przykładzie niemieckich i duńskich gospodarstw, jak wprowadzenie embriotransferu korzystnie wpłynęło na organizację pracy hodowlanej.</t>
  </si>
  <si>
    <t xml:space="preserve"> Rolnicy - hodowcy bydła mlecznego, pracownicy WCHiRZ, pracownicy WODR</t>
  </si>
  <si>
    <t>Wielkopolskie Centrum Hodowli i Rozrodu Zwierząt w Poznaniu z/s w Tulcach Sp. zo.o.</t>
  </si>
  <si>
    <t>ul. Poznańska 13,            63-004 Tulce</t>
  </si>
  <si>
    <t>Jak skutecznie wykorzystać finansowanie z działania Współpraca? Jak tworzyć grupy operacyjne?</t>
  </si>
  <si>
    <t>Celem operacji jest poszukiwanie wśród jej uczestników członków potencjalnych grup operacyjnych EPI i ich zintegrowanie.  
Przedmiotem operacji jest spotkanie, na którym zostaną przedstawione zagadnienia dotyczące możliwości wykorzystania finansowania z działania Współpraca, kierunki prac badawczych prowadzonych przez Uczelnie i Instytuty oraz tworzenie grup operacyjnych.</t>
  </si>
  <si>
    <t>liczba uczestników spotkania</t>
  </si>
  <si>
    <t>Rolnicy z Wielkopolski, naukowcy, pracownicy jednostek doradczych</t>
  </si>
  <si>
    <t>Poznań, ul. Sieradzka 29</t>
  </si>
  <si>
    <t>Innowacje technologiczne i organizacyjne w prowadzeniu towarowych gospodarstw ekologicznych</t>
  </si>
  <si>
    <t>Celem operacji jest  zapoznanie osób prowadzących gospodarstwa ekologiczne, bądź planujących rozpoczęcie takiej działalności oraz pracowników jednostek doradczych z innowacyjnymi rozwiązaniami technologicznymi i organizacyjnymi wykorzystywanymi w:  
- w produkcji towarowej, 
- przetwórstwie, 
- sprzedaży produktów ekologicznych.  
Przedmiotem operacji jest wyjazd studyjny do godpodartsw leżących w północnej części Wielkopolski. Powstała w ramach grupy docelowej operacji sieć kontaktów pozwoli na wymianę wiedzy w przyszłości oraz lepsze wdrażanie innowacji. Wizyty w gospodarstwach ekologicznych umożliwią uczestnikom zapoznanie się z wdrożonymi tam innowacyjnymi rozwiązaniami. Uczestnicy wyjazdu studyjnego zostaną zapoznani z formami współpracy ze społecznością lokalną  oraz wpływem działalności gospodarstw ekologicznych na zrównoważony rozwój obszarów wiejskich.Wyjazd przyczyni się do podniesienia poziomu wiedzy i umiejętności z zakresu produkcji żywności o najwyższej jakości oraz możliwości jej dystrybucji na rynku nie tylko lokalnym.</t>
  </si>
  <si>
    <t>Plan operacyjny KSOW na lata 2018-2019 (z wyłączeniem działania 8 Plan komunikacyjny) - Wielkopolski ODR - marzec 2020</t>
  </si>
  <si>
    <t>Polowe pokazy pracy maszyn rolniczych - innowacje (III edycja)</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</si>
  <si>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pomiedzy rolnikami, doradcami a firmami oferującymi innowacyjne rozwiązania dla rolnictwa . Polowe pokazy pracy maszyn ułatwiają tworzenie nowych oraz funkcjonowanie dotychczasowych sieci kontaktów pomiędzy odbiorcami projektu oraz pozostałymi zainteresowanymi wdrażaniem innowacji w precyzyjnym rolnictwie. </t>
  </si>
  <si>
    <t xml:space="preserve">pokazy polowe </t>
  </si>
  <si>
    <t>drukowane materiały informacyjne i promocyjne</t>
  </si>
  <si>
    <t>rolnicy , dzierżawcy,  przedstawiciele grup producenckich, jednostki naukowo-badawcze oraz producenci nawozów i środków ochrony roślin, którzy współpracują z producentami maszyn rolniczych w zakresie efektywnego nawożenia i racjonalnej ochrony chemicznej</t>
  </si>
  <si>
    <t>Zachodniopomorski Ośrodek Doradztwa Rolniczego w Barzkowicach</t>
  </si>
  <si>
    <t>Barzkowice 2         
73-134 Barzkowice</t>
  </si>
  <si>
    <t>Przetwórstwo mleka sposobem na dywersyfikację dochodów.</t>
  </si>
  <si>
    <t>Realizacja operacji pozwoli uczestnikom zobaczyć możliwości jakie stoją przed gospodarstwami rolnymi, da szanse wprowadzenia nowych ciągle jeszcze innowacyjnych rozwiązań na terenie województwa zachodniopomorskiego, przyczyni się także do pokazania możliwości zastosowania innowacji organizacyjnych we własnych gospodarstwach.  Uczestnicy warsztatów będą mieli możliwość poznania rodzinnych gospodarstw rolnych, które już zajmują się przetwórstwem mleka, poznania specyfiki produkcji co może realnie wpłynąć na podjęcie decyzji o wprowadzeniu innowacyjnych rozwiązań w swoich gospodarstwach i jednocześnie wpłynie na rozwój obszarów wiejskich z terenu województwa zachodniopomorskiego.</t>
  </si>
  <si>
    <t>hodowcy krów mlecznych oraz kóz, jak również  doradcy i mieszkańcy obszarów wiejskich</t>
  </si>
  <si>
    <t xml:space="preserve">Wyjazd studyjny dla rolników, przedsiębiorców rolnych, doradców rolnych, partnerów SIR do Szwecji. Doświadczenia w tworzeniu i funkcjonowaniu grup operacyjnych </t>
  </si>
  <si>
    <t>Zapoznanie się  z funkcjonowaniem sieci  innowacji na rzecz rolnictwa w Szwecji  a także z  doświadczeniami z zakresu tworzenia grup operacyjnych oraz ich funkcjonowaniem jest działaniem na rzecz tworzenia międzynarodowej sieci kontaktów dla doradców i służb wspierających wdrażanie innowacji na obszarach wiejskich. Wyjazd studyjny umożliwi uczestnikom zapoznanie się z konkretnymi przykładami działania grup operacyjnych  SIR na terenie Szwecji) a także przyczyni się do poszerzenia bazy partnerów do współpracy.</t>
  </si>
  <si>
    <t>szkolenie, wyjazd studyjny</t>
  </si>
  <si>
    <t xml:space="preserve">Rolnicy, przedsiębiorcy rolni, doradcy rolni, partnerzy SIR, naukowcy, doradcy rolni </t>
  </si>
  <si>
    <t xml:space="preserve">Innowacyjne i alternatywne metody upraw oraz metody poprawy rentowności w małych gospodarstwach </t>
  </si>
  <si>
    <t xml:space="preserve">Celem operacji jest przedstawienie innowacyjnych form urynkowienia wybranych produktów tradycyjnych poprzez przekazanie ciekawostek kulinarnych regionu oraz zwiększenie wiedzy wsród uczestnikówe na temat roli produktów loklanych i tradycyjnych. </t>
  </si>
  <si>
    <t xml:space="preserve">liczba uczsetników </t>
  </si>
  <si>
    <t xml:space="preserve">rolnicy , doradcy rolni, osoby zainteresowane tematyką wdrażania innowacji na obszrach wiejskich </t>
  </si>
  <si>
    <t>Nowe rasy zwierząt gospodarskich przykładem innowacyjnych rozwiązań genetycznych i technologicznych wzrostu opłacalności produkcji zwierzęcej</t>
  </si>
  <si>
    <t xml:space="preserve">Głownym celem operacji jest poznanie innowacyjnych i nowych technologi produkcji zwierzęcej oraz zapoznanie się z Europejskimi standardami hodowli bydła mięsnego i zywca wołowego. </t>
  </si>
  <si>
    <t xml:space="preserve">rolnicy , doradcy , hodowcy zwierząt gospodarskich, przedstawiciele instytucji pracujących na rzecz rolnictwa </t>
  </si>
  <si>
    <t>Polowe pokazy pracy innowacyjnych maszyn rolniczych (IV edycja)</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</si>
  <si>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</si>
  <si>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pokazy polowe</t>
  </si>
  <si>
    <t>rolnicy, dzierżawcy, przedstawiciele grup producenckich, przedstawiciele jednostek naukowo-badawczych oraz producenci nawozów i środków ochrony roślin, którzy współpracują z producentami maszyn rolniczych w zakresie efektywnego nawożenia i racjonalnej ochrony chemicznej</t>
  </si>
  <si>
    <t>Barzkowice 2                  73-134 Barzkowice</t>
  </si>
  <si>
    <t xml:space="preserve">II Międzyregionalny Pokaz Alpak </t>
  </si>
  <si>
    <t xml:space="preserve">
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
</t>
  </si>
  <si>
    <t xml:space="preserve">pokaz alpak </t>
  </si>
  <si>
    <t xml:space="preserve">rolnicy , mieszkańcy obszarów wiejskich , osoby zainteresowane tematyką chowu alpak </t>
  </si>
  <si>
    <t>Przyrodnicze i ekonomiczne  uwarunkowania uprawy winorośli w województwie zachodniopomorskim - przetwórstwo produktów rolnych szansą na poprawę dochodowości gospodarstw</t>
  </si>
  <si>
    <t>Celem operacji jest pokazanie uczestnikom konferecji , iż ptrzetwórstwo produktów rolnych w tym przypadku winorośli  jest doskonałą szansą na poprawę dochodowości gopspodarstw , zwłaszcza tych małych.  Uczestnicy zdobędą wiedzę, w jaki sposób uprawiać winorośl w warunkach klimatycznych województwa zachodniopomorskiego, zapoznają się również z technologią produkcji wina oraz przybliżone zostaną zasady funkcjonowania Sieci na rzecz innowacji w rolnictwie.</t>
  </si>
  <si>
    <t xml:space="preserve">rolnicy , mieszkancy obszarów wiejskich  , przedsiębiorcy, przedstawiciele instytucji pracujących na rzecz rolnictwa </t>
  </si>
  <si>
    <t>Barzkowice 2                    73-134 Barzkowice</t>
  </si>
  <si>
    <t xml:space="preserve">
Węgierskie ekologiczne plantacje winorośli produkujące wina inspiracją do zawiązania wspólpracy na rzecz powstania grupy operacyjnej EPI</t>
  </si>
  <si>
    <t>Celem operacji jest zapoznanie się z praktyczną i teoretytczną wiedzą  na temat uprawy i przetwórstwa winorośli. Najważniejszym aspektem będzie poinformowanie uczestników o możliwości tworzenia i funkocjonowania grup operacyjnych na rzecz innowacji oraz realizacji przez te grupy projektów , ktorych celem jest wyzwalanie innowacyjności i podwyższenie jakości danego produktu. Uczestnicy zaznajomią się z praktyczną i teoretyczną wiedzą od producentów węgierskich zajmujących się nowatorską uprawą winorośli zachowując jednocześnie tradycję uprawy i przetwarzania tych owoców.</t>
  </si>
  <si>
    <t>Barzkowice 2                       73-134 Barzkowice</t>
  </si>
  <si>
    <t>Barzkowice 2                            73-134 Barzkowice</t>
  </si>
  <si>
    <t>Uzasadnienie: Wartość poniesionych kosztów operacji uległa zmniejszeniu ,mniejsza kwota powstała w  wyniku przeprowadzenia procedury zgodnej z prawem zamówien publicznych .</t>
  </si>
  <si>
    <t xml:space="preserve">Technologia produkcji zwierzęcej - innowacyjne rozwiązania w hodowli bydła , owiec i kóz </t>
  </si>
  <si>
    <t xml:space="preserve">
Celem operacji jest przedstawienie hodowli bydła mięsnego, kóz i owiec jako alternatywę do produkcji drobiu i trzody chlewnej. Uczestnicy operacji zapoznają się z nowoczesnymi technologiami produkcji zwierzęcej. Zaś przedstawione zalety  wdrażania innowacyji w rolnictwie przy pomocy narzędzia, jakim jest działanie Współpraca może zaispirować uczestników do powołania GO EPI, która wykorzysta zdobytą podczas wyjazdu studyjnego wiedzę przenosząc ją do praktyki rolniczej woj. zachodniopomorskiego.  </t>
  </si>
  <si>
    <t>Współpraca w przetwórstwie owoców i winorośli szansą na rozwój obszarów wiejskich</t>
  </si>
  <si>
    <t>Głównym celem operacji jest umożliwienie orzaz zachęcenie uczestników do  nawiązania kontaktów i stworzenia relacji partnerskich w ramach Sieci na rzecz innowacji w rolnictwie w celu powstania potencjalnej Grupy Operacyjnej EPI. Zdobyta wiedza w ramach wyjazdu przyni się w przyszłości do rozwoju gospodarstw rolnych na obszarach wiejskich oraz da podstawę do powstania Grupy Operacyjnej  w ramach działania "Współpraca" PROW 2014-2020.</t>
  </si>
  <si>
    <t xml:space="preserve">rolnicy,  przedsiębiorcy, przedstawiciele instytucji pracujących na rzecz rolnictwa </t>
  </si>
  <si>
    <t>Barzkowice 2                           73-134 Barzkowice</t>
  </si>
  <si>
    <t>Uzasadnienie: Wartość poniesionych kosztów operacji uległa zwiększeniu , większa kwota powstała w  wyniku oszczędności powstałych  z poprzednich operacji.</t>
  </si>
  <si>
    <t>Plan operacyjny KSOW na lata 2018-2019 (z wyłączeniem działania 8 Plan komunikacyjny) - Zachodniopomorski ODR - marzec 2020</t>
  </si>
  <si>
    <t xml:space="preserve">Uzasadnienie wprowadzonych zmian: zmieniono budżet operacji. Powodem jest rozbieżność między szacowaniem a poniesionym kosztem. Operacja realizowana przez PARTNERA. W celu wyłonienia wykonawcy zadania zastosowano PZP - zapytanie ofertowe. </t>
  </si>
  <si>
    <t xml:space="preserve">Uzasadnienie wprowadzonych zmian: zmieniono budżet i koszty kwalifikowalne operacji. Powodem jest rozbieżność między szacowaniem a poniesionym kosztem. </t>
  </si>
  <si>
    <t>Plan operacyjny KSOW na lata 2018-2019 (z wyłączeniem działania 8 Plan komunikacyjny) - Opolski ODR - zmiana luty 2020</t>
  </si>
  <si>
    <t xml:space="preserve"> Różnica pomiędzy kwotą planowaną a wydatkowana wynika z ponisienia mniejszych kosztów względem realizacji zadnia. </t>
  </si>
  <si>
    <t xml:space="preserve">Nastąpiło błędne wpisanie kwoty brutto operacji .Różnica pomiędzy kwotą planowaną a wydatkowana wynika z ponisienia mniejszych kosztów względem realizacji zadnia. </t>
  </si>
  <si>
    <t>Plan operacyjny KSOW na lata 2018-2019 (z wyłączeniem działania 8 Plan komunikacyjny) - Ministerstwo Rolnictwa i Rozwoju Wsi - ……………..2020</t>
  </si>
  <si>
    <t>Ministerstwo Rolnictwa i Rozwoju Wsi, ul. Wspólna 30, 00-930 Warszawa</t>
  </si>
  <si>
    <t>Stoisko wystawiennicze / punkt informacyjny na targach / imprezie plenerowej/ wystawie</t>
  </si>
  <si>
    <t>Targi, wystawy, imprezy lokalne, regionalne, krajowe, międzynarodowe</t>
  </si>
  <si>
    <t>I</t>
  </si>
  <si>
    <t>I,II,III,IV</t>
  </si>
  <si>
    <t xml:space="preserve">liczba konferencji </t>
  </si>
  <si>
    <t>liczba spotkań</t>
  </si>
  <si>
    <t>I,II</t>
  </si>
  <si>
    <t>Opracowanie i druk informatora o jednostkach doradztwa rolniczego</t>
  </si>
  <si>
    <t xml:space="preserve">Celem jest zapewnienie doradztwa rolniczego dla wszystkich państw UE. Przekazanie informacji o jednostkach doradztwa rolniczego (jdr) zapewniają działania sieciujące dla doradców i przedstawicieli instytucji doradczych z innych krajów UE oraz instytutów w zakresie wdrażania innowacji, przyczyniając się do wspierania transferu wiedzy i innowacji. </t>
  </si>
  <si>
    <t>Publikacja/ materiał (wersja drukowana i/lub elektroniczna)</t>
  </si>
  <si>
    <t xml:space="preserve">liczba egzemplarzy publikacji </t>
  </si>
  <si>
    <t>rolnicy i mieszkańcy obszarów wiejskich, naukowcy z instytutów badawczych, przedstawiciele urzędów rządowych i samorządowych oraz UE, przedstawiciele organizacji międzynarodowych zajmujący się doradztwem rolniczym. Liczebność grupy około 1500 osób</t>
  </si>
  <si>
    <t>I, II</t>
  </si>
  <si>
    <t>Departament Doradztwa i Nauki</t>
  </si>
  <si>
    <t>szkolenie/seminarium/warsztat</t>
  </si>
  <si>
    <t>Departament Strategii, Analiz i Rozwoju</t>
  </si>
  <si>
    <t>Opracowanie i druk publikacji pod roboczym tytułem ,,Kodeks dobrych praktyk w zakresie doradztwa rolniczego:</t>
  </si>
  <si>
    <t>Zapewnienie doradztwa rolniczego, upowszechnianie wiedzy na temat dobrych praktyk w zakresie doradztwa rolniczego, wspieranie transferu wiedzy i innowacji dla: rolników, mieszkańców wsi, naukowców, resortu rolnictwa, parlamentarzystów, samorządów wiejskich. Wiedza będzie wykorzystywana w praktyce oraz w procesie programowania i legislacji.</t>
  </si>
  <si>
    <t>publikacja/materiał (wersja drukowana i/lub elektroniczna)</t>
  </si>
  <si>
    <t>liczba tytułów 
liczba egzemplarzy</t>
  </si>
  <si>
    <t>1
1500</t>
  </si>
  <si>
    <t>Zrezygnowano z realizacji ww. operacji ze względu na niski poziom wdrażania i związane z tym  niewielkie wykorzystanie  środków finansowych oraz  małą  liczbę przykładów dobrych praktyk  w ramach działania „Wsparcie dla korzystających z usług doradczych”. W związku z powyższym brak było możliwości zrealizowania niniejszej operacji do końca 2019 roku.</t>
  </si>
  <si>
    <t xml:space="preserve">Organizacja cyklu spotkań poświęconych innowacjom w rolnictwie i na obszarach wiejskich </t>
  </si>
  <si>
    <t xml:space="preserve">Innowacyjne rozwiązania dla rolnictw i obszarów wiejskich. Celem głównym organizowanych spotkań jest wsparcie upowszechniania innowacji w rolnictwie i na obszarach wiejskich. Cele szczegółowe - przekazanie przedstawicielom doradztwa i praktyki rolniczej informacji o innowacyjnych rozwiązaniach dla rolnictw i obszarów wiejskich, w szczególności wypracowanych w wyniku projektów B+R współfinansowanych ze środków publicznych. Rozwój współpracy pomiędzy podmiotami zaangażowanymi w proces tworzenia, wdrażania i upowszechniania innowacyjności w sektorze rolno-żywnościowym i na obszarach wiejskich. </t>
  </si>
  <si>
    <t>przedstawiciele doradztwa rolniczego, praktyki rolniczej, sektora B+R i administracji. Liczebność około 675 osób, oraz rolnicy i mieszańcy obszarów wiejskich</t>
  </si>
  <si>
    <t>Organizacja spotkania dla członków SWG AKIS (Strategic Working Group; Agricultural Knowledge and Innovation System)</t>
  </si>
  <si>
    <t xml:space="preserve">Zapewnienie współpracy oraz dostarczenie wiedzy państwom – członkom SWG AKIS. Ułatwianie wymiany wiedzy fachowej oraz dobrych praktyk w zakresie wdrażania innowacji w rolnictwie i na obszarach wiejskich. </t>
  </si>
  <si>
    <t>Bezpośrednio – uczestnicy spotkania około 57 osób  (w tym ok. 30 os. członków Grupy – przedstawicieli poszczególnych państw).  Pośrednio rolnicy oraz ogół społeczeństwa korzystający z wdrażania innowacyjnych rozwiązań w zakresie praktyki rolniczej, inne zaproszone osoby</t>
  </si>
  <si>
    <t xml:space="preserve">Organizacja ,,Wysp Innowacji" na targach i wystawach rolniczych </t>
  </si>
  <si>
    <t xml:space="preserve">Celem głównym operacji jest promocja i upowszechnianie innowacji w rolnictwie i na obszarach wiejskich. Cel ten zostanie osiągnięty poprzez realizację celu szczegółowego którym jest stworzenie platformy wymiany opinii i doświadczeń pomiędzy przedstawicielami środowiska naukowego i doradztwa a praktyką rolniczą i ogółem społeczeństwa,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Działanie to przyczyni się wprost do realizacji Priorytetu przekrojowego PROW 2014-2020 tj. wsparcia transferu wiedzy i innowacji w rolnictwie, leśnictwie i na obszarach wiejskich
oraz celu KSOW dotyczącego wspierania innowacji w rolnictwie produkcji żywności, leśnictwie i na obszarach wiejskich.
</t>
  </si>
  <si>
    <t>Grupą docelową są w szczególności instytuty badawcze nadzorowane przez Ministra Rolnictwa i Rozwoju wsi oraz jednostki doradztwa rolniczego (Centrum Doradztwa Rolniczego - CDR i wojewódzkie ośrodki doradztwa rolniczego -ODR). Odbiorcami pośrednimi operacji są natomiast rolnicy, mieszkańcy obszarów wiejskich, uczniowie szkół rolniczych, producenci, przetwórcy,  ogół społeczeństwa - tj. wszystkie zainteresowane osoby odwiedzające targi i wystawy. Targi AGROTECH w Kielcach odwiedza corocznie ponad 70 tys. osób, a Międzynarodowe Targi Wyrobów Spożywczych POLAGRA FOOD około 50 tys. osób.</t>
  </si>
  <si>
    <t>I, IV</t>
  </si>
  <si>
    <t>I, III, IV</t>
  </si>
  <si>
    <t>Organizacja międzynarodowej konferencji na temat doradztwa rolniczego pt. ,,Wyzwania dla doradztwa rolniczego po 2020"</t>
  </si>
  <si>
    <t xml:space="preserve">Celem jest zapewnienie przekazania informacji o planowanych zadaniach dla doradztwa rolniczego przez KE po 2020 roku, wymiana poglądów, doświadczeń i prezentacja dobrych praktyk w kontekście międzynarodowym oraz prezentacja innowacyjnych rozwiązań dotyczących transferu wiedzy z nauki do praktyki rolniczej. </t>
  </si>
  <si>
    <t>Konferencja/kongres</t>
  </si>
  <si>
    <t>Pracownicy instytucji doradztwa rolniczego i instytutów badawczych, przedstawiciele Stowarzyszenia EUFRAS, Mirr, ARiMR, KOWR, Rad Społecznych Doradztwa Rolniczego, prywatnych podmiotów doradczych, innych przedstawicieli państw UE, pośrednio rolnicy i ogół społeczeństwa korzystający ze wsparcia doradczego i wdrażania innowacyjnych rozwiązań w zakresie praktyki rolniczej ogółem ok. 300 osób</t>
  </si>
  <si>
    <t>Bezpośrednio - pracownicy instytucji doradztwa rolniczego i instytutów badawczych, przedstawiciele stowarzyszenia EUFRAS, MRiRW, ARiMR, KOWR, Rad Społecznych Doradztwa Rolniczego, prywatnych podmiotów doradczych, szkól rolniczych, izb rolniczych, organizacji doradczych z Ukrainy i Mołdawii i innych przedstawicieli państw UE; pośrednio rolnicy oraz ogół społeczeństwa korzystający ze wsparcia doradczego i wdrażania innowacyjnych rozwiązań w zakresie praktyki rolniczej. Ogółem – 267 osób.</t>
  </si>
  <si>
    <t>132 875,56</t>
  </si>
  <si>
    <t>Zmiana dotyczy harmonogramu oraz kosztów organizacji konferencji, zwiększenie których było związane m.in. z pokryciem kosztów dojazdu i dodatkowego zakwaterowania gości – wykładowców z zagranicy.</t>
  </si>
  <si>
    <t>Organizacja wyjazdu studyjnego do wybranego kraju UE na temat funkcjonowania doradztwa rolniczego</t>
  </si>
  <si>
    <t>Upowszechnienie organizacji i zasad funkcjonowania jednostek doradztwa rolniczego, wymiana doświadczeń i prezentacja dobrych praktyk oraz stosowanych form i metod doradzania w kontekście międzynarodowym oraz prezentacja innowacyjnych rozwiązań procesu transferu wiedzy z nauki do praktyki rolniczej. Cele te są spójne z zakresem Działania 2, tj. zapewniają działania sieciujące dla doradców i przedstawicieli instytucji doradczych z innych krajów UE oraz z instytutów w zakresie wdrażania innowacji. Przyczyniają się do wspierania transferu wiedzy i innowacji, mają na celu wsparcie innowacji w rolnictwie. 
Temat: Zapoznanie kadry zarządzającej jdr i MRiRW z funkcjonowaniem doradztwa rolniczego w wybranym kraju UE.</t>
  </si>
  <si>
    <t>Zagraniczne wyjazdy studyjne</t>
  </si>
  <si>
    <t>Pracownicy instytucji doradztwa rolniczego, przedstawiciele MRiRW - ok. 80 osób.</t>
  </si>
  <si>
    <t>Pracownicy instytucji doradztwa rolniczego, przedstawiciele MRiRW - 25 osób.</t>
  </si>
  <si>
    <t>Zrezygnowano z realizacji operacji w roku 2020 ze względu na zwiększenie obowiązków, wynikających z rozpoczęcia procesu opracowywania projektu Krajowego Planu Strategicznego na lata 2021 -2027 w drugiej połowie roku.</t>
  </si>
  <si>
    <t>Organizacja seminarium dla przedstawicieli instytutów badawczych i jednostek doradztwa rolniczego</t>
  </si>
  <si>
    <t xml:space="preserve">Współpraca instytucji doradztwa rolniczego i instytutów badawczych w celu zapewnienia wdrażania innowacyjnych rozwiązań z nauki do praktyki rolniczej. Cele: zapewnienie wdrażania innowacyjnych rozwiązań z nauki do praktyki rolniczej. Dostarczenie wiedzy o najnowszych wynikach badań rolniczych i innowacjach zalecanych do upowszechniania. Zwiększenie zainteresowania uczestników seminariów oraz spotkania jdr oraz instytutów wdrażania innowacji. </t>
  </si>
  <si>
    <t>Pracownicy instytucji doradztwa rolniczego i instytutów badawczych, przedstawiciele SWG AKIS - Łącznie ok 80 osób. Rolnicy i ogół społeczeństwa korzystający z wdrażania innowacyjnych rozwiązań</t>
  </si>
  <si>
    <t xml:space="preserve">Organizacja spotkań dla doradców rolniczych w instytutach badawczych i wzorcowych gospodarstwach rolnych </t>
  </si>
  <si>
    <t>Celem głównym organizowanych spotkań jest wsparcie transferu wiedzy i innowacji. Celem szczegółowym  stworzenie warunków do   wymiany opinii i doświadczeń pomiędzy przedstawicielami środowiska naukowego i praktyki rolniczej a pracownikami jednostek doradztwa rolniczego,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Efektywne upowszechnianie wiedzy i doświadczeń we wdrażaniu innowacji w rolnictwie i na obszarach wiejskich</t>
  </si>
  <si>
    <t>szkolenia/ seminaria/ inne formy szkoleniowe</t>
  </si>
  <si>
    <t xml:space="preserve">Bezpośrednio – wybrani pracownicy jednostek doradztwa rolniczego; pośrednio rolnicy oraz mieszkańcy obszarów wiejskich korzystający z usług świadczonych przez doradztwo publiczne m.in. w zakresie transferu wiedzy i innowacji w rolnictwie oraz na obszarach wiejskich. W każdym ze spotkań weźmie udział około 40 przedstawicieli doradztwa, tak więc we wszystkich 6-ciu spotkaniach weźmie udział ok 240 uczestników. </t>
  </si>
  <si>
    <t>Wspieranie procesu tworzenia partnerstw na rzecz innowacji w serowarstwie.</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</si>
  <si>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t>
  </si>
  <si>
    <t>ilość uczestników</t>
  </si>
  <si>
    <t>rolnicy - hodowcy bydła mlecznego, doradcy rolniczy, pracownicy uczelni i jednostek naukowych, przedsiębiorcy</t>
  </si>
  <si>
    <t>Kujawsko-Pomorski Ośrodek Doradztwa Rolniczego</t>
  </si>
  <si>
    <t>Minikowo            
89-122 Minikowo</t>
  </si>
  <si>
    <t>Wymogi środowiskowe a dochodowość gospodarstw mlecznych</t>
  </si>
  <si>
    <t xml:space="preserve">Nadrzędnym celem operacji jest ułatwienie współpracy i stworzenie warunków do poszukiwania i  nawiązywania partnerstw pomiędzy hodowcami bydła mlecznego, doradcami rolniczymi, przedstawicielami jednostek naukowych oraz przedsiębiorcami. Cel operacji zostanie zrealizowany poprzez wymianę wiedzy i doświadczenia z zakresu dobrostanu, żywienia, a także najnowocześniejszych rozwiązań w hodowli bydła mlecznego co przełoży się w przyszłości na poprawę sytuacji ekonomicznej gospodarstw.
</t>
  </si>
  <si>
    <t>szkolenie 1</t>
  </si>
  <si>
    <t>Minikowo                      89-122 Minikowo</t>
  </si>
  <si>
    <t>szkolenie 2</t>
  </si>
  <si>
    <t>Poprawa opłacalności produkcji żywca wołowego</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</si>
  <si>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hodowli bydła mięsnego oraz zwiększenie opłacalności chowu, a także prezentacja dobrych praktyk z tego zakresu.</t>
  </si>
  <si>
    <t xml:space="preserve">rolnicy - producenci żywca wołowego, doradcy rolniczy. </t>
  </si>
  <si>
    <t>Minikowo,                    89-122 Minikowo</t>
  </si>
  <si>
    <t xml:space="preserve">                           broszura</t>
  </si>
  <si>
    <t>ilość egzemplarzy</t>
  </si>
  <si>
    <t>Innowacyjna produkcja zwierzęca na terenie województwa kujawsko-pomorskiego. Zwiększenie udziału wysokobiałkowych komponentów paszowych pochodzenia krajowego, w tym śruty rzepakowej w produkcji mleka, trzody chlewnej oraz bydła opasowego. Akronim INNOWACYJNE BIAŁKO.</t>
  </si>
  <si>
    <t>Celem głównym działań projektowych jest zapewnienie wsparcia organizacyjnego i merytorycznego do powstania na terenie województwa kujawsko-pomorskiego grupy operacyjnej lub grup operacyjnych producentów rolnych, zainteresowanych podjęciem współpracy w ramach działania "Współpraca" oraz ułatwienie tej współpracy, efektem której będzie wdrożenie praktyk innowacyjnych w obszarze produkcji zwierzęcej, polegających na zwiększeniu udziału w strukturze wysokobiałkowych komponentów paszowych śruty rzepakowej i roślin strączkowych. Na terenie województwa kujawsko-pomorskiego prowadzona jest różnorodna produkcja zwierzęca, ale biorąc pod uwagę jednocześnie skalę wykorzystania importowanej śruty sojowej oraz możliwości fizjologiczne konwersji systemów żywienia poszczególnych gatunków na w/w lokalne źródła białka, projekt zostanie skoncentrowany na producentach mleka, bydła opasowego oraz trzody chlewnej.</t>
  </si>
  <si>
    <t>seminarium I</t>
  </si>
  <si>
    <t>Producenci rolni, doradcy rolniczy, przedstawiciele organizacji branżowych i rolniczych, w tym izb rolniczych, a także samorządu terytorialnego</t>
  </si>
  <si>
    <t>Krajowe Zrzeszenie Producentów Rzepaku i Roślin Białkowych</t>
  </si>
  <si>
    <t>Warszawa 
ul. Szkolna 2/4, lokal nr 403, 
00-006 Warszawa</t>
  </si>
  <si>
    <t>seminarium II</t>
  </si>
  <si>
    <t>seminarium III</t>
  </si>
  <si>
    <t>ekspertyza</t>
  </si>
  <si>
    <t xml:space="preserve">Program azotanowy w Polsce-nowe obowiązki dla rolników z województwa kujawsko-pomorskiego </t>
  </si>
  <si>
    <t xml:space="preserve">Głównym celem operacji jest podnoszenie świadomości i kształtowania właściwych postaw rolników i doradców w zakresie ograniczenia zanieczyszczenia wód azotem pochodzenia rolniczego, poprzez propagowanie zasad zrównoważonego rolnictwa, a tym samym wsparcie we wdrażaniu  „Programu działań mających na celu zmniejszenie zanieczyszczenia wód azotanami pochodzącymi ze źródeł rolniczych oraz zapobieganie dalszemu zanieczyszczeniu”. Konferencja ma za zadanie przekazać uczestnikom informacje o najnowszych rozwiązaniach dotyczących ochrony wód oraz oddziaływaniu produkcji zwierzęcej na środowisko, a także zachęcić do propagowania i wdrażania zasad zrównoważonego rolnictwa. </t>
  </si>
  <si>
    <t>konferencja I</t>
  </si>
  <si>
    <t>rolnicy, doradcy rolniczy</t>
  </si>
  <si>
    <t xml:space="preserve">II-IV </t>
  </si>
  <si>
    <t>konferencja II</t>
  </si>
  <si>
    <t xml:space="preserve">broszura </t>
  </si>
  <si>
    <t xml:space="preserve">AKCELERATOR AGROINNOWACJI 
</t>
  </si>
  <si>
    <t xml:space="preserve">Celem operacji jest dostarczenie 100 osobom zainteresowanym innowacyjnością w rolnictwie, będącym jednocześnie potencjalnymi założycielami grup operacyjnych na rzecz innowacji (EPI), wiedzy o tym, jakie są zasady wnioskowania o wsparcie innowacyjnej inicjatywy w ramach działania Współpraca oraz realizacji projektów, których przedmiotem jest: opracowanie i wdrożenie nowego lub znacznie udoskonalonego produktu, objętego załącznikiem I do Traktatu o funkcjonowaniu Unii Europejskiej, lub nowych lub znacznie udoskonalonych technologii lub metod organizacji lub marketingu dotyczących produkcji, przetwarzania lub wprowadzania do obrotu produktów objętych załącznikiem I do Traktatu o funkcjonowaniu Unii Europejskiej lub tworzenie i rozwój krótkich łańcuchów dostaw. W drugim etapie celem jest pogłębienie wiedzy zdobytej przez nie mniej niż 20 szczególnie zainteresowanych uczestników tak, aby grupy te posiadały pełną wiedzę umożliwiającą zainicjowanie  powstania grup operacyjnych na rzecz innowacji (EPI). </t>
  </si>
  <si>
    <t>Liczba szkoleń</t>
  </si>
  <si>
    <t xml:space="preserve"> rolnicy, właściciele lasów, jednostki naukowe, przedsiębiorcy, podmioty świadczące usługi doradcze
</t>
  </si>
  <si>
    <t xml:space="preserve">Agro Klaster Kujawy – Stowarzyszenie Na Rzecz Innowacji i Rozwoju  
</t>
  </si>
  <si>
    <r>
      <rPr>
        <sz val="11"/>
        <color theme="1"/>
        <rFont val="Calibri"/>
        <family val="2"/>
        <charset val="238"/>
        <scheme val="minor"/>
      </rPr>
      <t>ul. Bernardyńska 6-8, 85-029 Bydgoszcz</t>
    </r>
  </si>
  <si>
    <t>Liczba uczestników</t>
  </si>
  <si>
    <t>spotkania tematyczne</t>
  </si>
  <si>
    <t xml:space="preserve"> rolnicy, właściciele lasów, przedstawiciele jednostek naukowych, przedsiębiorcy, podmioty świadczące usługi doradcze.
</t>
  </si>
  <si>
    <t>Innowacje w uprawie rzepaku</t>
  </si>
  <si>
    <t>Celem głównym operacji jest wymiana fachowej wiedzy w zakresie uprawy rzepaku oraz stworzenie przestrzeni pomiędzy rolnikami, podmiotami doradczymi, jednostkami naukowymi, przedsiębiorcami sektora rolno-spożywczego i pozostałymi podmiotami do wymiany kontaktów w obszarze wdrażania innowacji w uprawie rzepaku. Wskazane cele zostaną osiągnięte dzięki organizacji konferencji dotyczącej innowacji w uprawie rzepaku, dotyczących aspektów nawożenia w ekstremalnych warunkach atmosferycznych. Zorganizowana zostanie także debata dotycząca biopaliw, jako ważnego elementu w produkcji rzepaku.</t>
  </si>
  <si>
    <t>Rolnicy, przedstawiciele świata nauki, przedstawiciele przedsiębiorstw z terenu województwa kujawsko-pomorskiego, podmioty doradcze</t>
  </si>
  <si>
    <t xml:space="preserve">II - III </t>
  </si>
  <si>
    <t>Kujawsko-pomorski Ośrodek Doradztwa Rolniczego w Minikowie</t>
  </si>
  <si>
    <t>Minikowo 1
89-122 Minikowo</t>
  </si>
  <si>
    <t>Innowacyjne rozwiązania w hodowli i produkcji zwierząt gospodarskich</t>
  </si>
  <si>
    <r>
      <t xml:space="preserve">Celem operacji jest upowszechnienie i propagowanie innowacji w produkcji zwierzęcej poprzez popularyzację postępu hodowlanego będącego innowacją możliwą do wdrożenia w gospodarstwach rolnych </t>
    </r>
    <r>
      <rPr>
        <sz val="11"/>
        <rFont val="Calibri"/>
        <family val="2"/>
        <charset val="238"/>
        <scheme val="minor"/>
      </rPr>
      <t xml:space="preserve"> zajmujących się chowem zwierząt gospodarskich oraz pokazanie bioróżnorodności wśród gatunków i ras tych zwierząt. Cel ten zostanie osiągnięty poprzez zorganizowanie Regionalnej Kujawsko-Pomorskiej Wystawy Zwierząt Hodowlanych w Minikowie. Podczas wystawy będzie prezentowane bydło mleczne, mięsne, drób hodowlany, użytkowy i owce. Celem operacji jest także wymiana fachowej wiedzy w obszarze postępu hodowlanego, który miał miejsce na przestrzeni 20 i innowacji jakie zostały wdrożone w hodowli zwierząt w tym okresie. Będzie to możliwe dzięki zorganizowaniu konferencji, podczas której omówione zostaną zagadnienia innowacji hodowlanych zwierząt gospodarskich na przestrzeni dwóch dekad.</t>
    </r>
  </si>
  <si>
    <t>rolnicy, pracownicy naukowi i związki branżowe/hodowlane,
wystawcy zwierząt hodowlanych, doradcy,</t>
  </si>
  <si>
    <t>Targi/wystawa</t>
  </si>
  <si>
    <t>Liczba wystaw</t>
  </si>
  <si>
    <t>Innowacyjny wypas - nowoczesne metody stosowania wypasu bydła zwiększające dochodowość gospodarstw rolnych.</t>
  </si>
  <si>
    <t xml:space="preserve">Głównym celem operacji jest ułatwienie współpracy i stworzenie warunków do poprawy opłacalności stosowania wypasu w rolnictwie. Istotna jest poprawa współpracy w istniejącej grupie operacyjnej oraz nawiązywanie kontaktów pomiędzy przedstawicielami jednostek chcących utworzyć nową grupę operacyjną. Cel operacji zostanie zrealizowany poprzez wymianę wiedzy i doświadczeń z zakresu dobrostanu, żywienia, a także najnowocześniejszych rozwiązań stosowanych w wypasie co przełoży się w przyszłości na poprawę sytuacji ekonomicznej gospodarstw. Wyjazd będzie realizowany do jednego z największych gospodarstw w UE stosującego wypas.
</t>
  </si>
  <si>
    <t>rolnicy, doradcy rolniczy, pracownicy uczelni i jednostek naukowych, przedsiębiorcy, przedstawiciele grupy operacyjnej Zielone Mleko oraz przedstawiciele jednostek zainteresowanych utworzeniem nowej grupy operacyjnej mającej na celu wdrożenie wypasu</t>
  </si>
  <si>
    <t>RAZEM</t>
  </si>
  <si>
    <t>Plan operacyjny KSOW na lata 2018-2019 (z wyłączeniem działania 8 Plan komunikacyjny) - Kujawsko-pomorski ODR - marzec 2020</t>
  </si>
  <si>
    <t>Innowacyjne metody w produkcji roślinnej przyjazne środowisku naturalnemu</t>
  </si>
  <si>
    <t>Celem operacji  jest upowszechnienie i praktyczne wdrożenie wiedzy na temat innowacyjnych systemów uprawy roli, które przyczyniają się do znacznego zmniejszenia strat azotu i fosforu z działalności rolniczej. Formą realizacji operacji będzie zorganizowanie dwóch szkoleń dla mieszkańców obszarów wiejskich, głównie producentów rolnych i doradców z terenu województwa lubuskiego w zakresie innowacyjnych metod produkcji roślinnej przyjaznych środowisku naturalnemu. Zaplanowano  szkolenia: w siedzibie Lubuskiego Ośrodka Doradztwa Rolniczego w Kalsku oraz w Gliśnie. Dzięki temu większą liczba uczestników weźmie udział w operacji i zdobędzie wiedzę na temat stosowania nowoczesnych systemów gospodarzenia, które są przyjazne dla środowiska.</t>
  </si>
  <si>
    <t xml:space="preserve">Grupę docelowa operacji stanowić będą producenci rolni, przedsiębiorcy, przedstawiciele samorządu terytorialnego z terenu województwa lubuskiego oraz służby doradcze w rolnictwie. W szkoleniach uczestniczyć będzie w sumie 80 uczestników  z czego  20 będzie doradców rolnych. Operacja ma na celu zapoznanie się z nowymi rozwiązaniami w uprawie roli, które są w największym stopniu przyjazne dla środowiska naturalnego. </t>
  </si>
  <si>
    <t>Lubuski Ośrodek Doradztwa Rolniczego</t>
  </si>
  <si>
    <t>Kalsk 91
66-100 Sulechów</t>
  </si>
  <si>
    <t>Innowacyjne zwalczanie chwastów metodą elektroherbicydu</t>
  </si>
  <si>
    <t>Zdobycie wiedzy na temat możliwości skutecznego zwalczania chwastów uodpornionych na działanie chemicznych środków ochrony roślin wśród 45 uczestników tj. rolników oraz doradców rolniczych, przedsiębiorców sektora rolnego poprzez realizacje wyjazdu studyjnego na targi rolnicze połączone z prezentacją pracy elektroherbicydu, w okresie 3 miesięcy.</t>
  </si>
  <si>
    <t>Grupą docelową przeprowadzonej operacji są rolnicy, którzy prowadzą produkcję roślinną metodami konwencjonalnymi lub ekologicznymi oraz doradcy rolniczy, którzy pozostają w bezpośrednich kontakcie z rolnikami i producentami rolnymi.</t>
  </si>
  <si>
    <t>Innowacje w chowie i hodowli bydła mięsnego na przykładzie francuskich doświadczeń</t>
  </si>
  <si>
    <t>Celem głównym niniejszej operacji jest podniesienie poziomu wiedzy na temat innowacyjnych technologii w produkcji bydła mięsnego wśród 30 rolników, doradców rolniczych, przedsiębiorców sektora rolnego poprzez realizacje wyjazdu studyjnego do Francji, w okresie 3 miesięcy.</t>
  </si>
  <si>
    <t xml:space="preserve">Operacja skierowana jest do:
- rolników, hodowców bydła mięsnego
- doradców rolniczych,
- przedsiębiorców,
- przedstawicieli instytucji naukowych
zainteresowanych innowacjami w chowie i hodowli bydła mięsnego, w liczbie 30 osób
</t>
  </si>
  <si>
    <r>
      <t>Wyjazd studyjny pn. Poszukiwanie i przygotowanie potencjalnych członków grup operacyjnych w województwie lubuskim – na przykładzie dobrych praktyk z województwa kujawsko-pomorskiego</t>
    </r>
    <r>
      <rPr>
        <b/>
        <sz val="11"/>
        <color rgb="FF000000"/>
        <rFont val="Calibri"/>
        <family val="2"/>
        <charset val="238"/>
        <scheme val="minor"/>
      </rPr>
      <t xml:space="preserve"> </t>
    </r>
  </si>
  <si>
    <t>Wyjazd studyjny ma na celu podniesienie wiedzy w zakresie organizacji i funkcjonowania grup operacyjnych wśród rolników, doradców, przedsiębiorców z terenu województwa lubuskiego oraz na temat działania „Współpraca” dla 30 uczestników w okresie 3 miesięcy na przykładnie istniejącej grupy operacyjnej w woj. kujawsko-pomorskim.</t>
  </si>
  <si>
    <r>
      <t xml:space="preserve">Grupą docelową, do której skierowane będą zaproszenia to: partnerzy KSOW i SIR z woj. lubuskiego,        rolnicy, doradcy rolni, przetwórcy, przedsiębiorcy, </t>
    </r>
    <r>
      <rPr>
        <sz val="11"/>
        <color rgb="FF000000"/>
        <rFont val="Calibri"/>
        <family val="2"/>
        <charset val="238"/>
        <scheme val="minor"/>
      </rPr>
      <t>przedstawiciele jednostek samorządu terytorialnego, organizacji pozarządowych oraz jednostek naukowych-30 osób. Wyjazd studyjny skierowany jest do potencjalnych członków grupy operacyjnej, osób zainteresowanych założeniem takiej grupy, bądź udziałem w takiej grupie. Celem wyjazdu jest odpowiednie przygotowanie tych osób do funkcjonowania w ramach grupy operacyjnej na rzecz innowacji - EPI.</t>
    </r>
  </si>
  <si>
    <t>Innowacyjne metody w chowie bydła mięsnego zmierzające do produkcji wysokiej jakości markowego mięsa</t>
  </si>
  <si>
    <t>Celem operacji jest podniesienie świadomości w zakresie nowoczesnej hodowli, innowacyjnego chowu oraz znaczenie bydła mięsnego w woj. lubuskim (Strategia Rozwoju Województwa Lubuskiego 2020), wśród 60 uczestników konferencji w okresie 3 miesięcy, 2018 roku.</t>
  </si>
  <si>
    <t>60 + wolni słuchacze</t>
  </si>
  <si>
    <t>Operacja skierowana jest do: rolników, hodowców bydła mięsnego, doradców rolniczych, przedsiębiorców, przedstawicieli instytucji naukowych, samorządowych
zainteresowanych innowacjami w chowie i hodowli bydła mięsnego, w liczbie 60 osób</t>
  </si>
  <si>
    <t>Innowacje w technice ochrony roślin. Optymalna ochrona – minimalizacja pozostałości pestycydów</t>
  </si>
  <si>
    <t>Głównym celem operacji jest dostarczenie wiedzy na temat innowacyjnych rozwiązań w zakresie precyzyjnego rolnictwa dla rolników, doradców rolniczych, przedsiębiorców oraz przedstawicieli świata nauki w liczbie 40 osób w okresie trzech miesięcy.</t>
  </si>
  <si>
    <t>40 + wolni słuchacze</t>
  </si>
  <si>
    <t>Grupa docelowa obejmuje rolników plantatorów upraw rolniczych, przedsiębiorców, doradców rolniczych, przedstawicieli nauki,
zainteresowanych wprowadzeniem innowacyjnych rozwiązań w procesie precyzyjnego rolnictwa o łącznej liczbie 40 osób.</t>
  </si>
  <si>
    <t>Innowacje w produkcji pasz objętościowych dla bydła mlecznego</t>
  </si>
  <si>
    <t>Głównym celem operacji jest dostarczenie wiedzy na temat innowacyjnych rozwiązań w procesie tworzenia pasz objętościowych, z wykorzystaniem nowoczesnych technologii produkcji, w postaci szkolenia dla rolników, doradców rolnych, przedsiębiorców oraz przedstawicieli świata nauki w liczbie 40 osób w okresie trzech miesięcy, 2018 roku.</t>
  </si>
  <si>
    <t xml:space="preserve">Operacja skierowana jest do:
rolników, hodowców bydła mlecznego,  doradców rolniczych, przedsiębiorców, przedstawicieli instytucji naukowych, samorządowych, zainteresowanych innowacjami w chowie i hodowli bydła mlecznego, w liczbie 40 osób
</t>
  </si>
  <si>
    <t>Innowacyjne metody w procesach przetwórczych owoców winorośli</t>
  </si>
  <si>
    <t xml:space="preserve">Celem operacji jest podniesienie świadomości w zakresie nowoczesnej uprawy winorośli, innowacyjnego podejścia do technologii przetwórstwa owoców wpływającego na podniesienie walorów produkowanego wina oraz znaczenie winiarstwa woj. lubuskiego (Strategia Rozwoju Województwa Lubuskiego 2020), wśród 35 uczestników konferencji w okresie 3 miesięcy, 2018 roku. </t>
  </si>
  <si>
    <t>konferencja + warsztaty + konferencja podsumowująca</t>
  </si>
  <si>
    <t>Operacja skierowana jest do: przedsiębiorców, rolnicy, osoby z branży rolniczej – winiarzy, doradców rolnych, przedstawicieli świata nauki,
Grupę docelową stanowić będą ww. przedstawiciele prowadzący działalność na terenie województwa lubuskiego, znających specyfikę oraz problemy terenu, producenci zainteresowani innowacjami rolniczymi i obszarów wiejskich oraz tworzeniem sieci na rzecz innowacji w rolnictwie i na obszarach wiejskich na ternie województwa.</t>
  </si>
  <si>
    <t>Rzepak ozimy w mulczu – przez uproszczenie do innowacyjności</t>
  </si>
  <si>
    <t>Głównym celem operacji jest podniesienie poziomu wiedzy na temat uproszczenia w siewie jako propozycji na innowacje w uprawie rzepaku ozimego w dobie problemów z dostępnością wody dla roślin uprawnych, wśród rolników, doradców, przedsiębiorców i przedstawicieli instytucji naukowych o liczbie 40 osób, poprzez przeprowadzenie szkolenia w okresie 3 miesięcy.</t>
  </si>
  <si>
    <t>Grupą docelową przeprowadzonej operacji są rolnicy, którzy prowadzą produkcję rośliną metodami konwencjonalnymi, przedsiębiorcy branży rolnej oraz doradcy rolniczy, którzy pozostają w bezpośrednich kontakcie z rolnikami i producentami rolnymi.</t>
  </si>
  <si>
    <t>Innowacje w produkcji trzody chlewnej</t>
  </si>
  <si>
    <t>Dostarczenie wiedzy o innowacjach w produkcji trzody chlewnej dla 60 rolników oraz doradców z województwa lubuskiego poprzez przeprowadzenie szkolenia w okresie 3 miesięcy.</t>
  </si>
  <si>
    <t xml:space="preserve">Grupę docelową niniejszej operacji będą stanowili rolnicy, w tym producenci trzody chlewnej oraz doradcy rolniczy w liczbie 60 osób zainteresowani  podnoszeniem wiedzy o innowacjach w produkcji trzody chlewnej.
Takie  dobranie grupy docelowej pozwoli na wymianę i standaryzację wiedzy w zakresie omawianych tematów. Rolnikom  pozwoli na podejmowanie świadomych i przemyślanych decyzji o wprowadzeniu innowacji obszarze swoich działalności, doradcom usprawni prace doradcze. Przedstawicielom świata nauki dostarczy cennej informacji o potrzebach w terenie, ułatwi identyfikację obszarów problemowych z zakresu omawianych tematów co powinno mieć przełożenie na ich pracę naukową w kontekście innowacyjności polskiego rolnictwa.
</t>
  </si>
  <si>
    <t xml:space="preserve">W stronę innowacji: wyjazd studyjny do woj. dolnośląskiego - regionu produkcji serów oraz do Czech na Morawy - regionu winnic dla polskich producentów sera i wina. Enoturystyka. </t>
  </si>
  <si>
    <t>Podniesienie poziomu wiedzy i wymiana doświadczeń pomiędzy polskimi producentami sera i producentami wina a producentami z Moraw w przypadku winiarzy. Poznanie tradycji, wskazanie nowych ścieżek rozwoju oraz możliwości zastosowania innowacyjnych rozwiązań. Ułatwianie wymiany wiedzy i rezultatów działań pomiędzy uczestnikami dla rozwoju obszarów wiejskich. W wyjeździe wezmą udział początkujący jak i doświadczone osoby w produkcji sera oraz wina co przyczyni się do przekazania doświadczeń a przy tym wskazania nowych ścieżek rozwoju, możliwości zastosowania innowacyjnych rozwiązań uprawy winorośli oraz nawiązanie współpracy.</t>
  </si>
  <si>
    <t>Grupa docelowa obejmuje rolników, osoby z branży rolniczej - winiarzy, przedsiębiorców, doradców rolniczych, przedstawicieli nauki,
zainteresowanych wprowadzeniem innowacyjnych rozwiązań w produkcji wina oraz serów.</t>
  </si>
  <si>
    <t>Innowacje w chowie i hodowli bydła mięsnego w Polsce i na świecie.</t>
  </si>
  <si>
    <t>Głównym celem konferencji jest dostarczenie aktualnej wiedzy na temat innowacyjnych rozwiązań w zakresie chowu i hodowli bydła na przykładzie polskich i zagranicznych wzorców prowadzenia i zarządzania gospodarstwem rolnym. Konferencja naukowa połączona stricte z pokazem praktycznym w gospodarstwach rolniczych przyczyni się do bezpośredniej konfrontacji zdobytej wiedzy z praktyką w zakresie chowu i hodowli bydła. Taka forma operacji najbardziej wpisuje się w efektywną współpracę rolników z hodowcami, producentami i przedsiębiorcami oraz jednostkami naukowymi i doradczymi. Nawiązane kontakty przyczynią się do wzbogacenia bazy o potencjalnych partnerów sieci na rzecz innowacji w rolnictwie i na obszarach wiejskich.</t>
  </si>
  <si>
    <t>70 + wolni słuchacze</t>
  </si>
  <si>
    <t>Operacja skierowana jest do: rolników, hodowców bydła mięsnego, doradców rolniczych, producentów, przedsiębiorców, przedstawicieli instytucji naukowych i samorządowych
zainteresowanych innowacjami w chowie i hodowli bydła mięsnego.</t>
  </si>
  <si>
    <t>Efektywne rolnictwo ekologiczne i innowacje w produkcji zwierzęcej od idei do praktyki na przykładzie gospodarstw w województwie podkarpackim i świętokrzyskim w ramach tworzenia potencjalnych grup operacyjnych w zakresie działania "Współpraca"</t>
  </si>
  <si>
    <t>Głównym celem operacji jest zapoznanie się z efektywnym zarządzaniem i produkcją rolną w gospodarstwie ekologicznym oraz produkcją zwierzęcą na terenie województwa świętokrzyskiego i podkarpackiego dla pozyskania potencjalnych partnerów do grup operayjnych w ramach działania "Współpraca".</t>
  </si>
  <si>
    <t xml:space="preserve">Grupą docelową, do której skierowany będzie nabór to potencjalni partnerzy KSOW i SIR z woj. lubuskiego, rolnicy zainteresowani produkcją ekologiczną, doradcy rolni, hodowcy bydła i przedsiębiorcy oraz przedstawiciele jednostek naukowych. Wyjazd studyjny skierowany jest do potencjalnych członków grupy operacyjnej, osób zainteresowanych założeniem takiej grupy, bądź udziałem w pracach na rzecz GO EPI. </t>
  </si>
  <si>
    <t>Innowacje w uprawie, technice i pielęgnacji winorośli. Aspekty prawno-ekonomiczne działalności prowadzenia winnicy.</t>
  </si>
  <si>
    <t xml:space="preserve">Celem wyjazdu studyjnego będzie poszerzenie wiedzy ze wskazaniem nowych rozwiązań w uprawie winorośli w polskich warunkach klimatycznych. </t>
  </si>
  <si>
    <t>Operacja skierowana jest do: przedsiębiorców, rolników, osób z branży rolniczej – winiarzy, doradców rolniczych, przedstawicieli świata nauki.
Grupę docelową stanowić będą ww. przedstawiciele prowadzący działalność na terenie województwa lubuskiego, znający specyfikę oraz problemy terenu, producenci zainteresowani innowacjami rolniczymi i obszarów wiejskich oraz tworzeniem sieci na rzecz innowacji w rolnictwie i na obszarach wiejskich na terenie województwa.</t>
  </si>
  <si>
    <t>Innowacyjne rozwijanie usług opiekuńczych na obszarach wiejskich. Poszukiwanie i przygotowanie potencjalnych osób do założenia i prowadzenia gospodarstwa opiekuńczego w województwie lubuskim - na przykładzie dobrych praktyk z województwa kujawsko-pomorskiego.</t>
  </si>
  <si>
    <t>Wyjazd studyjny ma na celu podniesienie wiedzy w zakresie  innowacji związanej z zakładaniem, prowadzeniem i funkcjonowaniem gospodarstwa opiekuńczego dla grupy 30 osób mieszkańców obszarów wiejskich, właścicieli gospodarstw agroturystycznych, zagród edukacyjnych, przedstawicieli jednostek naukowych i specjalistów LODR na przykładzie funkcjonujących już tego typu gospodarstw w województwie kujawsko-pomorskim. Uczestnicy wyjazdu wzbogacą swoją wiedzę o doświadczenie rolników, u których funkcjonują już tego typu placówkami. Uczestnicy mogą stać się potencjalnymi partnerami w ramach sieci na rzecz innowacji i rozwoju obszarów wiejskich.</t>
  </si>
  <si>
    <t xml:space="preserve">Grupa docelową, do której skierowany będzie nabór to grupa 30 osób, rolników oraz
mieszkańców obszarów wiejskich z woj. lubuskiego, właścicieli gospodarstw agroturystycznych, zagród edukacyjnych, przedstawicieli organizacji pozarządowych, zainteresowanych utworzeniem gospodarstwa opiekuńczego oraz specjalistów LODR, którzy będą wsparciem merytorycznym tworzonych gospodarstw.
</t>
  </si>
  <si>
    <t>1, 4</t>
  </si>
  <si>
    <t>Innowacyjne rozwiązania we włoskiej enoturystyce</t>
  </si>
  <si>
    <t>Celem operacji jest podniesienie poziomu wiedzy w zakresie innowacyjnych rozwiązań uprawy winorośli z wykorzystaniem zasobów środowiska naturalnego,  nowoczesnego podejścia do technologii przetwórstwa owoców winorośli wpływającego na podniesienie walorów produkowanego wina oraz wspieranie transferu wiedzy w ramach organizacji i funkcjnowania enoturystyki na przykładzie  Włoch wśród 35 uczestników wyjazdu studyjnego zainteresowanych możliwością współpracy partnerskiej we wdrażaniu innowacyjnych metod przetwórstwa wina oraz stymulowanie do takiej współpracy dla powstania potencjalnych Grup Operacyjnych EPI.</t>
  </si>
  <si>
    <t xml:space="preserve">Grupę docelową stanowić będą rolnicy, doradcy rolniczy, przedstawiciele firm i instytucji związanych z rolnictwem, zarówno z sektora publicznego, jak i prywatnego oraz organizacji pozarządowych, przetwórcy, przedsiębiorcy, osoby z branży rolniczej - winiarze.  </t>
  </si>
  <si>
    <t>Lubuska Izba Rolnicza</t>
  </si>
  <si>
    <t>ul. Kożuchowska 15a, 65 - 364 Zielona Góra</t>
  </si>
  <si>
    <t>Z NATURY innowacyjne… - Innowacyjne formy działalności na terenach wiejskich.</t>
  </si>
  <si>
    <t xml:space="preserve">Celem operacji jest przekazanie wiedzy na temat krótkich łańcuchów dostaw, ekologii, świadomym wyborze zdrowego żywienia. </t>
  </si>
  <si>
    <t xml:space="preserve">szkolenie </t>
  </si>
  <si>
    <t>50 + wolni słuchacze</t>
  </si>
  <si>
    <t>Grupę docelową stanowić będą rolnicy, mieszkańcy obszarów wiejskich, dietetycy, instytucje i przedsiębiorcy zainteresowani zdrową żywnością, przetwórcy, osoby z branży rolniczej - ekolodzy, specjaliści LODR zainteresowani innowacyjnymi aspektami tematyki zdrowego żywienia.</t>
  </si>
  <si>
    <t>Plan operacyjny KSOW na lata 2018-2019 (z wyłączeniem działania 8 Plan komunikacyjny) - Lubuski ODR - marzec 2020</t>
  </si>
  <si>
    <t>"Innowacje w przedsiębiorczości na obszarach wiejskich - działania na rzecz powstania grupy operacyjnej"</t>
  </si>
  <si>
    <t>Głównym celem operacji jest stworzenie dogodnych warunków do powstania grupy operacyjnej pracującej na rzecz wzrostu świadomości społeczeństwa wiejskiego. Potencjalna grupa ma skupiać rolników, przedsiębiorców oraz przedstawicieli jednostek naukowo-badawczych. Wśród celów szczegółowych operacji należy wymienić:
1. Wzrost świadomości środowiska wiejskiego, wspieranie transferu wiedzy, wspieranie transferu innowacji na obszarach wiejskich, wymianę wiedzy w zakresie łańcucha dostaw żywności.
2. Wspieranie  innowacyjnych działań w zakresie RHD i MLO jako elementu poprawy rentowności gospodarstw wiejskich. Operacja ma pomóc w nawiązaniu kontaktów, współpracy oraz przedstawieniu innowacyjnych rozwiązań społeczeństwu wiejskiemu.</t>
  </si>
  <si>
    <t>Seminarium z wyjazdem studyjnym, punkt informacyjny na  targach, ulotka, informacje  i publikacje w internecie</t>
  </si>
  <si>
    <t>Liczba uczestników operacji (seminarium/wyjazd studyjny)</t>
  </si>
  <si>
    <t>72/49</t>
  </si>
  <si>
    <t xml:space="preserve">Grupę docelową przedmiotowej operacji stanowić będą głównie przedsiębiorcy, rolnicy  prowadzący lub zamierzający rozpocząć prowadzenie sprzedaży produktów w ramach: rolniczego handlu detalicznego, sprzedaży bezpośredniej oraz Marginalnej Ograniczonej Lokalnej (MOL). Liczebność grupy odbiorców uzależniona jest od formy realizacji operacji. W ramach organizowanego seminarium  oraz wyjazdu studyjnego planuje się udział około  80 uczestników. </t>
  </si>
  <si>
    <t>Lubań, ul. Tadeusza Maderskiego 3    83-422 Nowy Barkoczyn</t>
  </si>
  <si>
    <t xml:space="preserve">Szacowana liczba odwiedzających punkt informacyjny na targach                                 </t>
  </si>
  <si>
    <t>Nakład ulotki</t>
  </si>
  <si>
    <t>5</t>
  </si>
  <si>
    <t>"Rolnictwo ekologiczne –innowacje w produkcji  i przetwórstwie na rzecz skracania łańcucha dostaw (POMORSKI EKOFESTIWAL)"</t>
  </si>
  <si>
    <t>Głównym celem operacji jest pomoc w utworzeniu grupy operacyjnej działającej na rzecz wdrażania innowacyjnych metod stosowanych w rolnictwie i przetwórstwie ekologicznym oraz wdrażania projektów innowacyjnych. Grupa skupia przedstawicieli rolników, przedsiębiorców, przedstawicieli  jednostek naukowo-badawczych i innych zgodnie z PROW 2014-2020, działających na rzecz wdrażania projektów innowacyjnych. Służyć ma temu  wymiana wiedzy oraz doświadczeń pomiędzy podmiotami uczestniczącymi w realizacji operacji. W trakcie realizacji operacji poprzez takie formy jak: seminarium, wydanie publikacji i spotu informacyjno-promującego zostaną podjęte między innymi zadania dotyczące  moderacji powstania grupy operacyjnej.  Zapoznanie producentów, przetwórców, doradców, specjalistów i pracowników naukowych bądź z instytucji działających na rzecz rozwoju rolnictwa ekologicznego z innowacyjnymi rozwiązaniami, umożliwi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nawiązanie kontaktów. Aby doszło do utworzenia grupy operacyjnej potrzebna jest możliwość poznania się potencjalnych jej członków,  stworzenia relacji oraz potrzeby wspólnych działań w zakresie wdrażania innowacji w atmosferze odpowiedniej moderacji poprzez brokera innowacji.</t>
  </si>
  <si>
    <t>Szkolenie, plakat, broszura, film promocyjny</t>
  </si>
  <si>
    <t>Liczba uczestników operacji</t>
  </si>
  <si>
    <t>80 (+ 1 osoba jako wolny słuchacz)</t>
  </si>
  <si>
    <t>Grupa docelowa będzie się składała z rolników, producentów, przedsiębiorców, członków stowarzyszenia, doradców i specjalistów ODR-ów oraz przedstawicieli instytucji naukowo-badawczych. Łącznie 80 uczestników seminarium (rolników, producentów, przedsiębiorców, członków stowarzyszenia, doradców i specjalistów ODR-ów oraz przedstawicieli instytucji naukowo-badawczych). Dodatkowo pośrednią grupą będą konsumenci żywności ekologicznej ( około 1000 osób/ dziennie odwiedzających Gdański Bazar Natury, do tego w zależności od miejsca telebimu: od 600 000 widowni/kontaktów i więcej– w ciągu 14 dni na jednym telebimie - widownia spotów reklamowych)</t>
  </si>
  <si>
    <t>Nakład plakatu</t>
  </si>
  <si>
    <t>Nakład broszury</t>
  </si>
  <si>
    <t>Film informacyjno - promocyjny</t>
  </si>
  <si>
    <t xml:space="preserve">„Zielone Agro Show – innowacje w produkcji bydła" </t>
  </si>
  <si>
    <t>Głównym celem operacji jest pomoc w utworzeniu grupy operacyjnej w zakresie produkcji zwierzęcej – bydło oraz w opracowaniu przez nią wniosku o dofinansowanie. Służyć ma temu ma  wymiana wiedzy oraz doświadczeń pomiędzy podmiotami uczestniczącymi w realizacji operacji. W trakcie wyjazdu studyjnego zostaną podjęte miedzy innymi zadania dotyczące  moderacji powstania grupy operacyjnej oraz zapoznanie się z doświadczeniami hodowców z innego regionu polski w zakresie tworzenia przez grupy operacyjne wniosków o dofinansowanie działań innowacyjnych. Zapoznanie hodowców, doradców, specjalistów i pracowników naukowych z innowacyjnymi rozwiązaniami stosowanymi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Dodatkowo bardzo ważnym elementem w rozpowszechnianiu wiedzy na temat innowacji oraz działania „Współpraca” są doradcy i specjaliści PODR w Lubaniu którzy zdobywając wiedze na ten temat rozpowszechniają ją wśród innych rolników nie biorących udziału w wyjeździe studyjnym. Zielone Agro Show sprzyja nabyciu wiedzy i umiejętności praktycznych związanych z hodowlą zwierząt, oraz z pozyskiwaniem paszy objętościowej z użytków zielonych. Istnieje możliwość wzięcia udziału w efektownych pokazach maszyn podczas pracy, użytkowanych do zbioru zielonki, wspólny wyjazd rolników, doradców oraz kadry naukowej ma być inspiracją  do podjęcia i wdrożenia działań innowacyjnych.</t>
  </si>
  <si>
    <t>Grupa docelowa będzie się składała z rolników, przedsiębiorców, członków grup producenckich, doradców i specjalistów ODR-ów oraz naukowców z Uniwersytetu Technologiczno-Przyrodniczego w Bydgoszczy i/lub Uniwersytetu Przyrodniczego w Poznaniu; 22 rolników (w tym członków grupy producenckiej); 11 doradców i/lub specjalistów; 2 naukowców z Uniwersytetu Technologiczno-Przyrodniczego w Bydgoszczy i/lub Uniwersytetu Przyrodniczy w Poznaniu</t>
  </si>
  <si>
    <t>"INNOWACJE W PRZEDSIĘBIORCZOŚCI NA OBSZARACH WIEJSKICH – UTWORZENIE POTENCJALNEJ GRUPY"</t>
  </si>
  <si>
    <t>Działanie na rzecz stworzenia grupy operacyjnej  poprzez organizacje wyjazdu w ramach którego zostaną przeprowadzone warsztaty szkoleniowe z moderatorami SIR. Operacja przyczyni się  do rozwiązania problemu stagnacji, wspierania i  rozwoju innowacyjnych działań gospodarczych oraz innowacji w rolnictwie, wzrostu zatrudnienia i poprawę jakości życia mieszkańców obszarów wiejskich. Kreowanie przedsiębiorczych postaw i motywowanie do podejmowania działań związanych z uruchomieniem dodatkowej działalności gospodarczej, umożliwi stworzenie miejsc pracy, podniesie rentowność gospodarstw rolnych. Wyjazd szkoleniowy jest doskonałą formą aktywizacji mieszkańców obszarów wiejskich, sprzyja wymianie doświadczeń i możliwości powstania grup operacyjnych, a także umożliwi  poszukiwanie partnerów KSOW do współpracy w ramach działania „Współpraca”, o którym mowa w art. 3 ust.1 pkt. 13 ustawy o wspieraniu rozwoju obszarów wiejskich z udziałem środków EFRROW w ramach PROW na lata 2014-2020.</t>
  </si>
  <si>
    <t>Warsztaty z wyjazdem studyjnym</t>
  </si>
  <si>
    <t xml:space="preserve">Wybór grupy docelowej ma na celu rozpowszechnienie idei przedsiębiorczości wśród mieszkańców terenów wiejskich, tworzenia na obszarach wiejskich nowych miejsc pracy poza rolnictwem. Operacja przyczyni się do promocji innowacyjnych rozwiązań i przedsięwzięć gospodarczych. Uczestnicy zdobędą wiedzę z zakresu małej przedsiębiorczości na obszarach wiejskich, w tym z turystyki wiejskiej. Poznają różne formy usług, zakresy usług i zajęć oferowanych przez gospodarstwa rolne, agroturystyczne i zagrody edukacyjne, funkcjonujące w województwie dolnośląskim. Poznają sposoby wytwarzania i sprzedaży bezpośredniej produktów nieprzetworzonych i przetworzonych, promocji produktów lokalnych i tradycyjnych. Zdobędą wiedzę z zakresu metod aktywizowania społeczności wiejskiej na przykładzie lokalnej grupy działania (LGD Partnerstwo Ducha Gór). Grupę docelową będą tworzyły następujące podmioty: rolnicy – 16 osób ; doradcy/specjaliści – 4 osoby (w tym moderator SIR - 1), przedsiębiorcy – 5 osób;  mieszkańcy obszarów wiejskich – 5 osób . Grupa będzie liczyła 30 osób. Dobór uczestników jest odpowiedniemu składowi utworzenia grupy operacyjnej. Taki dobór będzie najlepszym rozwiązaniem do utworzenia takiej grupy. </t>
  </si>
  <si>
    <t>Działania na rzecz powstania potencjalnej grupy operacyjnej w zakresie produkcji, marketingu i sprzedaży produktów pszczelich</t>
  </si>
  <si>
    <t xml:space="preserve">Powstanie potencjalnej grupy operacyjnej zajmującej się działaniami zmierzającymi do zwiększenia rentowności produkcji pszczelarskiej poprzez zdiagnozowanie problemów i wdrożenia wypracowanych rozwiązań w praktyce:                                                                                                            a) nawiązanie współpracy z naukowcami i innymi podmiotami które mogą uczestniczyć w działaniu Współpraca i wyposażenie uczestników projektu w wiedzę dotyczącą pozyskiwania nowych produktów pszczelich maj 2018
b) seminarium na temat „Promocja produktów pszczelich” – 50 osób - czerwiec 2018
c) wyjazd studyjny - poznanie dobrych przykładów współpracy funkcjonujących w innych regionach kraju w tym wdrażania innowacji przez grupy operacyjne na terenie woj. lubelskiego, dzielenie się wiedzą i doświadczeniem związanym z produkcją pszczelarską  – 30 osób  - wrzesień 2018
d) opracowanie broszury „Promocja produktów pszczelich”
e) działania na rzecz powstania grupy operacyjnej moderowane przez Pana mgr inż Leszka Pękalę, który przejął rolę brokera innowacji
</t>
  </si>
  <si>
    <t>seminarium, wyjazd studyjny, broszura</t>
  </si>
  <si>
    <t>liczba uczestników seminarium</t>
  </si>
  <si>
    <t>50 (+ 22 osoby jako wolni słuchacze)</t>
  </si>
  <si>
    <t xml:space="preserve">
Grupa docelowa wyłoniona w trakcie rekrutacji oparta jest o osoby wymienione w rozporządzeniu „Współpraca”  liczy 50 osób z których 30 osób są to osoby które wezmą udział w wyjeździe studyjnym. Grupa ta została skonstruowana w oparciu o potrzeby merytoryczne oraz funkcjonowanie przyszłej grupy operacyjnej oraz rozporządzenie dotyczące działania „Współpraca”
Grupa docelowa składa się z:
- mieszkańców obszarów wiejskich 
- osób prowadzących gospodarstwa pasieczne
- rolników i członków ich rodzin
- naukowców,
- przedsiębiorców
- przedstawicieli organizacji pozarządowych
</t>
  </si>
  <si>
    <t>Zespół Szkół Rolniczych Centrum Kształcenia Praktycznego im. Józefa Wybickiego w Bolesławowie</t>
  </si>
  <si>
    <t>Bolesławowo 15, 83-250 Skarszewy</t>
  </si>
  <si>
    <t>nakład broszury</t>
  </si>
  <si>
    <t>1200</t>
  </si>
  <si>
    <t>Innowacyjne metody produkcji zwierzęcej, w tym bydła mięsnego w województwie pomorskim</t>
  </si>
  <si>
    <t xml:space="preserve">Celem operacji jest podniesienie wiedzy w zakresie innowacyjnych metod produkcji zwierzęcej, w tym bydła mięsnego wśród 50 uczestników zainteresowanych możliwością współpracy we wdrażaniu innowacyjnych metod produkcji zwierzęcej oraz stymulowanie do takiej współpracy:                                                              - promowanie i rozwój produkcji zwierzęcej, w tym bydła mięsnego na obszarze realizacji poprzez wielopodmiotową współpracę we wdrażaniu innowacyjnych rozwiązań tej produkcji,
- poznanie innowacyjnych i nowych technologii produkcji zwierzęcej oraz roli nauki w transferze wiedzy i innowacji w tym zakresie,
- przedstawienie przykładów dobrych praktyk w zakresie wdrażania innowacji w produkcji zwierzęcej. Przedmiotem operacji jest organizacja 2-dniowej konferencji dla 50 uczestników, w tym 25 rolników, 10 przedsiębiorców, 10 doradców i 5 naukowców. Tematem operacji są innowacyjne metody w zakresie produkcji zwierzęcej, w tym bydła mięsnego w województwie pomorskim.
</t>
  </si>
  <si>
    <t>Grupę docelowa operacji stanowić będą przedstawiciele podmiotów, które mogą wchodzić w skład grup operacyjnych EPI. W każdej konferencji, w każdym województwie udział weźmie 50 uczestników, w tym 25 rolników, 10 przedsiębiorców, 10 doradców i 5 naukowców. Będą to osoby, które prowadzą działalność na terenie województwa pomorskiego lub znają jego specyfikę w zakresie produkcji zwierzęcej. Tak zbudowana grupa docelowa będzie gwarantem odpowiedniej identyfikacji problemów w zakresie produkcji zwierzęcej, przedstawienia możliwości ich rozwiązania oraz zawiązania współpracy podmiotów w tym zakresie.</t>
  </si>
  <si>
    <t>ul. Tkacka 5/6, 42-200 Częstochowa</t>
  </si>
  <si>
    <t>Dobre praktyki w zakresie wdrażania innowacji w rolnictwie i na obszarach wiejskich na przykładzie inicjatyw podejmowanych przez rolników czeskich, austriackich i niemieckich</t>
  </si>
  <si>
    <t>Głównym celem operacji jest pomoc w ułatwieniu tworzenia sieci kontaktów i powiązań na rzecz innowacyjności w zakresie różnych form przedsiębiorczości na wsi w oparciu o potencjał gospodarstwa rolnego i wykorzystaniu walorów krajobrazowych i kulturowych. Służyć temu będzie wymiana wiedzy i doświadczeń pomiędzy podmiotami uczestniczącymi w realizacji operacji. Podczas wyjazdu studyjnego grupa zaznajomi się z przetwórstwem i sprzedażą krókich łańcuchów dostaw żywności z gospodarstw rolnych oraz funkcjonowaniem zagród edukacyjnych, gospodarstw opiekuńczych i agroturystycznych na terenie Czech, Austrii i Niemiec, a dodatkowo przedstawiciel SIR i/lub broker innowacji moderować będzie  działania w zakresie informowania uczestników wyjazdu o Sieci na rzecz innowacji w rolnictwie i na obszarach wiejskich (SIR)  oraz o wdrażanym przez Sieć działaniu „Współpraca” w ramach PROW 2014-2020.</t>
  </si>
  <si>
    <t xml:space="preserve">Grupa docelowa operacji liczyć będzie 45 osób, z województwa pomorskiego, m. in.: rolnicy, przedsiębiorcy związani z branżą turystyczną, doradcy i/lub specjaliści PODR w Lubaniu, przedstawiciele firm wspierających rozwój obszarów wiejskich, przedstawiciele pomorskich uczelni wyższych, przedstawiciel SIR i/lub broker innowacji
</t>
  </si>
  <si>
    <t>Wykorzystanie „Darów Natury” w produkcji i przetwórstwie ekologicznym – współpraca w zakresie wdrażania innowacji i organizacji łańcucha dostaw żywności na obszarach wiejskich</t>
  </si>
  <si>
    <t xml:space="preserve">Głównym celem operacji jest  pomoc w utworzeniu potencjalnej grupy operacyjnej, która działałaby w obszarze innowacyjnych metod stosowanych w przetwórstwie ekologicznym i rolnictwie oraz ułatwienie w tworzeniu sieci powiązań na rzecz innowacyjności. Udział w wyjeździe i warsztatach na miejscu ułatwi wymianę wiedzy oraz dobrych praktyk w zakresie wdrażania innowacji oraz zwiększy aktywizację środowiska w zakresie tworzenia sieci kontaktów. Z pewnością będzie to wspieranie innowacji w rolnictwie i  produkcji żywności  na obszarach wiejskich. Służyć ma temu  wymiana wiedzy oraz doświadczeń pomiędzy podmiotami uczestniczącymi w realizacji operacji. W trakcie realizacji operacji poprzez takie formy jak wykłady, warsztaty, dyskusje, zostaną podjęte między innymi zadania dotyczące  moderacji powstania potencjalnej grupy operacyjnej działającej w kierunku przetwórstwa.  Zapoznanie producentów, przetwórców, doradców, specjalistów i przedstawicieli  instytucji działających na rzecz rozwoju rolnictwa ekologicznego z innowacyjnymi rozwiązaniami, umożliwi  uczestnikom wymianę fachowej wiedzy oraz dobrych praktyk w zakresie wdrażania innowacji w rolnictwie i na obszarach wiejskich. Równie ważna jest integracja środowiska, nawiązanie kontaktów. Aby doszło do utworzenia potencjalnej grupy operacyjnej potrzebna jest możliwość poznania się potencjalnych jej członków,  stworzenia relacji oraz potrzeby wspólnych działań w zakresie wdrażania innowacji w atmosferze odpowiedniej moderacji poprzez brokera innowacji i/lub specjalisty PODR w Lubaniu z zakresu rolnictwa ekologicznego oraz omawiając najważniejsze kryteria i warunki ubiegania się o pomoc finansową, zwłaszcza na działania związane z innowacją na rzecz skracania łańcucha dostaw.
</t>
  </si>
  <si>
    <t>Rolnicy, doradcy i/lub specjaliści PODR, przedsiębiorcy sektora rolno-spożywczego w tym producenci żywności ekologicznej oraz przedstawiciele podmiotów zainteresowanych wdrażaniem innowacji w rolnictwie ekologicznym  i na obszarach wiejskich.</t>
  </si>
  <si>
    <t xml:space="preserve"> Wspieranie przedsiębiorczości i innowacji na obszarach wiejskich przez podnoszenie poziomu wiedzy i umiejętności w obszarze małego przetwórstwa lokalnego na przykładzie Małopolskiego Szlaku Kulinarnego</t>
  </si>
  <si>
    <t>Operacja ma stworzyć warunki do powstania potencjalnej grupy operacyjnej,  zapoznać grupy uczestników z różnymi formami przedsiębiorczości, a w szczególności wytwarzania produktów lokalnych, tradycyjnych i regionalnych  z  produktów rolnych pochodzących z gospodarstwa rolnika, ich sprzedaży i promocji. Wyjazd studyjny połączony z warsztatami jest doskonałą formą aktywizacji mieszkańców obszarów wiejskich, sprzyja wymianie doświadczeń i możliwości tworzenia sieci kontaktów dla doradców i służb wspierających wdrażanie innowacji na obszarach wiejskich. Uczestnicy mają poznać  innowacyjne rozwiązania gospodarcze, ze szczególnym uwzględnieniem łańcucha żywnościowego na obszarze wiejskim województwa małopolskiego. Ponadto operacja ma na celu pokazanie na przykładzie województwa małopolskiego  procesu budowania i komercjalizacji polskich produktów żywnościowych w powiązaniu z  turystyką wiejską.</t>
  </si>
  <si>
    <t>Grupę docelową wyjazdu studyjnego będą stanowili przedstawiciele branż mających kluczowe znaczenie dla rozwoju obszaru: tj. rolnicy, kwaterodawcy, podmioty gospodarcze, koła gospodyń wiejskich, stowarzyszenia oraz doradcy i specjaliści odr-u. Działanie będzie ogólnodostępne dla podmiotów oraz stowarzyszeń posiadających swoją siedzibę na terenie województwa pomorskiego.</t>
  </si>
  <si>
    <t>Sieciowanie doradztwa, praktyki rolniczej i nauki drogą do rozwiązywania zdiagnozowanych problemów na obszarach wiejskich</t>
  </si>
  <si>
    <t>Celem operacji jest utworzenie pomorskiej sieci doradztwa dla rolników i mieszkańców obszarów wiejskich wspierającej wdrażanie innowacji, zrzeszającej naukowców, producentów rolnych, przedsiębiorców, organizacje samorządowe, rządowe, pozarządowe, samorządy gospodarcze, przedstawicieli doradztwa rolniczego. Wielokierunkowa wymiana wiedzy, informacji i doświadczeń między uczestnikami sieci umożliwi sprawniejsze działanie każdemu z tych podmiotów.</t>
  </si>
  <si>
    <t xml:space="preserve">Liczba uczestników </t>
  </si>
  <si>
    <t>Przedstawiciele nauki, producenci rolni, przedsiębiorcy, przedstawiciele organizacji samorządowych, rządowych, doradztwa rolniczego, mieszkańcy obszarów wiejskich.</t>
  </si>
  <si>
    <t>Plan operacyjny KSOW na lata 2018-2019 (z wyłączeniem działania 8 Plan komunikacyjny) - Pomorski ODR - marzec 2020</t>
  </si>
  <si>
    <t>„Innowacyjne rozwiązania belgijskie w systemach formowania drzew oraz w systemach osłon w sadach czereśniowych dla uzyskiwania owoców wysokiej jakości”</t>
  </si>
  <si>
    <t xml:space="preserve">Celem operacji jest zapoznanie jej uczestników z innowacyjnymi rozwiązaniami w zakresie prowadzenia sadów czereśniowych, poprzez organizację wyjazdu studyjnego dla 40 osób do sadów belgijskich. Realizacja operacji przyczyni się do nawiązania międzynarodowej, partnerskiej współpracy pomiędzy różnymi instytucjami, podmiotami sfery naukowej, doradczej i producentami ukierunkowanej na poprawę rentowności i konkurencyjności gospodarstw, a w szerszej perspektywie da możliwość powstania grupy operacyjnej ukierunkowanej na rozwój polskich upraw czereśniowych, która swoje cele realizować będzie w ramach działania "Współpraca" </t>
  </si>
  <si>
    <t xml:space="preserve">
rolnicy indywidualni, grupy producentów, przedstawiciele jednostek doradczych, przedstawiciele szkół rolniczych, przedstawiciele samorządu, przedsiębiorcy działający na rzecz sektora ogrodniczego
</t>
  </si>
  <si>
    <t>II/III 
kwartał</t>
  </si>
  <si>
    <t>ŚODR Modliszewice</t>
  </si>
  <si>
    <t>Modliszewice, 
ul. Piotrkowska 30, 26-200 Końskie</t>
  </si>
  <si>
    <t>„Innowacyjne rozwiązania dla upraw ogrodniczych dla zwiększenia ich dochodowości (gatunki alternatywne)”</t>
  </si>
  <si>
    <t>Celem operacji jest zapoznanie uczestników z innowacyjnymi rozwiązaniami w zakresie technologii ogrodniczych upraw alternatywnych oraz możliwościami przetwarzania nowego produktu owocowego dla poprawy rentowności gospodarstw i grup producentów oraz ich konkurencyjności. Konferencja dla 50 osób z zakresu wyżej wymienionej tematyki przyczyni się ponadto do wymiany wiedzy fachowej oraz poznania dobrych praktyk w zakresie technologii upraw alternatywnych</t>
  </si>
  <si>
    <t xml:space="preserve">
rolnicy indywidualni, grupy producentów, przedstawiciele jednostek doradczych, przedstawiciele szkół rolniczych, przedsiębiorcy działający na rzecz sektora przetwórstwa rolnego
</t>
  </si>
  <si>
    <t>IV 
kwartał</t>
  </si>
  <si>
    <t>"Innowacyjne techniki i technologie produkcji, sprzedaży i przetwórstwa produktów ekologicznych"</t>
  </si>
  <si>
    <t xml:space="preserve">Celem operacji jest zwiększenie rentowności gospodarstw ekologicznych poprzez wprowadzenie do produkcji nowoczesnych technik i technologii produkcji, organizację sprzedaży i przetwórstwa wytwarzanych produktów oraz stworzenie stałego łańcucha żywnościowego od producenta do konsumenta z pominięciem pośredników. Cel będzie osiągnięty poprzez organizację dwudniowego wyjazdu studyjnego połączonego z blokiem wykładowym dla 50 osób do gospodarstw, które zastosowały innowacyjne rozwiązania produkcyjne i marketingowe, i osiągnęły sukces, a także zawiązanie się kontaktów między uczestnikami operacji, którzy z racji doboru grupy docelowej będą fundamentem do powstania potencjalnej grupy operacyjnej, która na realizację swoich celów wykorzysta działanie "Współpraca" </t>
  </si>
  <si>
    <t xml:space="preserve">właściciele gospodarstw ekologicznych specjalizujących się w produkcji ekologicznej i zainteresowani poprawą efektywności produkcji i poszukujący nowych możliwości w zakresie zbytu warzyw i owoców ekologicznych, przedstawiciele ośrodka doradztwa rolniczego i jednostek naukowych/uczelni rolniczych  </t>
  </si>
  <si>
    <t>III/IV 
kwartał</t>
  </si>
  <si>
    <t>"Gospodarstwa opiekuńcze jako alternatywna forma rozwoju gospodarstw świętokrzyskich - dobre przykłady funkcjonowania gospodarstw opiekuńczych w Holandii i Polsce"</t>
  </si>
  <si>
    <t>Celem operacji jest wstępne przygotowanie rolników do prowadzenia gospodarstw opiekuńczych i rozwoju usług opiekuńczych jako innowacyjnego kierunku działalności pozarolniczej, poprzez organizację wyjazdu studyjnego dla 22 osób w wyżej wymienionej tematyce na przykładzie Holandii i Polski. Realizacja operacji będzie wsparciem rozwoju przedsiębiorczości na obszarach wiejskich przez podnoszenie poziomu wiedzy i umiejętności dla potrzeb innowacyjnego przedsięwzięcia jakim jest funkcjonowanie, rozwój i popularyzacja gospodarstw opiekuńczych na terenach wiejskich w naszym kraju. Realizacja operacji będzie również promocją wysokiej jakości życia na wsi i jej promocją jako miejsca do rozwoju zawodowego</t>
  </si>
  <si>
    <t>22</t>
  </si>
  <si>
    <t>22 osoby, w tym, 19 rolników 
z terenu województwa świętokrzyskiego posiadających czynne gospodarstwa rolne 
oraz 1 przedstawiciel Regionalnego Ośrodka Polityki Społecznej 
lub Ośrodka Wsparcia Ekonomii Społecznej oraz 2 doradców ŚODR koordynujących operację</t>
  </si>
  <si>
    <t>I-III 
kwartał</t>
  </si>
  <si>
    <t>"Wdrażanie innowacyjnych rozwiązań w zakresie przetwórstwa owoców i warzyw w małych oraz średnich gospodarstwach"</t>
  </si>
  <si>
    <t>Celem operacji jest promowanie innowacyjnych rozwiązań technologicznych i organizacyjnych w zakresie przetwórstwa owoców i warzyw na bazie istniejących inkubatorów przetwórstwa poprzez organizację szkolenia połączonego z warsztatami dla 50 osób. Realizacja operacji przyczyni się do nawiązania partnerskiej współpracy pomiędzy różnymi instytucjami, podmiotami sfery naukowej oraz doradczej i właścicielami gospodarstw ukierunkowanej na ich poprawę rentowności i konkurencyjności poprzez dywersyfikację działalności i wspólne przedsięwzięcia wdrażane przez potencjalne grupy operacyjne działające w ramach działania "Współpraca"</t>
  </si>
  <si>
    <t>szkolenie z warsztatami</t>
  </si>
  <si>
    <t xml:space="preserve">rolnicy/właściciele małych 
i średnich gospodarstw (producenci owoców i warzyw) 
z województwa świętokrzyskiego, przetwórcy, samorządy, doradcy rolniczy, pracownicy naukowi </t>
  </si>
  <si>
    <t>III/IV kwartał</t>
  </si>
  <si>
    <t>"Budowanie grupy partnerskiej ukierunkowanej 
na innowacyjne metody produkcji i przetwórstwa 
na Ziemi Sandomierskiej"</t>
  </si>
  <si>
    <t>Celem operacji jest zainicjowanie współpracy rolników i przedsiębiorców z branży przetwórstwa rolno-spożywczego z terenu Ziemi Sandomierskiej ukierunkowanej na utworzenie grupy operacyjnej w ramach działania "Współpraca", której zadaniem będzie kreowanie innowacyjnych metod przetwórstwa i dystrybucji warzyw i owoców, a w tym upowszechnianie innowacyjnych metod zagospodarowania plonów (poprzez nowe metody przetwórcze), wdrażanie innowacyjnych form i metod dystrybucji na rynkach lokalnych owoców, warzyw i przetworów dostosowanych do aktualnych oczekiwań konsumenta oraz zbudowanie modelowego rozwiązania współpracy producentów, przedsiębiorców, organizacji pozarządowych, instytucji doradczych, jednostek naukowych i innych podmiotów z branży rolno-spożywczej kreujących innowacje w rolnictwie.
Przedmiotem operacji jest przeprowadzenie wyjazdu studyjnego dla 26 osób oraz konferencji dla 66 osób, dzięki którym zrealizowane zostaną powyższe cele. Realizacja operacji przyczyni się do upowszechniania wiedzy w zakresie innowacyjnych rozwiązań w ogrodnictwie i produkcji żywności, w sposób praktyczny umożliwi stworzenie sieci współpracy partnerskiej pomiędzy jej uczestnikami oraz umożliwi podnoszenie poziomu wiedzy z zakresu wysoce wyspecjalizowanej produkcji warzywniczej i sadowniczej.</t>
  </si>
  <si>
    <t xml:space="preserve">wyjazd studyjny
</t>
  </si>
  <si>
    <t xml:space="preserve">rolnicy, przedsiębiorcy związani 
z branżą rolno-spożywczą, w tym właściciele obiektów gastronomicznych, gospodarstw agroturystycznych z rejonu Sandomierszczyzny oraz przedstawiciele samorządów, organizacji pozarządowych, Inkubatora Przetwórczego 
w Dwikozach oraz jednostek doradczych i naukowych </t>
  </si>
  <si>
    <t>Ośrodek Promowania 
i Wspierania Przedsiębiorczości Rolnej 
w Sandomierzu</t>
  </si>
  <si>
    <t>ul. Poniatowskiego 2, 27-600 Sandomierz</t>
  </si>
  <si>
    <t>"Innowacje w dywersyfikacji dochodów działalności rolniczej i pozarolniczej na przykładzie Austrii i Niemiec"</t>
  </si>
  <si>
    <t>Celem operacji jest praktyczne zaprezentowanie rolnikom z województwa świętokrzyskiego wytwarzającym żywność na małą skalę oraz przedstawicielom jednostek doradczych wyspecjalizowanym w zakresie rozwoju obszarów wiejskich współpracującym z tymi rolnikami, dobrych praktyk i innowacyjnych rozwiązań stosowanych przez rolników w Austrii i Niemiec w dywersyfikacji dochodów w zakresie przetwarzania żywności i jej nowoczesnych form sprzedaży, zwłaszcza w krótkich łańcuchach dostaw, a także w zakresie rozwijania usług w obszarze turystyki wiejskiej, gastronomii oraz usług społecznych opartych na zasobach gospodarstw rolnych i dziedzictwie kulturowym regionu. 
Przedmiotem operacji jest przeprowadzenie wyjazdu studyjnego dla 30 osób do Austrii i Niemiec, który pozwoli na zrealizowanie zakładanych celów i jednocześnie umożliwi nawiązanie kontaktów, zarówno między samymi uczestnikami wyjazdu i podmiotami/instytucjami, których są reprezentantami, jak i z rolnikami z Austrii i Niemiec, a także pozwoli na transfer doświadczeń zagranicznych partnerów na teren województwa świętokrzyskiego z zakresu wdrażania innowacji na obszarach wiejskich.</t>
  </si>
  <si>
    <t>rolnicy, przedstawiciele podmiotów/instytucji zaangażowanych w rozwój obszarów wiejskich i przedstawiciele jednostek doradczych z terenu województwa świętokrzyskiego</t>
  </si>
  <si>
    <t>II-IV 
kwartał</t>
  </si>
  <si>
    <t>"Grupy producentów rolnych i ich związki jako innowacyjna forma zrzeszania się rolników na rzecz podniesienia konkurencyjności gospodarstw rolnych oraz realizacji wspólnych inicjatyw"</t>
  </si>
  <si>
    <r>
      <t xml:space="preserve">Celem operacji jest zwiększenie wiedzy wśród rolników i przedstawicieli rolniczych jednostek doradczych z województwa świętokrzyskiego w zakresie zrzeszania się rolników na przykładzie grup producenckich, dzięki czemu możliwa będzie realizacji wspólnych inicjatyw oraz poprawa rentowności gospodarstw rolnych. Dzięki zaprezentowaniu korzyści wynikających z uczestnictwa w różnego rodzaju formach zrzeszania się rolników (np. poprzez wspólną organizację sprzedaży większej ilości produktów i możliwej dzięki temu negocjacji cen zbytu) oraz praktyczną prezentację różnych jego form na przykładzie Włoch </t>
    </r>
    <r>
      <rPr>
        <strike/>
        <sz val="11"/>
        <rFont val="Calibri"/>
        <family val="2"/>
        <charset val="238"/>
        <scheme val="minor"/>
      </rPr>
      <t xml:space="preserve">i Austrii </t>
    </r>
    <r>
      <rPr>
        <sz val="11"/>
        <rFont val="Calibri"/>
        <family val="2"/>
        <charset val="238"/>
        <scheme val="minor"/>
      </rPr>
      <t xml:space="preserve">możliwe będzie zawiązanie partnerstw biznesowych, które ukierunkowane będą na realizację wspólnych celów. Powstałe partnerstwa i wypracowane, wzajemne zaufanie jej członków pozwoli na podejmowanie kolejnych inicjatyw, w tym m.in. realizacji projektów innowacyjnych w ramach działania "Współpraca", w których fundamentem grupy operacyjnej będzie już istniejąca grupa współpracujących rolników.
Przedmiotem operacji jest przeprowadzenie szkoleń oraz  wyjazdu studyjnego do Włoch </t>
    </r>
    <r>
      <rPr>
        <strike/>
        <sz val="11"/>
        <rFont val="Calibri"/>
        <family val="2"/>
        <charset val="238"/>
        <scheme val="minor"/>
      </rPr>
      <t>i Austrii</t>
    </r>
    <r>
      <rPr>
        <sz val="11"/>
        <rFont val="Calibri"/>
        <family val="2"/>
        <charset val="238"/>
        <scheme val="minor"/>
      </rPr>
      <t xml:space="preserve"> dla rolników i przedstawicieli rolniczych jednostek doradczych (rekrutowanych m.in. z uczestników szkoleń), które pozwolą na realizację zakładanych celów operacji i jednocześnie pozwolą na przekazanie najnowszej wiedzy teoretycznej z zakresu możliwości zrzeszania się rolników na przykładzie grup producencki oraz wynikających z tego korzyści, w tym dalszego wykorzystania funduszy PROW 2014-2020 w ramach działania „Współpraca”, o które starać może się tylko grupa operacyjna/grupa partnerów, a nie pojedynczy beneficjent. Wyjazd studyjny pozwoli na zaprezentowanie form zrzeszania się rolników na przykładzie Włoch, stosujących inne modele współpracy rolników (ale w praktyce dające wymierne korzyści), które po dostosowaniu do warunków naszego kraju, mogą zostać zaadaptowane i zdrożone jako innowacyjne modele organizowania się rolników.        </t>
    </r>
  </si>
  <si>
    <t>rolnicy, przedsiębiorcy zainteresowani nawiązaniem wzajemnej współpracy oraz przedstawiciele rolniczych jednostek doradczych z terenu województwa świętokrzyskiego</t>
  </si>
  <si>
    <t xml:space="preserve">III-IV 
kwartał </t>
  </si>
  <si>
    <t>4 szkolenia</t>
  </si>
  <si>
    <t>"Uprawa derenia jadalnego z elementami innowacji jako alternatywnej rośliny dla sadownictwa"</t>
  </si>
  <si>
    <t xml:space="preserve">Celem operacji jest zaprezentowanie rolnikom, przedsiębiorcom, doradcom oraz przedstawicielom instytucji/podmiotów działającym w zakresie rozwoju sektora przetwórczego alternatywnego/innowacyjnego gatunku dla towarowych upraw sadowniczych, jakim jest dereń jadalny, z jednoczesnym przedstawieniem szerokich perspektyw jego zastosowania/wykorzystania, opłacalności produkcji oraz nowych technologiami uprawy i przetwarzania, a także zaprezentowanie, iż uzyskanie stabilnego, pełnowartościowego i lepszego pod względem jakości produktu niszowego, może znacząco wspomóc konkurencyjność mniejszych gospodarstw i zapewnić zwiększenie zysków z działalności ogrodniczej. 
Przedmiotem operacji jest przeprowadzenie wyjazdu studyjnego, który pozwoli na zrealizowanie zakładanych celów (w tym zaprezentowanie kolekcji odmian derenia jadalnego oraz stosowanych najnowszych technik i technologii w jego uprawie i przetwarzaniu) i jednocześnie umożliwi nawiązanie kontaktów między rolnikami/producentami zainteresowanymi wykorzystaniem (oraz upowszechnianiem) mniej popularnych roślin w uprawach sadowniczych oraz podejmowaniem wspólnych inicjatyw służącym zwiększeniu ich udziału w uprawach rolniczych. </t>
  </si>
  <si>
    <t>rolnicy (producenci owoców zainteresowani rozszerzeniem palety oferowanego produktu), przedsiębiorcy oraz przedstawiciele grup producenckich, rolniczych jednostek doradczych, szkół rolniczych, instytucji/podmiotów działających na rzecz rozwoju sektora przetwórczego</t>
  </si>
  <si>
    <t>"Aktualne problemy i zagrożenia oraz innowacyjne techniki w prowadzeniu pasieki"</t>
  </si>
  <si>
    <t>Celem operacji jest zwiększenie rentowności prowadzenia pasiek pszczelarskich poprzez wprowadzenie do produkcji innowacyjnych technik i technologii przy jednoczesnym podjęciu działań na rzecz poprawy warunków bytowania pszczół miodnych, zwiększenie liczby pasiek pszczelich w województwie świętokrzyskim, a tym samym wzrost populacji pszczół, podniesienie poziomu świadomości ekologicznej wśród rolników i doradców rolnych (szczególnie w zakresie roli pszczół w środowisku oraz problemu zmniejszania się populacji tych owadów w kontekście prowadzonej produkcji rolnej), a także rozwój potencjalnej przedsiębiorczości na lokalnym rynku w oparciu o produkty z miodu. 
Przedmiotem operacji jest przeprowadzenie szkolenia, które pozwoli na zrealizowanie zakładanych celów (w tym zaprezentowanie najnowszych rozwiązań, technik i technologii stosowanych w pszczelarstwie, upowszechnianie dobrych praktyk w zakresie prowadzenie pasiek pszczelich) i jednocześnie umożliwi nawiązanie kontaktów między rolnikami/właścicielami pasiek, doradcami oraz przedstawicielami jednostek naukowych zainteresowanych rozwojem pszczelarstwa i podejmowaniem wspólnych inicjatyw służącym zwiększeniu populacji pszczół oraz rentowności pasiek pszczelich, ze szczególnym uwzględnieniem działań ukierunkowanych na wdrażanie rozwiązań innowacyjnych w pszczelarstwie.</t>
  </si>
  <si>
    <t xml:space="preserve">rolnicy, pszczelarze, przedstawiciele instytucji i jednostek naukowych, instytucji i firm działających na rzecz rozwoju pszczelarstwa, osoby zainteresowane ochroną owadów zapylających, doradcy rolni
</t>
  </si>
  <si>
    <t>I-II 
kwartał</t>
  </si>
  <si>
    <t>"Zagospodarowanie odpadów rolnych 
– stan obecny i perspektywy"</t>
  </si>
  <si>
    <t xml:space="preserve">Celem operacji jest poszukiwanie partnerów oraz wspieranie tworzenia sieci współpracy, w celu zawiązania grupy operacyjnej na rzecz zdiagnozowania problemu powstawania odpadów rolniczych i z przemysłu 
rolno-spożywczego oraz ich efektywnego zagospodarowania 
w województwie świętokrzyskim.
Przedmiotem operacji jest zorganizowanie konferencji dla 40 osób 
poświęconej głównej tematyce projektu tj. poszukiwaniu partnerów do grupy operacyjnej, która skupi się na problemie powstawania odpadów rolniczych 
i z przemysłu rolno-spożywczego oraz możliwości ich efektywnego zagospodarowania poprzez zastosowanie innowacyjnych rozwiązań, a także opracowanie oraz wydanie raportu/analizy na temat ww. problematyki, który będzie ogólnodostępny na stronie Wnioskodawcy.    </t>
  </si>
  <si>
    <t>Rolnicy, przedsiębiorcy 
sektora MŚP, 
przedstawiciele ODR, 
LGD oraz organizacji samorządowych 
i pozarządowych</t>
  </si>
  <si>
    <t xml:space="preserve">III-IV 
 </t>
  </si>
  <si>
    <t>Europejska Agencja Rozwoju Sp. J. Kopik i wspólnicy</t>
  </si>
  <si>
    <t>ul. Klonowa 55/34,
25-553 Kielce</t>
  </si>
  <si>
    <t>raport/analiza</t>
  </si>
  <si>
    <t>liczba 
raportów/analiz</t>
  </si>
  <si>
    <t>"Narzędzia do wspomagania zarządzania 
produkcją rolniczą w województwie świętokrzyskim"</t>
  </si>
  <si>
    <t>Celem operacji jest podniesienie wiedzy w zakresie innowacyjnych metod zarządzania produkcją rolniczą wśród 60 uczestników zainteresowanych możliwością współpracy we wdrażaniu innowacyjnych metod zarządzania produkcją oraz stymulowanie do takiej współpracy. 
Operacja umożliwi popularyzację wiedzy na temat możliwości wdrażania innowacyjnych rozwiązań w zakresie zarządzania produkcją rolniczą, które będą rozwiązywały problemy regionalne tej produkcji, zmotywowanie różnych podmiotów do wspólnych działań oraz przedstawienie możliwości takiej współpracy w ramach działania "Współpraca" PROW 2014-2020.</t>
  </si>
  <si>
    <t>Rolnicy, przedsiębiorcy, naukowcy, przedstawiciele samorządu terytorialnego oraz organizacji pozarządowych.</t>
  </si>
  <si>
    <t xml:space="preserve">III-IV 
</t>
  </si>
  <si>
    <t>ul. Tkacka 5/6, 
42-200 Częstochowa</t>
  </si>
  <si>
    <t>"Uprawa winorośli w systemie ekologicznym 
i biodynamicznym oraz produkcja win musujących 
jako elementy innowacji ogrodniczych"</t>
  </si>
  <si>
    <t xml:space="preserve">Celem operacji jest zapoznanie jego uczestników z innowacjami ekologicznymi i biodynamicznymi w technologiach uprawy winorośli oraz z produkcją musujących win gronowych, w tym również nawiązanie kontaktów pomiędzy uczestnikami a wiodącymi producentami/rolnikami z Polski, specjalistami z jednostek naukowych i instytutów badawczych oraz samymi przedstawicielami tej branży z rejonu Sandomierszczyzny (budowanie sieci kontaktów, wymiana doświadczeń, transfer wiedzy od nauki do praktyki). Nawiązana współpraca  producentów win z województwa świętokrzyskiego umożliwi realizację wspólnych przedsięwzięć w zakresie rozwoju tej gałęzi produkcji lokalnie oraz wdrażanie do niej innowacyjnych rozwiązań. 
Przedmiotem operacji jest organizacja dwudniowego krajowego wyjazdu studyjnego do profesjonalnych winnic, stanowiącego praktyczną prezentację najnowszych rozwiązań stosowanych w tej gałęzi rolnictwa i produkcji, w tym udział w wykładach merytorycznych z zakresu przedmiotowej tematyki operacji, dzięki czemu osiągnięte zostaną założone cele operacji. </t>
  </si>
  <si>
    <t>rolnicy indywidualni (głównie z sektora produkcji winorośli i winiarstwa), przedstawiciele jednostek doradczych, szkół rolniczych, instytutów badawczych/uczelni rolniczych/jednostek naukowych</t>
  </si>
  <si>
    <t>"Rozwój sieci kontaktów jako innowacyjne
rozwiązanie organizacyjne dla producentów
ekologicznych z województwa świętokrzyskiego"</t>
  </si>
  <si>
    <t xml:space="preserve">Celem operacji jest zainicjowanie i rozwój współpracy pomiędzy producentami ekologicznymi z województwa świętokrzyskie ukierunkowanej na podejmowanie wspólnych inicjatyw (w zakresie produkcji, organizacji sprzedaży, marketingu), w tym również nawiązanie kontaktów z producentami ekologicznymi z całej Polski, przedstawicielami branży rolnictwa ekologicznego (przedsiębiorcy, producenci środków produkcji, sprzedawcy, przetwórcy, jednostki certyfikujące i wdrażające systemy jakości) oraz naukowcami z jednostek badawczych i uczelni rolniczych specjalizujących się w problemach rolnictwa ekologicznego. 
Przedmiotem operacji jest zorganizowanie stoiska wystawienniczego z degustacją wysokiej jakości produktów z rolnictwa ekologicznego oraz konferencji (w tym upowszechnienie informacji o niej w postaci spotów reklamowy i audycji radiowej) na jednych z największych targów ekologicznych w Polsce „ECO-STYLE” organizowanych przez Targi Kielce. 
</t>
  </si>
  <si>
    <t>stoisko wystawiennicze</t>
  </si>
  <si>
    <t xml:space="preserve">rolnicy indywidualni z sektora ekologicznego, przedstawiciele jednostek doradczych, jednostek podmioty certyfikujące rolnictwo ekologiczne/prowadzące i wdrażające systemy jakości, przedstawiciele jednostek naukowych/uczelni rolniczych/instytutów badawczych, firmy wspierające rozwój produkcji ekologicznej   </t>
  </si>
  <si>
    <t>liczba podmiotów 
na stoisku wystawienniczym</t>
  </si>
  <si>
    <t>spoty i audycje 
w radiu</t>
  </si>
  <si>
    <t>Plan operacyjny KSOW na lata 2018-2019 (z wyłączeniem działania 8 Plan komunikacyjny) - Świętokrzyski ODR - marzec 2020</t>
  </si>
  <si>
    <t>Innowacyjne formy aktywizacji gospodarstw agroturystycznych, edukacyjnych i opiekuńczych na obszarze Małopolski.</t>
  </si>
  <si>
    <t>Celem realizacji projektu jest przekazanie wiedzy z zakresu zasad tworzenia i funkcjonowania innowacji w agroturystyce, turystyce wiejskiej, edukacji w zagrodach wiejskich oraz obiektach świadczących usługi opiekuńcze.  W ramach operacji zrealizowana zostanie konferencja oraz wydana publikacja.</t>
  </si>
  <si>
    <t>konferencja, publikacja</t>
  </si>
  <si>
    <t>70</t>
  </si>
  <si>
    <t>Właściciele gospodarstw agroturystycznych, zagród edukacyjnych,  rolnicy, doradcy rolniczy,  przedstawiciele samorządów terytorialnych, przedstawiciele instytucji działających na rzecz rolnictwa, mieszkańcy obszarów wiejskich.</t>
  </si>
  <si>
    <t>Małopolski Ośrodek Doradztwa Rolniczego</t>
  </si>
  <si>
    <t xml:space="preserve"> ul. Osiedlowa 9, 32-082 Karniowice</t>
  </si>
  <si>
    <t>liczba egzemplarzy publikacji</t>
  </si>
  <si>
    <t>500</t>
  </si>
  <si>
    <t>Innowacyjne technologie w przetwórstwie mięsnym na poziomie gospodarstwa rolnego.</t>
  </si>
  <si>
    <t xml:space="preserve">Celem operacji będzie przekazanie wiedzy teoretycznej oraz praktycznych umiejętności rolnikom i doradcom rolnym działającym w sektorze rolno-spożywczym w zakresie przetwórstwa mięsa.   Cel operacji realizowany będzie poprzez działania dydaktyczne i informacyjne na które składać się będą:  szkolenie teoretyczno-warsztatowe oraz opracowanie publikacji.  Zakres tematyczny operacji obejmować będzie:  charakterystykę i dobór surowców  w przetwórstwie mięsa,  wpływ  surowca na walory zdrowotne i jakościowe produktu spożywczego,  przykłady innowacyjnych rozwiązań technologicznych obejmujących obiekty, maszyny i urządzenia dla procesów produkcyjnych oraz  zachowanie bezpieczeństwa żywności.  Przedstawione zostaną możliwości prowadzenia małego przetwórstwa na poziomie gospodarstwa rolnego. W części praktycznej, w trakcie zajęć warsztatowych, zaprezentowany zostanie proces produkcji wędlin. </t>
  </si>
  <si>
    <t>szkolenie, publikacja</t>
  </si>
  <si>
    <t>Rolnicy, doradcy rolniczy, przedstawiciele instytucji działających na rzecz rolnictwa, mieszkańcy obszarów wiejskich.</t>
  </si>
  <si>
    <t>Innowacje w chowie i hodowli bydła.</t>
  </si>
  <si>
    <t xml:space="preserve">Celem operacji jest upowszechnianie  innowacyjnych rozwiązań w produkcji zwierzęcej (chów i hodowla bydła).   W ramach operacji zrealizowany zostanie wyjazd studyjny do Francji w programie którego znajdować się będą wizyty w  gospodarstwach a także udział w międzynarodowych targach hodowlanych.   Uczestnicy będą mieli możliwość zapoznania się z najnowszymi osiągnięciami i innowacyjnymi rozwiązaniami stosowanymi w branży.   </t>
  </si>
  <si>
    <t>Rolnicy, mieszkańcy obszarów wiejskich, doradcy rolniczy, przedstawiciele instytucji działających na rzecz rolnictwa.</t>
  </si>
  <si>
    <t>Innowacyjne dla Małopolski metody i formy sprzedaży płodów rolnych bezpośrednio z pola i gospodarstwa.</t>
  </si>
  <si>
    <t xml:space="preserve">Celem operacji jest zapoznanie rolników  (w szczególności małych producentów rolnych) z innowacyjnymi metodami i formami sprzedaży a także  identyfikowanie, informowanie i aktywizowanie potencjalnych uczestników grup operacyjnych w ramach działania "Współpraca" PROW na lata 2014-2020.   Prezentowanie udanych przykładów działań kooperacyjnych w zakresie sprzedaży produktów rolnych przyczyni się do promowania korzyści wynikających z tworzenia partnerstw.  Operacja składać się będzie z trzech uzupełniających się działań:  konferencji, wyjazdu studyjnego oraz publikacji podsumowującej.  </t>
  </si>
  <si>
    <t>konferencja, wyjazd studyjny, publikacja</t>
  </si>
  <si>
    <t>300</t>
  </si>
  <si>
    <t>Innowacyjne rozwiązania w małych gospodarstwach rolnych w województwie małopolskim.</t>
  </si>
  <si>
    <t>Stosowanie środków ochrony roślin w aspekcie bezpieczeństwa ludzi, zwierząt i środowiska naturalnego -  zalecenia dla praktyki rolniczej.</t>
  </si>
  <si>
    <t>Celem operacji jest  podniesienie świadomości rolników w zakresie działań na rzecz bezpieczeństwa chemicznej ochrony roślin poprzez przedstawienie nowoczesnych, innowacyjnych  rozwiązań oraz  wspieranie wymiany wiedzy fachowej i dobrych praktyk.  W ramach operacji zostanie opracowana oraz opublikowana monografia w zakresie stosowania środków ochrony roślin w rolnictwie.  Publikacja przedstawi szereg zagadnień istotnych dla praktyki rolniczej, ze szczególnym naciskiem na bezpieczeństwo chemicznej ochrony.  Poprzez upowszechnianie wiedzy w zakresie innowacyjnych rozwiązań w rolnictwie, realizacja operacji przyczyni się do poprawy bezpieczeństwa stosowania środków ochrony roślin.</t>
  </si>
  <si>
    <t>Rolnicy, doradcy, studenci,  przedstawiciele instytucji działających na rzecz rolnictwa.</t>
  </si>
  <si>
    <t>Innowacyjność w przetwórstwie mięsnym na poziomie gospodarstwa rolnego.</t>
  </si>
  <si>
    <t xml:space="preserve">Celem operacji będzie przekazanie wiedzy teoretycznej oraz praktycznej osobom działającym w sektorze rolno-spożywczym w obszarze możliwości prowadzenia małego przetwórstwa mięsa na poziomie gospodarstwa rolnego a w szczególności:   uwarunkowań prawnych oraz wymagań prawa żywnościowego w zakresie weterynaryjnym oraz  technologii produkcji wyrobów mięsnych.  Ponadto realizacja operacji wspierać będzie nawiązywanie kontaktów pomiędzy rolnikami, podmiotami doradczymi i przedstawicielami jednostek naukowych.  W części praktycznej w trakcie zajęć warsztatowych zaprezentowany zostanie proces produkcji wędlin.   Cele operacji będą realizowane  poprzez działania dydaktyczne i informacyjne na które  składać się będą:  szkolenie teoretyczno-warsztatowe oraz opracowanie publikacji.                 </t>
  </si>
  <si>
    <t>Rolnicy, doradcy, przedstawiciele instytucji działających na rzecz rolnictwa.</t>
  </si>
  <si>
    <t>Innowacyjność w przetwórstwie mlecznym na poziomie gospodarstwa rolnego.</t>
  </si>
  <si>
    <t xml:space="preserve">Celem operacji będzie przekazanie wiedzy teoretycznej i  umiejętności praktycznych  osobom działającym w sektorze rolno-spożywczym w obszarze możliwości prowadzenia małego przetwórstwa mleka na poziomie gospodarstwa rolnego,  uwarunkowań prawnych oraz wymagań prawa żywnościowego w zakresie weterynaryjnym.  Przedstawione zostaną również zasady nowoczesnej technologii  serowarskiej.  W części praktycznej zaprezentowany zostanie proces technologiczny produkcji sera.   Powyższe cele będą realizowane poprzez działania dydaktyczne i informacyjne na które składać się będą:  szkolenie teoretyczno-warsztatowe oraz opracowanie publikacji.                                         </t>
  </si>
  <si>
    <t>Innowacyjne formy przedsiębiorczości w małym przetwórstwie, krótkie łańcuchy dostaw.</t>
  </si>
  <si>
    <t>Celem operacji będzie zaprezentowanie  innowacyjnych  rozwiązań  w małym przetwórstwie rolno-spożywczym o zróżnicowanych kierunkach produkcji (owocowo-warzywnej, zbożowej z uwzględnieniem tłoczenia oleju, mięsnej) oraz zapoznanie uczestników z  przykładami dobrych praktyk w ramach krótkich łańcuchów dostaw.  Ponadto operacja ma być inspiracją grupy docelowej do aktywności w podejmowaniu wspólnych działań wspierających rozwój lokalnej przedsiębiorczości oraz wykorzystania surowców rolno-spożywczych oraz ułatwić tworzenie sieci kontaktów pomiędzy podmiotami działającymi na rzecz rolnictwa.   Operacja zostanie zrealizowana w formie wyjazdu studyjnego oraz konferencji.</t>
  </si>
  <si>
    <t>wyjazd studyjny, konferencja</t>
  </si>
  <si>
    <t>Rolnicy, doradcy, mieszkańcy obszarów wiejskich, przedstawiciele instytucji działających na rzecz rolnictwa.</t>
  </si>
  <si>
    <t>Innowacje w uprawie zbóż, bobowatych grubonasiennych i soi.</t>
  </si>
  <si>
    <t xml:space="preserve">Celem operacji jest  transfer  najnowszej  wiedzy, innowacji oraz doradztwo z zakresu agrotechniki, ochrony i doboru odmian zbóż, bobowatych grubonasiennych i soi.   Operacja zrealizowana zostanie w formie warsztatów  polowych co  przyczyni się do nawiązania kontaktów i  polepszenia współpracy  pomiędzy jednostkami badawczymi,  przedstawicielami doradztwa oraz rolnikami.   Realizacja operacji przyczyni się do podniesienia wiedzy i umiejętności uczestników w odniesieniu do stosowania rozwiązań innowacyjnych w produkcji roślinnej.  </t>
  </si>
  <si>
    <t>Rolnicy, doradcy, przedstawiciele instytucji okołorolniczych, firm branżowych, jednostek certyfikujących.</t>
  </si>
  <si>
    <t>Wsparcie tworzenia partnerstw na rzecz innowacji w rolnictwie.</t>
  </si>
  <si>
    <t>Celem operacji jest aktywizacja uczestników w kierunku podejmowania działań kooperacyjnych w szczególności w kontekście działania "Współpraca" PROW 2014-2020.   W czasie szkoleń zaprezentowane zostaną  zasady tworzenia grup operacyjnych i aplikowania o środki w ramach działania "Współpraca" a także propozycje wspólnych działań na rzecz zwiększania innowacyjności rolnictwa.  Uzupełnieniem  operacji będzie wydanie publikacji podsumowującej.</t>
  </si>
  <si>
    <t>szkolenia, publikacja</t>
  </si>
  <si>
    <t>Rolnicy, doradcy, przedstawiciele instytucji działających na rzecz rolnictwa, mieszkańcy obszarów wiejskich.</t>
  </si>
  <si>
    <t>Innowacyjne, alternatywne źródła dochodu dla małych i średnich gospodarstw rolnych w Małopolsce</t>
  </si>
  <si>
    <t>Celem operacji jest zapoznanie uczestników z innowacyjnymi i alternatywnymi źródłami dochodów wykorzystywanymi przez rolników na terenie Niemiec  i  Luksemburga co przyczyni się pozyskania wiedzy oraz pobudzenia inwencji i chęci aktywizacji rolniczej i pozarolniczej  gospodarstw.  Ponadto celem operacji jest  działanie na rzecz tworzenia Grupy Operacyjnej EPI w ramach  działania „Współpraca” PROW  na lata  2014-2020. Tematem operacji jest popularyzowanie wiedzy obejmującej innowacyjne metody gospodarowania oraz wymiana doświadczeń w tym zakresie.</t>
  </si>
  <si>
    <t>wyjazd studyjny, publikacja</t>
  </si>
  <si>
    <t xml:space="preserve">Rolnicy indywidualni, przedstawiciele: partnerów operacji,  organizacji pozarządowych działających na obszarach wiejskich,  jednostek naukowych,  Jednostek Samorządu Terytorialnego,  małych przedsiębiorców,  związku zawodowego rolników,  wnioskodawcy operacji, a także innych instytucji działających na rzecz rolnictwa. </t>
  </si>
  <si>
    <t>Małopolskie Stowarzyszenie Doradztwa Rolniczego 
w Krakowie</t>
  </si>
  <si>
    <t>Ul. Czysta 21,
 31-121 Kraków</t>
  </si>
  <si>
    <t>Wspieranie działań innowacyjnych i  współpracy  w produkcji warzywniczej.</t>
  </si>
  <si>
    <t xml:space="preserve">Celem operacji jest popularyzowanie innowacyjnych rozwiązań  w produkcji warzywniczej jak również aktywizacja uczestników  do współpracy  w szczególności w ramach grup operacyjnych finansowanych ze środków działania "Współpraca" PROW 2014-2020.   Operacja realizowana będzie w formie zagranicznego wyjazdu studyjnego dla grupy 25 osób,  co  ułatwi nawiązywanie  międzynarodowych  kontaktów  pomiędzy rolnikami, przedsiębiorcami,   przedstawicielami doradztwa i innych jednostek zaangażowanych w popularyzowanie innowacji  w  rolnictwie.   </t>
  </si>
  <si>
    <t>Rolnicy, doradcy rolni, przedstawiciele instytucji działających na rzecz rolnictwa.</t>
  </si>
  <si>
    <t>Współpraca i tworzenie partnerstw w branży pszczelarskiej</t>
  </si>
  <si>
    <t>Celem operacji jest aktywizowanie uczestników w kierunku podejmowania działań kooperacyjnych w tym w ramach grup operacyjnych finansowanych ze środków działania "Współpraca" PROW 2014-2020.   Operacja zrealizowana zostanie w formie zagranicznego wyjazdu studyjnego  co  ułatwi nawiązywanie  międzynarodowych  kontaktów  pomiędzy jednostkami badawczymi,  przedstawicielami doradztwa oraz rolnikami i pszczelarzami.   Realizacja operacji przyczyni się również do podniesienia wiedzy  uczestników w odniesieniu do stosowanych w branży pszczelarskiej innowacyjnych rozwiązań.  W ramach operacji planowana jest organizacja wyjazdu studyjnego dla grupy 25 osób.</t>
  </si>
  <si>
    <t xml:space="preserve">Rolnicy, pszczelarze,  doradcy rolni, przedstawiciele instytucji działających na rzecz rolnictwa, mieszkańcy obszarów wiejskich. </t>
  </si>
  <si>
    <t>Plan operacyjny KSOW na lata 2018-2019 (z wyłączeniem działania 8 Plan komunikacyjny) - Małopolski ODR - marzec 2020</t>
  </si>
  <si>
    <t>Technologia produkcji olejów roślinnych innowacyjnymi metodami</t>
  </si>
  <si>
    <t>Celem operacji jest podniesienie świadomości rolników na temat możliwości zwiększenia dochodowości gospodarstw rolnych poprzez zastosowanie alternatywnych metod sprzedaży własnego, przetworzonego produktu w miejsce poszukiwania rynków zbytu produktów nieprzetworzonych. Kolejnym aspektem jest zainicjowanie współpracy pomiędzy podmiotami, dotyczącej możliwości podejmowania wspólnych inicjatyw. Grupa docelowa zostanie zapoznana z korzyściami, jakie daje działanie „Współpraca” w ramach PROW 2014-2020 w zakresie wdrażania innowacyjnych rozwiązań przez grupy operacyjne.</t>
  </si>
  <si>
    <t>32</t>
  </si>
  <si>
    <t>rolnicy, mieszkańcy obszarów wiejskich, doradcy, przedsiębiorcy</t>
  </si>
  <si>
    <t>Mazowiecki Ośrodek Doradztwa Rolniczego z siedzibą w Warszawie</t>
  </si>
  <si>
    <t>02-456 Warszawa, ul. Czereśniowa 98</t>
  </si>
  <si>
    <t>Celem operacji jest przekazanie wiedzy na temat innowacyjnych rozwiązań w działalności pozarolniczej (sprzedaż produktów żywnościowych w ramach RHD, przetwórstwo owoców i sprzedaż na rynek lokalny, prowadzenie działalności zagród edukacyjnych i działalności turystycznej na terenach wiejskich) oraz zacieśnianiu współpracy pomiędzy podmiotami zaangażowanymi w ideę zrównoważonego rozwoju obszarów wiejskich. Operacja wspiera wprowadzanie innowacji w produkcji żywności poprzez  skracanie łańcucha dostaw (nawiązywanie ścisłej współpracy między producentami, podmiotami zajmującymi się przetwórstwem a konsumentami), w tym poprzez inicjowanie partnerstw do tworzenia grup operacyjnych, stanowiących beneficjentów działania "Współpraca" w ramach PROW 2014-2020.</t>
  </si>
  <si>
    <t>Mieszanki traw jako innowacyjna baza pasz objętościowych</t>
  </si>
  <si>
    <t>Celem operacji jest poszukiwanie partnerstw do współpracy w zakresie utworzenia grupy operacyjnej, której celem jest rozwiązanie problemów hodowców bydła związanych z paszami objętościowymi. Kooperacja przedstawicieli nauki, praktyki i doradztwa umożliwi zastosowanie najnowszych osiągnięć nauki w praktyce poprzez wdrożenie innowacyjnych rozwiązań przy udziale środków unijnych w ramach działania "Współpraca" w ramach PROW 2014-2020.</t>
  </si>
  <si>
    <t>Przetwórstwo mleka - spoób na podniesienie dochodu w gospodarstwie</t>
  </si>
  <si>
    <t>Operacja ma na celu poszukiwanie nowych rozwiązań w gospodarstwach rolnych oraz wspierania innowacji w rolnictwie, a w szczególności produkcji żywności (sektor przetwórstwa mleka) oraz utworzenie grup operacyjnych, które będą wspierały organizację łańcucha dostaw żywności, w tym przetwarzania i wprowadzania tych produktów do obrotu. Operacja pomoże w nawiązaniu kontaktów między uczestnikami, oraz ułatwi poszukiwanie partnerów KSOW do współpracy oraz utworzenia grupy operacyjnej z tego zakresu.</t>
  </si>
  <si>
    <t>Poszukiwanie partnerów do działania "Współpraca" inspirowane ekologią</t>
  </si>
  <si>
    <t>Celem operacji jest wskazanie możliwości zwiększenia rentowoności gospodarstw i ich konkurencyjności poprzez wdrażanie innowacyjnych rozwiązań w rolnictwie ekologicznym, a także wskazanie obszarów niszowych dla rolnictwa ekologicznego, poprzez kooperację przedstawicieli nauki, praktyki i doradztwa. Operacja ma na celu zainicjowanie współdziałania pomiędzy potencjalnymi członkami grup operacyjnych oraz promocja korzyści wynikających ze współpracy i tworzenia partnerstw w ramach działania "Współpraca" w ramach PROW 2014-2020.</t>
  </si>
  <si>
    <t>Innowacyjne metody uprawy truskawek</t>
  </si>
  <si>
    <t xml:space="preserve">Celem operacji jest przedstawienie możliwości korzystania z najnowszych technologii, we współpracy z przedstawicielami jednostek naukowo-badawczych oraz korzystając ze wsparcia finansowego ze środków unijnych, które oferuje działanie „Współpraca” w ramach PROW 2014-2020 w obszarze uprawy truskawek. Zaprezentowanie nowoczesnych metod produkcji towarowej truskawki ma przyczynić się do poprawy zdrowotności i plonowania plantacji, a tym samym zwiększenia dochodowości uprawy. </t>
  </si>
  <si>
    <t>65</t>
  </si>
  <si>
    <t>Innowacyjna gospodarka pasieczna</t>
  </si>
  <si>
    <t xml:space="preserve">Celem operacji jest zapoznanie uczestników z innowacyjnymi rozwiązaniami w gospodarce pasiecznej oraz przedstawienie możliwości praktycznego zastosowania tych rozwiązań, w tym poprzez możliwości jakie daje działanie "Współpraca" w ramach PROW 2014-2020. </t>
  </si>
  <si>
    <t>Wielokierunkowość gospodarstwa zielarskiego sposobem na rozwój obszarów wiejskich</t>
  </si>
  <si>
    <t>Celem operacji jest promocja wielokierunkowego i zrównoważonego rozwoju gospodarstw oraz przekazanie zainteresowanym podmiotom  podstawowych informacji dotyczących tworzenia grup operacyjnych oraz realizowanych przez nie projektów. Wskazanie możliwych obszarów rozwoju z naciskiem na promowanie innowacyjnych rozwiązań w gospodarstwach zielarskich, jako kooperacji przedstawicieli nauki, praktyki i doradztwa. Wyjazd studyjny dla potencjalnych beneficjentów działania "Współpraca", ukierunkowany na utworzenie grupy operacyjnej w obszarze innowacji w gospodarstwach zielarskich.</t>
  </si>
  <si>
    <t>Innowacyjne proekologiczne metody zwalczania chorób odglebowych w uprawie papryki pod osłonami</t>
  </si>
  <si>
    <t xml:space="preserve">Celem operacji jest poszukiwanie proekologicznych i innowacyjnych metod odkażania gleb od patogenów chorobotwórczych w uprawie papryki pod osłonami z  wykorzystaniem do tego celu monojonowego srebra koloidalnego i wyselekcjonowanych kultur bakteryjnych. Wyniki prac przedstawicieli jednostek naukowo badawczych pozwolą obrać właściwy kierunek do badań szczegółowych, które mogą być realizowane w szerszym zakresie i wielu kombinacjach z wykorzystaniem środków na takie działania jakie gwarantuje działanie ,,Współpraca” w ramach PROW 2014-2020. </t>
  </si>
  <si>
    <t>Współpraca międzysektorowa, jako podstawa poznania innowacji w rolnictwie.</t>
  </si>
  <si>
    <t>Celem operacji jest powstanie 25-osobowej nieformalnej grupy, składającej się z rolników oraz przedsiębiorców, która wspólnie będzie uczestniczyć w szkoleniach, wyjazdzie studyjnym oraz konferencji.  Uczestnicy pozyskają szeroką wiedzę z zakresu ochrony środowska, innowacyjnej gospodarki odpadami w rolnictwie, chowu i hodowli zwierząt, odnawialnych źródeł energii, innowacji w produkcji roślinnej, przetwórstwie oraz wdrażania innowacji w kontekście uregulowań prawnych i zarządzania projektami.</t>
  </si>
  <si>
    <r>
      <rPr>
        <b/>
        <sz val="11"/>
        <color theme="1"/>
        <rFont val="Calibri"/>
        <family val="2"/>
        <charset val="238"/>
        <scheme val="minor"/>
      </rPr>
      <t>szkolenie</t>
    </r>
    <r>
      <rPr>
        <sz val="11"/>
        <color theme="1"/>
        <rFont val="Calibri"/>
        <family val="2"/>
        <charset val="238"/>
        <scheme val="minor"/>
      </rPr>
      <t xml:space="preserve"> (5 różnych szkoleń dla jednej 25-osobowej grupy)
</t>
    </r>
    <r>
      <rPr>
        <b/>
        <sz val="11"/>
        <color theme="1"/>
        <rFont val="Calibri"/>
        <family val="2"/>
        <charset val="238"/>
        <scheme val="minor"/>
      </rPr>
      <t>wyjazd studyjny</t>
    </r>
    <r>
      <rPr>
        <sz val="11"/>
        <color theme="1"/>
        <rFont val="Calibri"/>
        <family val="2"/>
        <charset val="238"/>
        <scheme val="minor"/>
      </rPr>
      <t xml:space="preserve"> (1 wyjazd dla 25 -osobowej grupy)
</t>
    </r>
    <r>
      <rPr>
        <b/>
        <sz val="11"/>
        <color theme="1"/>
        <rFont val="Calibri"/>
        <family val="2"/>
        <charset val="238"/>
        <scheme val="minor"/>
      </rPr>
      <t>konferencja</t>
    </r>
    <r>
      <rPr>
        <sz val="11"/>
        <color theme="1"/>
        <rFont val="Calibri"/>
        <family val="2"/>
        <charset val="238"/>
        <scheme val="minor"/>
      </rPr>
      <t xml:space="preserve"> (dla 70 osób)</t>
    </r>
  </si>
  <si>
    <t>Grupa docelowa będzie się składać z 25 osób. Będą to rolnicy, przedsiębiorcy związani z rolnictwem oraz przedstawiciele organizacji pozarządowych działających na terenach rolnych. Grupa weźmie udział w 9 szkoleniach, 2 wyjazdach studyjnych oraz konferencji.</t>
  </si>
  <si>
    <t>Lokalna Grupa Działania Ziemi Siedleckiej</t>
  </si>
  <si>
    <t>Stary Krzesk 62, 
08-111 Krzesk</t>
  </si>
  <si>
    <t>liczba uczestników szkoleń</t>
  </si>
  <si>
    <t>liczba uczestników wyjazdów studyjnych</t>
  </si>
  <si>
    <t xml:space="preserve">
70</t>
  </si>
  <si>
    <t>Innowacyjne formy  przedsiębiorczości pozarolniczej</t>
  </si>
  <si>
    <t>Celem operacji jest wspieranie  rozwoju innowacyjnych form przedsiębiorczości pozarolniczej na obszarach wiejskich. Uczestnicy praktycznie zapoznają się z dobrymi  praktykami wdrażania innowacji  w zakresie prowadzenia zagrody edukacyjnej i działalności  turystycznej/ agroturystycznej. Nabędą również  fachową wiedzę dotyczącą przetwórstwa i sprzedaży wytworzonych w gospodarstwie produktów (w tym sprzedaż bezpośrednia, rolniczy handel detaliczny) oraz wykorzystania produktów regionalnych i tradycyjnych w prowadzeniu działalności gospodarczej na obszarach wiejskich. Inicjowanie współpracy pomiędzy podmiotami, dotyczącej możliwości podejmowania wspólnych inicjatyw w zakresie działania "Współpraca” w ramach PROW 2014-2020 w ramach wdrażania innowacyjnych rozwiązań przez grupy operacyjne.</t>
  </si>
  <si>
    <t>mieszkańcy obszarów wiejskich, doradcy</t>
  </si>
  <si>
    <t>Uprawa borówki amerykańskiej alternatywą dla roślin jagodowych</t>
  </si>
  <si>
    <t xml:space="preserve">Celem operacji jest podniesienie świadomości rolników na temat możliwości zwiększenia dochodowości gospodarstw rolnych poprzez zastosowanie alternatywnych kierunków rozwoju gospodarstwa - innowacyjne rozwiązania i doświadczenia z ich wdrażania w produkcji borówki amerykańskiej z uwzględnieniem najnowszych trendów, w takich obszarach jak: nowe technologie uprawy, innowacyjne metody nawożenia roślin. </t>
  </si>
  <si>
    <t>Innowacyjność w sadownictwie - uprawa mało znanych gatunków</t>
  </si>
  <si>
    <t xml:space="preserve"> Celem operacji jest upowszechnienie wiedzy na temat zagadnień innowacji w rolnictwie, głównie poprzez możliwość praktycznego zastosowania przedstawianych rozwiązań w zakresie technologii uprawy gatunków mało znanych jako sposób na zastąpienie dotychczas uprawianych gatunków - przy zachowaniu dostępnego w gospodarstwie zaplecza technologicznego oraz przedstawienie dobrych praktyk w zakresie wdrażania innowacji w gospodarstwach zajmujących się produkcją sadowniczą.</t>
  </si>
  <si>
    <t>Innowacyjne metody ochrony upraw warzywniczych</t>
  </si>
  <si>
    <t>Celem operacji jest upowszechnienie i praktyczne wdrożenie wiedzy na temat innowacyjnych metod ochrony upraw warzywniczych z uwzględnieniem metod biologicznych i chemicznych. Na szkoleniu zostaną przedstawione skuteczne rozwiązania w walce z chorobami odglebowymi np. poprzez zastosowanie inertnych podłoży.</t>
  </si>
  <si>
    <t>Innowacje w produkcji mleka</t>
  </si>
  <si>
    <t>Celem operacji jest 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</si>
  <si>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Innowacje łąkowo-pastwiskowe w trudnej drodze ekonomicznej po lepsze mleko i wołowinę</t>
  </si>
  <si>
    <t>Celem operacji jest podniesienie wiedzy w zakresie innowacyjności pasz objętościowych z traw i motylkowych drobnonasiennych dotyczący zbiorowisk roślinnych - trwałych użytków zielonych i polowych użytków zielonych. Wskazanie uczestnikom sposobu poprawy jakości surowca z TUZ wykorzystując największy ich potencjał, uzykując wzrost produkcji i wyższe dochody. Inicjowanie współpracy pomiędzy podmiotami, dotyczącej możliwości podejmowania wspólnych inicjatyw w zakresie działania "Współpraca” w ramach PROW 2014-2020 w ramach wdrażania innowacyjnych rozwiązań przez grupy operacyjne.</t>
  </si>
  <si>
    <t xml:space="preserve">liczba szkoleń </t>
  </si>
  <si>
    <t>ilość uczestników szkoleń</t>
  </si>
  <si>
    <t>Innowacje w hodowli bydła</t>
  </si>
  <si>
    <t>Celem operacji jest ułatwienie współpracy i stworzenie warunków do poszukiwania i  nawiązywania partnerstw pomiędzy hodowcami bydła, doradcami, przedstawicielami jednostek naukowych oraz przedsiębiorcami. Cel operacji zostanie zrealizowany poprzez wymianę wiedzy i doświadczenia z zakresu innowacyjnych rozwiązań w zakresie chowu i hodowli bydła, co przełoży się w przyszłości na poprawę sytuacji ekonomicznej gospodarstw.</t>
  </si>
  <si>
    <t>Wspieranie procesu tworzenia partnerstw na rzecz innowacji mazowieckiej wsi</t>
  </si>
  <si>
    <t>Celem operacji jest upowszechnianie wiedzy w zakresie innowacyjnych rozwiązań w rolnictwie, produkcji żywności, leśnictwie i na obszarach wiejskich. Inicjowanie współpracy pomiędzy podmiotami, dotyczącej możliwości podejmowania wspólnych inicjatyw w zakresie działania "Współpraca” w ramach PROW 2014-2020 w ramach wdrażania innowacyjnych rozwiązań przez grupy operacyjne.</t>
  </si>
  <si>
    <t>Stoiska informacyjno-promocyjne SIR</t>
  </si>
  <si>
    <t>Celem operacji jest upowszechnianie wiedzy w zakresie innowacyjnych rozwiązań w rolnictwie, produkcji żywności, leśnictwie i na obszarach wiejskich, poprzez przekazanie informacji o idei, funkcjach i możliwościach jakie daje działalność Sieci na rzecz innowacji w rolnictwie i na obszarach wiejskich. Inicjowanie współpracy pomiędzy podmiotami, dotyczącej możliwości podejmowania wspólnych inicjatyw w zakresie działania "Współpraca” w ramach PROW 2014-2020 w ramach wdrażania innowacyjnych rozwiązań przez grupy operacyjne.</t>
  </si>
  <si>
    <t>stoiska informacyjne</t>
  </si>
  <si>
    <t>ilość stoisk informacyjnych</t>
  </si>
  <si>
    <t>Partnerstwo na rzecz innowacji w hodowli gęsi</t>
  </si>
  <si>
    <t>Celem operacji upowszechnianie i  wymiana wiedzy oraz doświadczeń z zakresu innowacji technologicznych w hodowli gęsii oraz aktywizacja uczestników w kierunku podejmowania działań kooperacyjnych w szczególności w kontekście działania "Współpraca" PROW 2014-2020.</t>
  </si>
  <si>
    <t>Efektywna wspólpraca z grupą</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</si>
  <si>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</si>
  <si>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mieszkańcy obszarów wiejskich, doradcy, rolnicy, członkowie istniejących Grup Operacyjnych, potencjalni członkowie Grup Operacyjnych</t>
  </si>
  <si>
    <t>02-456 Warszawa, ul. Czereśniowa 99</t>
  </si>
  <si>
    <t>Plan operacyjny KSOW na lata 2018-2019 (z wyłączeniem działania 8 Plan komunikacyjny) - Mazowiecki ODR - marzec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</si>
</sst>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 _z_ł_-;\-* #,##0\ _z_ł_-;_-* &quot;-&quot;\ _z_ł_-;_-@_-"/>
    <numFmt numFmtId="44" formatCode="_-* #,##0.00\ &quot;zł&quot;_-;\-* #,##0.00\ &quot;zł&quot;_-;_-* &quot;-&quot;??\ &quot;zł&quot;_-;_-@_-"/>
    <numFmt numFmtId="43" formatCode="_-* #,##0.00\ _z_ł_-;\-* #,##0.00\ _z_ł_-;_-* &quot;-&quot;??\ _z_ł_-;_-@_-"/>
    <numFmt numFmtId="164" formatCode="_-* #,##0.00_-;\-* #,##0.00_-;_-* &quot;-&quot;??_-;_-@_-"/>
    <numFmt numFmtId="165" formatCode="_(&quot;zł&quot;* #,##0.00_);_(&quot;zł&quot;* \(#,##0.00\);_(&quot;zł&quot;* &quot;-&quot;??_);_(@_)"/>
    <numFmt numFmtId="166" formatCode="#,##0.00\ &quot;zł&quot;"/>
    <numFmt numFmtId="167" formatCode="[$-415]General"/>
    <numFmt numFmtId="168" formatCode="#,##0.00\ _z_ł"/>
    <numFmt numFmtId="169" formatCode="#,##0.00;[Red]#,##0.00"/>
    <numFmt numFmtId="170" formatCode="#,##0.00&quot;     &quot;"/>
    <numFmt numFmtId="171" formatCode="#,##0.00&quot; &quot;[$zł]"/>
    <numFmt numFmtId="172" formatCode="_(* #,##0.00_);_(* \(#,##0.00\);_(* &quot;-&quot;??_);_(@_)"/>
    <numFmt numFmtId="173" formatCode="#,##0.00_ ;\-#,##0.00\ "/>
  </numFmts>
  <fonts count="4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1"/>
      <name val="Calibri"/>
      <family val="2"/>
      <charset val="238"/>
    </font>
    <font>
      <sz val="11"/>
      <color rgb="FF000000"/>
      <name val="Calibri"/>
      <family val="2"/>
      <charset val="238"/>
    </font>
    <font>
      <sz val="11"/>
      <color theme="1"/>
      <name val="Calibri"/>
      <family val="2"/>
      <scheme val="minor"/>
    </font>
    <font>
      <sz val="11"/>
      <color rgb="FF9C5700"/>
      <name val="Calibri"/>
      <family val="2"/>
      <charset val="238"/>
      <scheme val="minor"/>
    </font>
    <font>
      <sz val="11"/>
      <color rgb="FF9C0006"/>
      <name val="Calibri"/>
      <family val="2"/>
      <charset val="238"/>
      <scheme val="minor"/>
    </font>
    <font>
      <sz val="10"/>
      <name val="Calibri"/>
      <family val="2"/>
      <charset val="238"/>
      <scheme val="minor"/>
    </font>
    <font>
      <sz val="11"/>
      <name val="Arial CE"/>
      <charset val="238"/>
    </font>
    <font>
      <sz val="11"/>
      <color rgb="FFFF0000"/>
      <name val="Calibri"/>
      <family val="2"/>
      <charset val="238"/>
    </font>
    <font>
      <sz val="11"/>
      <color rgb="FFFF0000"/>
      <name val="Calibri"/>
      <family val="2"/>
      <charset val="238"/>
      <scheme val="minor"/>
    </font>
    <font>
      <sz val="10"/>
      <color theme="1"/>
      <name val="Calibri"/>
      <family val="2"/>
      <charset val="238"/>
      <scheme val="minor"/>
    </font>
    <font>
      <b/>
      <sz val="11"/>
      <color rgb="FFFF0000"/>
      <name val="Calibri"/>
      <family val="2"/>
      <charset val="238"/>
      <scheme val="minor"/>
    </font>
    <font>
      <sz val="11"/>
      <color theme="1"/>
      <name val="Tahoma"/>
      <family val="2"/>
      <charset val="238"/>
    </font>
    <font>
      <sz val="11"/>
      <color theme="1"/>
      <name val="Calibri"/>
      <family val="2"/>
      <charset val="238"/>
    </font>
    <font>
      <strike/>
      <sz val="11"/>
      <name val="Calibri"/>
      <family val="2"/>
      <charset val="238"/>
      <scheme val="minor"/>
    </font>
    <font>
      <sz val="10"/>
      <color rgb="FFFF0000"/>
      <name val="Calibri"/>
      <family val="2"/>
      <charset val="238"/>
      <scheme val="minor"/>
    </font>
    <font>
      <b/>
      <sz val="10"/>
      <name val="Calibri"/>
      <family val="2"/>
      <charset val="238"/>
      <scheme val="minor"/>
    </font>
    <font>
      <i/>
      <sz val="10"/>
      <name val="Calibri"/>
      <family val="2"/>
      <charset val="238"/>
      <scheme val="minor"/>
    </font>
    <font>
      <i/>
      <sz val="10"/>
      <color theme="1"/>
      <name val="Calibri"/>
      <family val="2"/>
      <charset val="238"/>
      <scheme val="minor"/>
    </font>
    <font>
      <sz val="11"/>
      <color rgb="FFFF0000"/>
      <name val="Calibri"/>
      <family val="2"/>
      <scheme val="minor"/>
    </font>
    <font>
      <sz val="9"/>
      <name val="Calibri"/>
      <family val="2"/>
      <charset val="238"/>
      <scheme val="minor"/>
    </font>
    <font>
      <sz val="14"/>
      <color theme="1"/>
      <name val="Calibri"/>
      <family val="2"/>
      <charset val="238"/>
      <scheme val="minor"/>
    </font>
    <font>
      <sz val="13"/>
      <color theme="1"/>
      <name val="Calibri"/>
      <family val="2"/>
      <charset val="238"/>
      <scheme val="minor"/>
    </font>
    <font>
      <sz val="13"/>
      <name val="Calibri"/>
      <family val="2"/>
      <charset val="238"/>
      <scheme val="minor"/>
    </font>
    <font>
      <b/>
      <sz val="13"/>
      <color theme="1"/>
      <name val="Calibri"/>
      <family val="2"/>
      <charset val="238"/>
      <scheme val="minor"/>
    </font>
    <font>
      <b/>
      <sz val="13"/>
      <color indexed="8"/>
      <name val="Calibri"/>
      <family val="2"/>
      <charset val="238"/>
      <scheme val="minor"/>
    </font>
    <font>
      <b/>
      <sz val="13"/>
      <name val="Calibri"/>
      <family val="2"/>
      <charset val="238"/>
      <scheme val="minor"/>
    </font>
    <font>
      <sz val="13"/>
      <color indexed="8"/>
      <name val="Calibri"/>
      <family val="2"/>
      <charset val="238"/>
      <scheme val="minor"/>
    </font>
    <font>
      <sz val="12"/>
      <name val="Calibri"/>
      <family val="2"/>
      <charset val="238"/>
      <scheme val="minor"/>
    </font>
    <font>
      <b/>
      <sz val="11"/>
      <color indexed="8"/>
      <name val="Calibri"/>
      <family val="2"/>
      <charset val="238"/>
    </font>
    <font>
      <b/>
      <sz val="11"/>
      <color rgb="FF000000"/>
      <name val="Calibri"/>
      <family val="2"/>
      <charset val="238"/>
      <scheme val="minor"/>
    </font>
    <font>
      <sz val="11"/>
      <color rgb="FF000000"/>
      <name val="Calibri"/>
      <family val="2"/>
      <charset val="238"/>
      <scheme val="minor"/>
    </font>
    <font>
      <sz val="9"/>
      <color theme="1"/>
      <name val="Calibri"/>
      <family val="2"/>
      <charset val="238"/>
      <scheme val="minor"/>
    </font>
    <font>
      <b/>
      <sz val="10"/>
      <color theme="1"/>
      <name val="Calibri"/>
      <family val="2"/>
      <charset val="238"/>
      <scheme val="minor"/>
    </font>
    <font>
      <sz val="10"/>
      <color indexed="8"/>
      <name val="Calibri"/>
      <family val="2"/>
      <charset val="238"/>
    </font>
    <font>
      <sz val="11"/>
      <name val="Tahoma"/>
      <family val="2"/>
      <charset val="238"/>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EB9C"/>
      </patternFill>
    </fill>
    <fill>
      <patternFill patternType="solid">
        <fgColor rgb="FFFFC7CE"/>
      </patternFill>
    </fill>
    <fill>
      <patternFill patternType="solid">
        <fgColor rgb="FFFFFF00"/>
        <bgColor indexed="64"/>
      </patternFill>
    </fill>
    <fill>
      <patternFill patternType="solid">
        <fgColor theme="0" tint="-0.14999847407452621"/>
        <bgColor indexed="64"/>
      </patternFill>
    </fill>
    <fill>
      <patternFill patternType="solid">
        <fgColor indexed="5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medium">
        <color indexed="64"/>
      </top>
      <bottom style="medium">
        <color indexed="64"/>
      </bottom>
      <diagonal/>
    </border>
  </borders>
  <cellStyleXfs count="44">
    <xf numFmtId="0" fontId="0" fillId="0" borderId="0"/>
    <xf numFmtId="0" fontId="4" fillId="0" borderId="0"/>
    <xf numFmtId="167" fontId="8" fillId="0" borderId="0" applyBorder="0" applyProtection="0"/>
    <xf numFmtId="0" fontId="9" fillId="0" borderId="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9" fillId="0" borderId="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0" fontId="10" fillId="4" borderId="0" applyNumberFormat="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1" fillId="5" borderId="0" applyNumberFormat="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078">
    <xf numFmtId="0" fontId="0" fillId="0" borderId="0" xfId="0"/>
    <xf numFmtId="0" fontId="2" fillId="0" borderId="0" xfId="0" applyFont="1"/>
    <xf numFmtId="4" fontId="0" fillId="0" borderId="0" xfId="0" applyNumberFormat="1"/>
    <xf numFmtId="0" fontId="4" fillId="0" borderId="0" xfId="0" applyFont="1" applyAlignment="1">
      <alignment horizontal="center" vertical="center"/>
    </xf>
    <xf numFmtId="0" fontId="4" fillId="0" borderId="0" xfId="0" applyFont="1"/>
    <xf numFmtId="166" fontId="5" fillId="0" borderId="0" xfId="0" applyNumberFormat="1" applyFont="1" applyFill="1" applyAlignment="1">
      <alignment horizontal="center" vertical="center"/>
    </xf>
    <xf numFmtId="0" fontId="5" fillId="0" borderId="0" xfId="0" applyFont="1" applyFill="1"/>
    <xf numFmtId="0" fontId="5" fillId="0" borderId="0" xfId="0" applyFont="1"/>
    <xf numFmtId="4" fontId="5" fillId="0" borderId="0" xfId="0" applyNumberFormat="1" applyFont="1" applyFill="1"/>
    <xf numFmtId="1" fontId="3" fillId="3" borderId="2" xfId="0" applyNumberFormat="1" applyFont="1" applyFill="1" applyBorder="1" applyAlignment="1">
      <alignment horizontal="center" vertical="center" wrapText="1"/>
    </xf>
    <xf numFmtId="0" fontId="13" fillId="0" borderId="0" xfId="0" applyFont="1"/>
    <xf numFmtId="0" fontId="6" fillId="0" borderId="2" xfId="0" applyFont="1" applyBorder="1" applyAlignment="1">
      <alignment horizontal="center" vertical="center" wrapText="1"/>
    </xf>
    <xf numFmtId="49" fontId="5" fillId="0" borderId="2" xfId="0" applyNumberFormat="1" applyFont="1" applyFill="1" applyBorder="1" applyAlignment="1">
      <alignment horizontal="left" vertical="center" wrapText="1"/>
    </xf>
    <xf numFmtId="49" fontId="5" fillId="0" borderId="2" xfId="0" applyNumberFormat="1" applyFont="1" applyBorder="1" applyAlignment="1">
      <alignment horizontal="center" vertical="center" wrapText="1"/>
    </xf>
    <xf numFmtId="166" fontId="5" fillId="0" borderId="0" xfId="0" applyNumberFormat="1" applyFont="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0" borderId="2" xfId="0" applyBorder="1" applyAlignment="1">
      <alignment horizontal="center" vertical="center" wrapText="1"/>
    </xf>
    <xf numFmtId="4" fontId="5" fillId="0" borderId="2" xfId="0" applyNumberFormat="1" applyFont="1" applyBorder="1" applyAlignment="1">
      <alignment horizontal="center" vertical="center"/>
    </xf>
    <xf numFmtId="17" fontId="5"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3" fillId="0" borderId="2" xfId="0" applyFont="1" applyBorder="1" applyAlignment="1">
      <alignment horizontal="center" vertical="center" wrapText="1"/>
    </xf>
    <xf numFmtId="49" fontId="0" fillId="0" borderId="2" xfId="0" applyNumberFormat="1" applyBorder="1" applyAlignment="1">
      <alignment horizontal="center" vertical="center" wrapText="1"/>
    </xf>
    <xf numFmtId="0" fontId="12" fillId="0" borderId="2" xfId="0" applyFont="1" applyBorder="1" applyAlignment="1">
      <alignment horizontal="center" vertical="center" wrapText="1"/>
    </xf>
    <xf numFmtId="4" fontId="5" fillId="0" borderId="0" xfId="0" applyNumberFormat="1" applyFont="1"/>
    <xf numFmtId="0" fontId="3"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4" fontId="3" fillId="3"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7"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4" fontId="5"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7" fillId="6" borderId="2" xfId="0" applyFont="1" applyFill="1" applyBorder="1" applyAlignment="1">
      <alignment vertical="center" wrapText="1"/>
    </xf>
    <xf numFmtId="0" fontId="7" fillId="6"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7" fillId="0" borderId="1" xfId="0" applyFont="1" applyFill="1" applyBorder="1" applyAlignment="1">
      <alignment vertical="center" wrapText="1"/>
    </xf>
    <xf numFmtId="0" fontId="5" fillId="6" borderId="2" xfId="0" applyFont="1" applyFill="1" applyBorder="1" applyAlignment="1">
      <alignment horizontal="center" vertical="center"/>
    </xf>
    <xf numFmtId="0" fontId="5"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15" fillId="6" borderId="2" xfId="0" applyNumberFormat="1" applyFont="1" applyFill="1" applyBorder="1" applyAlignment="1">
      <alignment horizontal="center" vertical="center" wrapText="1"/>
    </xf>
    <xf numFmtId="17" fontId="5" fillId="6" borderId="2" xfId="0" applyNumberFormat="1" applyFont="1" applyFill="1" applyBorder="1" applyAlignment="1">
      <alignment horizontal="center" vertical="center" wrapText="1"/>
    </xf>
    <xf numFmtId="4" fontId="5" fillId="6" borderId="2" xfId="0" applyNumberFormat="1" applyFont="1" applyFill="1" applyBorder="1" applyAlignment="1">
      <alignment horizontal="center" vertical="center"/>
    </xf>
    <xf numFmtId="0" fontId="0" fillId="6" borderId="2" xfId="0" applyFill="1" applyBorder="1" applyAlignment="1">
      <alignment horizontal="center" vertical="center" wrapText="1"/>
    </xf>
    <xf numFmtId="49" fontId="0" fillId="6" borderId="2" xfId="0" applyNumberFormat="1" applyFill="1" applyBorder="1" applyAlignment="1">
      <alignment horizontal="center" vertical="center" wrapText="1"/>
    </xf>
    <xf numFmtId="4" fontId="15" fillId="6" borderId="2" xfId="0" applyNumberFormat="1" applyFont="1" applyFill="1" applyBorder="1" applyAlignment="1">
      <alignment horizontal="center" vertical="center"/>
    </xf>
    <xf numFmtId="0" fontId="5" fillId="6" borderId="3" xfId="0" applyFont="1" applyFill="1" applyBorder="1" applyAlignment="1">
      <alignment vertical="center"/>
    </xf>
    <xf numFmtId="0" fontId="5" fillId="6" borderId="7" xfId="0" applyFont="1" applyFill="1" applyBorder="1" applyAlignment="1">
      <alignment vertical="center"/>
    </xf>
    <xf numFmtId="0" fontId="5" fillId="6" borderId="4" xfId="0" applyFont="1" applyFill="1" applyBorder="1" applyAlignment="1">
      <alignment vertical="center"/>
    </xf>
    <xf numFmtId="0" fontId="5" fillId="6" borderId="5" xfId="0" applyFont="1" applyFill="1" applyBorder="1" applyAlignment="1">
      <alignment horizontal="left" vertical="top"/>
    </xf>
    <xf numFmtId="0" fontId="3" fillId="6"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5" fillId="6" borderId="2" xfId="0" applyFont="1" applyFill="1" applyBorder="1" applyAlignment="1">
      <alignment horizontal="center" vertical="center"/>
    </xf>
    <xf numFmtId="0" fontId="15" fillId="6" borderId="2" xfId="0" applyFont="1" applyFill="1" applyBorder="1" applyAlignment="1">
      <alignment horizontal="center" vertical="center" wrapText="1"/>
    </xf>
    <xf numFmtId="49" fontId="5" fillId="6" borderId="2" xfId="0" applyNumberFormat="1" applyFont="1" applyFill="1" applyBorder="1" applyAlignment="1">
      <alignment horizontal="left" vertical="center" wrapText="1"/>
    </xf>
    <xf numFmtId="17" fontId="5" fillId="0" borderId="2" xfId="0" applyNumberFormat="1" applyFont="1" applyBorder="1" applyAlignment="1">
      <alignment horizontal="center" vertical="center" wrapText="1"/>
    </xf>
    <xf numFmtId="4" fontId="5"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17" fontId="5" fillId="6" borderId="2" xfId="0" applyNumberFormat="1" applyFont="1" applyFill="1" applyBorder="1" applyAlignment="1">
      <alignment horizontal="left" vertical="top" wrapText="1"/>
    </xf>
    <xf numFmtId="49" fontId="5" fillId="6" borderId="2" xfId="0" applyNumberFormat="1" applyFont="1" applyFill="1" applyBorder="1" applyAlignment="1">
      <alignment horizontal="center" vertical="top" wrapText="1"/>
    </xf>
    <xf numFmtId="17" fontId="5" fillId="0" borderId="2" xfId="0" applyNumberFormat="1" applyFont="1" applyFill="1" applyBorder="1" applyAlignment="1">
      <alignment horizontal="left" vertical="top" wrapText="1"/>
    </xf>
    <xf numFmtId="49" fontId="5" fillId="0" borderId="2" xfId="0" applyNumberFormat="1" applyFont="1" applyFill="1" applyBorder="1" applyAlignment="1">
      <alignment horizontal="center" vertical="top" wrapText="1"/>
    </xf>
    <xf numFmtId="0" fontId="3" fillId="3" borderId="2" xfId="0" applyFont="1" applyFill="1" applyBorder="1" applyAlignment="1">
      <alignment horizontal="center" vertical="center"/>
    </xf>
    <xf numFmtId="4" fontId="5" fillId="0" borderId="2" xfId="0" applyNumberFormat="1" applyFont="1" applyBorder="1"/>
    <xf numFmtId="0" fontId="0" fillId="0" borderId="0" xfId="0"/>
    <xf numFmtId="0" fontId="2" fillId="0" borderId="0" xfId="0" applyFont="1"/>
    <xf numFmtId="4" fontId="0" fillId="0" borderId="0" xfId="0" applyNumberFormat="1"/>
    <xf numFmtId="0" fontId="4" fillId="0" borderId="0" xfId="0" applyFont="1" applyAlignment="1">
      <alignment horizontal="center" vertical="center"/>
    </xf>
    <xf numFmtId="0" fontId="4" fillId="0" borderId="0" xfId="0" applyFont="1"/>
    <xf numFmtId="0" fontId="5" fillId="0" borderId="2" xfId="0" applyFont="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0" xfId="0" applyFont="1" applyFill="1"/>
    <xf numFmtId="17" fontId="5" fillId="0" borderId="2" xfId="0" applyNumberFormat="1" applyFont="1" applyFill="1" applyBorder="1" applyAlignment="1">
      <alignment horizontal="center" vertical="center" wrapText="1"/>
    </xf>
    <xf numFmtId="0" fontId="0" fillId="0" borderId="0" xfId="0" applyFont="1"/>
    <xf numFmtId="2"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2" borderId="2" xfId="0" applyFont="1" applyFill="1" applyBorder="1" applyAlignment="1">
      <alignment vertical="center" wrapText="1"/>
    </xf>
    <xf numFmtId="0" fontId="0" fillId="3" borderId="1" xfId="0" applyFont="1" applyFill="1" applyBorder="1" applyAlignment="1">
      <alignment horizontal="center"/>
    </xf>
    <xf numFmtId="166" fontId="5" fillId="2" borderId="0" xfId="0" applyNumberFormat="1" applyFont="1" applyFill="1" applyAlignment="1">
      <alignment horizontal="center" vertical="center"/>
    </xf>
    <xf numFmtId="0" fontId="0" fillId="0" borderId="2" xfId="0" applyBorder="1"/>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xf>
    <xf numFmtId="0" fontId="15" fillId="6" borderId="2" xfId="0" applyFont="1" applyFill="1" applyBorder="1" applyAlignment="1">
      <alignment horizontal="center" vertical="center" wrapText="1"/>
    </xf>
    <xf numFmtId="0" fontId="0" fillId="6" borderId="1" xfId="0" applyFont="1" applyFill="1" applyBorder="1" applyAlignment="1">
      <alignment horizontal="center" vertical="center" wrapText="1"/>
    </xf>
    <xf numFmtId="4" fontId="5" fillId="0" borderId="2"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5" fillId="0" borderId="0" xfId="0" applyFont="1"/>
    <xf numFmtId="4" fontId="0" fillId="0" borderId="2" xfId="0" applyNumberFormat="1" applyFont="1" applyFill="1" applyBorder="1" applyAlignment="1">
      <alignment horizontal="center" vertical="center" wrapText="1"/>
    </xf>
    <xf numFmtId="0" fontId="5" fillId="0" borderId="0" xfId="0" applyFont="1" applyFill="1" applyBorder="1"/>
    <xf numFmtId="4" fontId="5"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5" fillId="6" borderId="2" xfId="0" applyFont="1" applyFill="1" applyBorder="1"/>
    <xf numFmtId="0" fontId="12" fillId="6"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0" fillId="0" borderId="2" xfId="0" applyFont="1" applyFill="1" applyBorder="1" applyAlignment="1">
      <alignment wrapText="1"/>
    </xf>
    <xf numFmtId="0" fontId="5" fillId="0" borderId="2" xfId="0" applyFont="1" applyFill="1" applyBorder="1"/>
    <xf numFmtId="0" fontId="5" fillId="0" borderId="0"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6" borderId="2" xfId="0" applyFont="1" applyFill="1" applyBorder="1" applyAlignment="1">
      <alignment horizontal="left" vertical="center" wrapText="1"/>
    </xf>
    <xf numFmtId="17" fontId="5" fillId="6" borderId="2" xfId="0" applyNumberFormat="1" applyFont="1" applyFill="1" applyBorder="1" applyAlignment="1">
      <alignment horizontal="center" vertical="center" wrapText="1"/>
    </xf>
    <xf numFmtId="4" fontId="5" fillId="6" borderId="2" xfId="0" applyNumberFormat="1" applyFont="1" applyFill="1" applyBorder="1" applyAlignment="1">
      <alignment horizontal="center" vertical="center"/>
    </xf>
    <xf numFmtId="0" fontId="0" fillId="0" borderId="0" xfId="0" applyFill="1"/>
    <xf numFmtId="0" fontId="5" fillId="6" borderId="2"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2" xfId="0" applyFont="1" applyBorder="1" applyAlignment="1">
      <alignment horizontal="center" vertical="center"/>
    </xf>
    <xf numFmtId="0" fontId="0" fillId="0" borderId="2" xfId="0" applyFont="1" applyFill="1" applyBorder="1" applyAlignment="1">
      <alignment vertical="center" wrapText="1"/>
    </xf>
    <xf numFmtId="0" fontId="0" fillId="6" borderId="2" xfId="0" applyFont="1" applyFill="1" applyBorder="1" applyAlignment="1">
      <alignment horizontal="center" vertical="center"/>
    </xf>
    <xf numFmtId="0" fontId="0" fillId="6" borderId="2" xfId="0" applyFont="1" applyFill="1" applyBorder="1" applyAlignment="1">
      <alignment vertical="center" wrapText="1"/>
    </xf>
    <xf numFmtId="49" fontId="5" fillId="0" borderId="2" xfId="0" applyNumberFormat="1" applyFont="1" applyFill="1" applyBorder="1" applyAlignment="1">
      <alignment horizontal="center" vertical="center"/>
    </xf>
    <xf numFmtId="49" fontId="5" fillId="6" borderId="2" xfId="0" applyNumberFormat="1" applyFont="1" applyFill="1" applyBorder="1" applyAlignment="1">
      <alignment horizontal="center" vertical="center"/>
    </xf>
    <xf numFmtId="49" fontId="15" fillId="6" borderId="2" xfId="0" applyNumberFormat="1" applyFont="1" applyFill="1" applyBorder="1" applyAlignment="1">
      <alignment horizontal="center" vertical="center" wrapText="1"/>
    </xf>
    <xf numFmtId="0" fontId="0" fillId="0" borderId="0" xfId="0" applyAlignment="1">
      <alignment horizontal="center" vertical="center"/>
    </xf>
    <xf numFmtId="4" fontId="0" fillId="0" borderId="2" xfId="0" applyNumberFormat="1" applyFont="1" applyBorder="1" applyAlignment="1">
      <alignment horizontal="center"/>
    </xf>
    <xf numFmtId="0" fontId="5" fillId="0" borderId="2" xfId="0" applyFont="1" applyFill="1" applyBorder="1" applyAlignment="1">
      <alignment horizontal="left" vertical="center"/>
    </xf>
    <xf numFmtId="49" fontId="15" fillId="7" borderId="2"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0" borderId="0" xfId="0" applyFont="1" applyFill="1"/>
    <xf numFmtId="0" fontId="0" fillId="0" borderId="2" xfId="0" applyFont="1" applyFill="1" applyBorder="1" applyAlignment="1">
      <alignment horizontal="center"/>
    </xf>
    <xf numFmtId="0" fontId="5" fillId="0" borderId="2" xfId="0" applyFont="1" applyBorder="1" applyAlignment="1">
      <alignment horizontal="center"/>
    </xf>
    <xf numFmtId="4" fontId="5" fillId="0" borderId="2" xfId="0" applyNumberFormat="1" applyFont="1" applyBorder="1" applyAlignment="1">
      <alignment horizontal="center"/>
    </xf>
    <xf numFmtId="0" fontId="5" fillId="0" borderId="2" xfId="0" applyFont="1" applyFill="1" applyBorder="1" applyAlignment="1">
      <alignment horizontal="left" vertical="top" wrapText="1"/>
    </xf>
    <xf numFmtId="4" fontId="15" fillId="6" borderId="2" xfId="0" applyNumberFormat="1" applyFont="1" applyFill="1" applyBorder="1" applyAlignment="1">
      <alignment horizontal="center" vertical="center"/>
    </xf>
    <xf numFmtId="0" fontId="5" fillId="0" borderId="2" xfId="0" applyFont="1" applyFill="1" applyBorder="1" applyAlignment="1">
      <alignment vertical="center" wrapText="1"/>
    </xf>
    <xf numFmtId="4" fontId="0" fillId="0" borderId="2" xfId="0" applyNumberFormat="1" applyFont="1" applyBorder="1" applyAlignment="1">
      <alignment horizontal="right"/>
    </xf>
    <xf numFmtId="17" fontId="5" fillId="0" borderId="2" xfId="0" applyNumberFormat="1"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0" fontId="0" fillId="2" borderId="0" xfId="0" applyFill="1"/>
    <xf numFmtId="0" fontId="15" fillId="0" borderId="0" xfId="0" applyFont="1"/>
    <xf numFmtId="0" fontId="0" fillId="0" borderId="4" xfId="0" applyFont="1" applyBorder="1" applyAlignment="1">
      <alignment horizontal="center"/>
    </xf>
    <xf numFmtId="17" fontId="15" fillId="6"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xf>
    <xf numFmtId="4" fontId="5" fillId="6" borderId="1" xfId="0" applyNumberFormat="1" applyFont="1" applyFill="1" applyBorder="1" applyAlignment="1">
      <alignment horizontal="center" vertical="center" wrapText="1"/>
    </xf>
    <xf numFmtId="168" fontId="5" fillId="6" borderId="1" xfId="0" applyNumberFormat="1" applyFont="1" applyFill="1" applyBorder="1" applyAlignment="1">
      <alignment horizontal="center" vertical="center" wrapText="1"/>
    </xf>
    <xf numFmtId="168" fontId="5" fillId="0" borderId="2"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4" fontId="0" fillId="6" borderId="2"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0" fillId="0" borderId="0" xfId="0" applyAlignment="1">
      <alignment horizontal="left"/>
    </xf>
    <xf numFmtId="0" fontId="0" fillId="6" borderId="2" xfId="0" applyFont="1" applyFill="1" applyBorder="1" applyAlignment="1">
      <alignment horizontal="left" vertical="center" wrapText="1"/>
    </xf>
    <xf numFmtId="0" fontId="5" fillId="0" borderId="2" xfId="0" applyFont="1" applyFill="1" applyBorder="1" applyAlignment="1">
      <alignment vertical="center"/>
    </xf>
    <xf numFmtId="4" fontId="5" fillId="0" borderId="2" xfId="0" applyNumberFormat="1" applyFont="1" applyFill="1" applyBorder="1" applyAlignment="1">
      <alignment vertical="center"/>
    </xf>
    <xf numFmtId="0" fontId="19" fillId="0" borderId="1" xfId="0" applyFont="1" applyFill="1" applyBorder="1" applyAlignment="1">
      <alignment horizontal="center" vertical="center" wrapText="1"/>
    </xf>
    <xf numFmtId="0" fontId="0" fillId="0" borderId="0" xfId="0"/>
    <xf numFmtId="4" fontId="0" fillId="0" borderId="0" xfId="0" applyNumberFormat="1"/>
    <xf numFmtId="0" fontId="2" fillId="0" borderId="0" xfId="0" applyFont="1"/>
    <xf numFmtId="0" fontId="4" fillId="0" borderId="0" xfId="0" applyFont="1" applyAlignment="1">
      <alignment horizontal="center" vertical="center"/>
    </xf>
    <xf numFmtId="0" fontId="4" fillId="0" borderId="0" xfId="0" applyFont="1"/>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xf>
    <xf numFmtId="4" fontId="3" fillId="3"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7" fontId="0"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166" fontId="0" fillId="0" borderId="0" xfId="0" applyNumberFormat="1" applyFont="1" applyFill="1" applyAlignment="1">
      <alignment horizontal="center" vertical="center"/>
    </xf>
    <xf numFmtId="0" fontId="0" fillId="0" borderId="0" xfId="0" applyFont="1" applyFill="1"/>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xf>
    <xf numFmtId="166" fontId="5" fillId="0" borderId="0" xfId="0" applyNumberFormat="1" applyFont="1" applyFill="1" applyAlignment="1">
      <alignment horizontal="center" vertical="center"/>
    </xf>
    <xf numFmtId="0" fontId="5" fillId="0" borderId="0" xfId="0" applyFont="1" applyFill="1"/>
    <xf numFmtId="4" fontId="5" fillId="0" borderId="2" xfId="0" applyNumberFormat="1" applyFont="1" applyFill="1" applyBorder="1"/>
    <xf numFmtId="0" fontId="5" fillId="0" borderId="1" xfId="0"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168" fontId="5"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0" fontId="0" fillId="2" borderId="0" xfId="0" applyFont="1" applyFill="1"/>
    <xf numFmtId="49" fontId="5" fillId="2" borderId="2" xfId="0" applyNumberFormat="1" applyFont="1" applyFill="1" applyBorder="1" applyAlignment="1">
      <alignment horizontal="center" vertical="center" wrapText="1"/>
    </xf>
    <xf numFmtId="0" fontId="5" fillId="2" borderId="0" xfId="0" applyFont="1" applyFill="1"/>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xf>
    <xf numFmtId="168" fontId="5" fillId="6" borderId="2" xfId="0" applyNumberFormat="1" applyFont="1" applyFill="1" applyBorder="1" applyAlignment="1">
      <alignment horizontal="center" vertical="center"/>
    </xf>
    <xf numFmtId="168" fontId="15" fillId="6" borderId="2" xfId="0" applyNumberFormat="1" applyFont="1" applyFill="1" applyBorder="1" applyAlignment="1">
      <alignment horizontal="center" vertical="center"/>
    </xf>
    <xf numFmtId="4" fontId="5" fillId="6" borderId="2" xfId="0" applyNumberFormat="1" applyFont="1" applyFill="1" applyBorder="1" applyAlignment="1">
      <alignment horizontal="center" vertical="center" wrapText="1"/>
    </xf>
    <xf numFmtId="4" fontId="15" fillId="6" borderId="2" xfId="0" applyNumberFormat="1" applyFont="1" applyFill="1" applyBorder="1" applyAlignment="1">
      <alignment horizontal="center" vertical="center" wrapText="1"/>
    </xf>
    <xf numFmtId="4" fontId="5" fillId="6" borderId="2" xfId="0" applyNumberFormat="1" applyFont="1" applyFill="1" applyBorder="1" applyAlignment="1">
      <alignment horizontal="center" vertical="center"/>
    </xf>
    <xf numFmtId="4" fontId="15" fillId="6" borderId="2" xfId="0" applyNumberFormat="1" applyFont="1" applyFill="1" applyBorder="1" applyAlignment="1">
      <alignment horizontal="center" vertical="center"/>
    </xf>
    <xf numFmtId="17" fontId="5" fillId="6" borderId="2"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0" fillId="6" borderId="2" xfId="0" applyFont="1" applyFill="1" applyBorder="1" applyAlignment="1">
      <alignment horizontal="center" vertical="center" wrapText="1"/>
    </xf>
    <xf numFmtId="49" fontId="0" fillId="6" borderId="2" xfId="0" applyNumberFormat="1" applyFont="1" applyFill="1" applyBorder="1" applyAlignment="1">
      <alignment horizontal="center" vertical="center" wrapText="1"/>
    </xf>
    <xf numFmtId="4" fontId="15"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5" fillId="6" borderId="1" xfId="0" applyFont="1" applyFill="1" applyBorder="1" applyAlignment="1">
      <alignment horizontal="center" vertical="center"/>
    </xf>
    <xf numFmtId="17" fontId="5" fillId="2" borderId="2" xfId="0" applyNumberFormat="1" applyFont="1" applyFill="1" applyBorder="1" applyAlignment="1">
      <alignment horizontal="center" vertical="center" wrapText="1"/>
    </xf>
    <xf numFmtId="4" fontId="5" fillId="2" borderId="2" xfId="0" applyNumberFormat="1" applyFont="1" applyFill="1" applyBorder="1" applyAlignment="1">
      <alignment horizontal="center" vertical="center"/>
    </xf>
    <xf numFmtId="0" fontId="5" fillId="0" borderId="1" xfId="0" applyFont="1" applyFill="1" applyBorder="1" applyAlignment="1">
      <alignment horizont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67" fontId="5" fillId="0" borderId="2" xfId="2" applyFont="1" applyFill="1" applyBorder="1" applyAlignment="1">
      <alignment horizontal="center" vertical="center" wrapText="1"/>
    </xf>
    <xf numFmtId="167" fontId="7" fillId="0" borderId="2" xfId="2" applyFont="1" applyFill="1" applyBorder="1" applyAlignment="1">
      <alignment horizontal="center" vertical="center" wrapText="1"/>
    </xf>
    <xf numFmtId="0" fontId="5" fillId="6" borderId="8" xfId="0" applyFont="1" applyFill="1" applyBorder="1" applyAlignment="1">
      <alignment horizontal="center" vertical="center"/>
    </xf>
    <xf numFmtId="167" fontId="5" fillId="6" borderId="2" xfId="2" applyFont="1" applyFill="1" applyBorder="1" applyAlignment="1">
      <alignment horizontal="center" vertical="center" wrapText="1"/>
    </xf>
    <xf numFmtId="170" fontId="5" fillId="0" borderId="2" xfId="2" applyNumberFormat="1" applyFont="1" applyFill="1" applyBorder="1" applyAlignment="1">
      <alignment horizontal="center" vertical="center" wrapText="1"/>
    </xf>
    <xf numFmtId="170" fontId="5" fillId="2" borderId="2" xfId="2" applyNumberFormat="1" applyFont="1" applyFill="1" applyBorder="1" applyAlignment="1">
      <alignment horizontal="center" vertical="center" wrapText="1"/>
    </xf>
    <xf numFmtId="167" fontId="5" fillId="0" borderId="15" xfId="2" applyFont="1" applyFill="1" applyBorder="1" applyAlignment="1">
      <alignment horizontal="center" vertical="center" wrapText="1"/>
    </xf>
    <xf numFmtId="167" fontId="5" fillId="0" borderId="16" xfId="2" applyFont="1" applyFill="1" applyBorder="1" applyAlignment="1">
      <alignment horizontal="center" vertical="center" wrapText="1"/>
    </xf>
    <xf numFmtId="0" fontId="0" fillId="6" borderId="8" xfId="0" applyFont="1" applyFill="1" applyBorder="1" applyAlignment="1">
      <alignment horizontal="center" vertical="center"/>
    </xf>
    <xf numFmtId="17" fontId="5" fillId="6" borderId="2" xfId="0" applyNumberFormat="1" applyFont="1" applyFill="1" applyBorder="1" applyAlignment="1">
      <alignment horizontal="left" vertical="center" wrapText="1"/>
    </xf>
    <xf numFmtId="4" fontId="5" fillId="6" borderId="2" xfId="0" applyNumberFormat="1"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4" fontId="0" fillId="0" borderId="1" xfId="0" applyNumberFormat="1" applyFont="1" applyFill="1" applyBorder="1" applyAlignment="1">
      <alignment vertical="center"/>
    </xf>
    <xf numFmtId="0" fontId="0" fillId="0" borderId="0" xfId="0" applyFont="1" applyFill="1" applyAlignment="1">
      <alignment vertical="center"/>
    </xf>
    <xf numFmtId="0" fontId="2" fillId="6" borderId="1" xfId="0" applyFont="1" applyFill="1" applyBorder="1" applyAlignment="1">
      <alignment vertical="center" wrapText="1"/>
    </xf>
    <xf numFmtId="0" fontId="0" fillId="6" borderId="1" xfId="0" applyFont="1" applyFill="1" applyBorder="1" applyAlignment="1">
      <alignment vertical="center" wrapText="1"/>
    </xf>
    <xf numFmtId="0" fontId="0" fillId="6" borderId="1" xfId="0" applyFont="1" applyFill="1" applyBorder="1" applyAlignment="1">
      <alignment vertical="center"/>
    </xf>
    <xf numFmtId="4" fontId="0" fillId="6" borderId="1" xfId="0" applyNumberFormat="1" applyFont="1" applyFill="1" applyBorder="1" applyAlignment="1">
      <alignment vertical="center"/>
    </xf>
    <xf numFmtId="0" fontId="2" fillId="0" borderId="2" xfId="0" applyFont="1" applyFill="1" applyBorder="1" applyAlignment="1">
      <alignment vertical="center" wrapText="1"/>
    </xf>
    <xf numFmtId="0" fontId="0" fillId="0" borderId="2" xfId="0" applyFont="1" applyFill="1" applyBorder="1"/>
    <xf numFmtId="3" fontId="0" fillId="0" borderId="2" xfId="0" applyNumberFormat="1" applyFont="1" applyFill="1" applyBorder="1" applyAlignment="1">
      <alignment horizontal="center"/>
    </xf>
    <xf numFmtId="0" fontId="2" fillId="6" borderId="2" xfId="0" applyFont="1" applyFill="1" applyBorder="1" applyAlignment="1">
      <alignment vertical="center" wrapText="1"/>
    </xf>
    <xf numFmtId="0" fontId="0" fillId="6" borderId="2" xfId="0" applyFont="1" applyFill="1" applyBorder="1"/>
    <xf numFmtId="3" fontId="0" fillId="6" borderId="2" xfId="0" applyNumberFormat="1" applyFont="1" applyFill="1" applyBorder="1" applyAlignment="1">
      <alignment horizontal="center"/>
    </xf>
    <xf numFmtId="4" fontId="0" fillId="0" borderId="2" xfId="0" applyNumberFormat="1" applyFont="1" applyFill="1" applyBorder="1"/>
    <xf numFmtId="4" fontId="0" fillId="6" borderId="2" xfId="0" applyNumberFormat="1" applyFont="1" applyFill="1" applyBorder="1"/>
    <xf numFmtId="0" fontId="2" fillId="0" borderId="2" xfId="0" applyFont="1" applyFill="1" applyBorder="1" applyAlignment="1">
      <alignment horizontal="left" vertical="center"/>
    </xf>
    <xf numFmtId="0" fontId="2" fillId="6" borderId="2" xfId="0" applyFont="1" applyFill="1" applyBorder="1" applyAlignment="1">
      <alignment horizontal="left" vertical="center"/>
    </xf>
    <xf numFmtId="0" fontId="0" fillId="6" borderId="2" xfId="0" applyFont="1" applyFill="1" applyBorder="1" applyAlignment="1">
      <alignment wrapText="1"/>
    </xf>
    <xf numFmtId="0" fontId="0" fillId="6" borderId="2" xfId="0" applyFont="1" applyFill="1" applyBorder="1" applyAlignment="1">
      <alignment horizontal="center"/>
    </xf>
    <xf numFmtId="0" fontId="0" fillId="0" borderId="2" xfId="0" applyFill="1" applyBorder="1" applyAlignment="1">
      <alignment horizontal="center" vertical="center" wrapText="1"/>
    </xf>
    <xf numFmtId="0" fontId="0" fillId="0" borderId="13" xfId="0" applyFill="1" applyBorder="1" applyAlignment="1">
      <alignment horizontal="center" vertical="center" wrapText="1"/>
    </xf>
    <xf numFmtId="0" fontId="2" fillId="6" borderId="2" xfId="0" applyFont="1" applyFill="1" applyBorder="1" applyAlignment="1">
      <alignment horizontal="left" vertical="center" wrapText="1"/>
    </xf>
    <xf numFmtId="0" fontId="0" fillId="6" borderId="13" xfId="0" applyFill="1" applyBorder="1" applyAlignment="1">
      <alignment horizontal="center" vertical="center" wrapText="1"/>
    </xf>
    <xf numFmtId="4" fontId="0" fillId="0" borderId="0" xfId="0" applyNumberFormat="1" applyAlignment="1">
      <alignment horizontal="center" vertical="center"/>
    </xf>
    <xf numFmtId="4" fontId="0" fillId="2" borderId="0" xfId="0" applyNumberFormat="1" applyFill="1" applyAlignment="1">
      <alignment horizontal="center" vertical="center"/>
    </xf>
    <xf numFmtId="0" fontId="0" fillId="0" borderId="0" xfId="0" applyAlignment="1">
      <alignment horizontal="center"/>
    </xf>
    <xf numFmtId="2" fontId="3" fillId="3" borderId="2" xfId="0" applyNumberFormat="1" applyFont="1" applyFill="1" applyBorder="1" applyAlignment="1">
      <alignment horizontal="center" vertical="center" wrapText="1"/>
    </xf>
    <xf numFmtId="3" fontId="3" fillId="3" borderId="2"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5" fillId="2" borderId="2" xfId="0" applyFont="1" applyFill="1" applyBorder="1" applyAlignment="1">
      <alignment horizontal="center" vertical="center" wrapText="1"/>
    </xf>
    <xf numFmtId="0" fontId="5" fillId="6" borderId="2" xfId="0" applyFont="1" applyFill="1" applyBorder="1" applyAlignment="1">
      <alignment vertical="center" wrapText="1"/>
    </xf>
    <xf numFmtId="0" fontId="0" fillId="0" borderId="0" xfId="0" applyAlignment="1"/>
    <xf numFmtId="4" fontId="0" fillId="2" borderId="0" xfId="0" applyNumberFormat="1" applyFill="1"/>
    <xf numFmtId="0" fontId="12" fillId="2" borderId="2" xfId="0" applyFont="1" applyFill="1" applyBorder="1" applyAlignment="1">
      <alignment horizontal="center" vertical="center"/>
    </xf>
    <xf numFmtId="0" fontId="12" fillId="2" borderId="2" xfId="0" applyFont="1" applyFill="1" applyBorder="1" applyAlignment="1">
      <alignment vertical="center" wrapText="1"/>
    </xf>
    <xf numFmtId="17" fontId="12" fillId="2" borderId="2" xfId="0" applyNumberFormat="1" applyFont="1" applyFill="1" applyBorder="1" applyAlignment="1">
      <alignment horizontal="left" vertical="center" wrapText="1"/>
    </xf>
    <xf numFmtId="49" fontId="12" fillId="2" borderId="2" xfId="0" applyNumberFormat="1" applyFont="1" applyFill="1" applyBorder="1" applyAlignment="1">
      <alignment horizontal="center" vertical="center" wrapText="1"/>
    </xf>
    <xf numFmtId="0" fontId="12" fillId="2" borderId="2" xfId="0" applyFont="1" applyFill="1" applyBorder="1" applyAlignment="1">
      <alignment horizontal="left" vertical="center" wrapText="1"/>
    </xf>
    <xf numFmtId="17" fontId="12" fillId="2" borderId="2"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vertical="center" wrapText="1"/>
    </xf>
    <xf numFmtId="17" fontId="12" fillId="0" borderId="2" xfId="0" applyNumberFormat="1" applyFont="1" applyBorder="1" applyAlignment="1">
      <alignment horizontal="left" vertical="center" wrapText="1"/>
    </xf>
    <xf numFmtId="49" fontId="12" fillId="0" borderId="2" xfId="0" applyNumberFormat="1" applyFont="1" applyBorder="1" applyAlignment="1">
      <alignment horizontal="center" vertical="center" wrapText="1"/>
    </xf>
    <xf numFmtId="0" fontId="12" fillId="0" borderId="2" xfId="0" applyFont="1" applyBorder="1" applyAlignment="1">
      <alignment horizontal="left" vertical="center" wrapText="1"/>
    </xf>
    <xf numFmtId="17" fontId="12" fillId="0" borderId="2" xfId="0" applyNumberFormat="1" applyFont="1" applyBorder="1" applyAlignment="1">
      <alignment horizontal="center" vertical="center" wrapText="1"/>
    </xf>
    <xf numFmtId="4" fontId="12" fillId="0" borderId="2" xfId="0" applyNumberFormat="1" applyFont="1" applyBorder="1" applyAlignment="1">
      <alignment horizontal="center" vertical="center"/>
    </xf>
    <xf numFmtId="0" fontId="12" fillId="6" borderId="2" xfId="0" applyFont="1" applyFill="1" applyBorder="1" applyAlignment="1">
      <alignment horizontal="center" vertical="center"/>
    </xf>
    <xf numFmtId="0" fontId="12" fillId="6" borderId="2" xfId="0" applyFont="1" applyFill="1" applyBorder="1" applyAlignment="1">
      <alignment vertical="center" wrapText="1"/>
    </xf>
    <xf numFmtId="17" fontId="12" fillId="6" borderId="2" xfId="0" applyNumberFormat="1" applyFont="1" applyFill="1" applyBorder="1" applyAlignment="1">
      <alignment horizontal="left" vertical="center" wrapText="1"/>
    </xf>
    <xf numFmtId="49" fontId="12" fillId="6" borderId="2" xfId="0" applyNumberFormat="1" applyFont="1" applyFill="1" applyBorder="1" applyAlignment="1">
      <alignment horizontal="center" vertical="center" wrapText="1"/>
    </xf>
    <xf numFmtId="0" fontId="12" fillId="6" borderId="2" xfId="0" applyFont="1" applyFill="1" applyBorder="1" applyAlignment="1">
      <alignment horizontal="left" vertical="center" wrapText="1"/>
    </xf>
    <xf numFmtId="17" fontId="12" fillId="6" borderId="2" xfId="0" applyNumberFormat="1" applyFont="1" applyFill="1" applyBorder="1" applyAlignment="1">
      <alignment horizontal="center" vertical="center" wrapText="1"/>
    </xf>
    <xf numFmtId="4" fontId="12" fillId="6" borderId="2" xfId="0" applyNumberFormat="1" applyFont="1" applyFill="1" applyBorder="1" applyAlignment="1">
      <alignment horizontal="center" vertical="center"/>
    </xf>
    <xf numFmtId="4" fontId="21" fillId="6" borderId="2" xfId="0" applyNumberFormat="1" applyFont="1" applyFill="1" applyBorder="1" applyAlignment="1">
      <alignment horizontal="center" vertical="center"/>
    </xf>
    <xf numFmtId="49" fontId="1" fillId="6"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15" fillId="6" borderId="2" xfId="0" applyFont="1" applyFill="1" applyBorder="1" applyAlignment="1">
      <alignment horizontal="left" vertical="center" wrapText="1"/>
    </xf>
    <xf numFmtId="0" fontId="0" fillId="2" borderId="2" xfId="0" applyFill="1" applyBorder="1" applyAlignment="1">
      <alignment horizontal="center" vertical="center"/>
    </xf>
    <xf numFmtId="0" fontId="0" fillId="2" borderId="2" xfId="0" applyFill="1" applyBorder="1" applyAlignment="1">
      <alignment vertical="center" wrapText="1"/>
    </xf>
    <xf numFmtId="0" fontId="0" fillId="2" borderId="2" xfId="0" applyFill="1" applyBorder="1" applyAlignment="1">
      <alignment horizontal="center" vertical="center" wrapText="1"/>
    </xf>
    <xf numFmtId="0" fontId="0" fillId="2" borderId="2" xfId="0" applyFill="1" applyBorder="1" applyAlignment="1">
      <alignment horizontal="left" vertical="center" wrapText="1"/>
    </xf>
    <xf numFmtId="4" fontId="0" fillId="2" borderId="2" xfId="0" applyNumberFormat="1" applyFill="1" applyBorder="1" applyAlignment="1">
      <alignment horizontal="center" vertical="center"/>
    </xf>
    <xf numFmtId="0" fontId="0" fillId="6" borderId="2" xfId="0" applyFill="1" applyBorder="1" applyAlignment="1">
      <alignment horizontal="center" vertical="center"/>
    </xf>
    <xf numFmtId="0" fontId="0" fillId="6" borderId="2" xfId="0" applyFill="1" applyBorder="1" applyAlignment="1">
      <alignment vertical="center" wrapText="1"/>
    </xf>
    <xf numFmtId="0" fontId="0" fillId="6" borderId="2" xfId="0" applyFill="1" applyBorder="1" applyAlignment="1">
      <alignment horizontal="left" vertical="center" wrapText="1"/>
    </xf>
    <xf numFmtId="4" fontId="25" fillId="6" borderId="2"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17" fontId="0" fillId="0" borderId="16"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xf>
    <xf numFmtId="171" fontId="0" fillId="0" borderId="0" xfId="0" applyNumberFormat="1" applyFont="1" applyFill="1" applyAlignment="1">
      <alignment horizontal="center" vertical="center"/>
    </xf>
    <xf numFmtId="0" fontId="19" fillId="0" borderId="16" xfId="0"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0" fontId="0" fillId="0" borderId="16"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6" xfId="0" applyFont="1" applyFill="1" applyBorder="1" applyAlignment="1">
      <alignment horizontal="center" vertical="center" wrapText="1"/>
    </xf>
    <xf numFmtId="17" fontId="5" fillId="0" borderId="16"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 fontId="5" fillId="0" borderId="16" xfId="0" applyNumberFormat="1" applyFont="1" applyFill="1" applyBorder="1" applyAlignment="1">
      <alignment horizontal="center" vertical="center"/>
    </xf>
    <xf numFmtId="0" fontId="26" fillId="0" borderId="8" xfId="0" applyFont="1" applyFill="1" applyBorder="1" applyAlignment="1">
      <alignment horizontal="center" vertical="center"/>
    </xf>
    <xf numFmtId="0" fontId="26" fillId="0" borderId="2" xfId="0" applyFont="1" applyFill="1" applyBorder="1" applyAlignment="1">
      <alignment horizontal="center" vertical="center"/>
    </xf>
    <xf numFmtId="168" fontId="5" fillId="0" borderId="2" xfId="0" applyNumberFormat="1" applyFont="1" applyFill="1" applyBorder="1" applyAlignment="1">
      <alignment wrapText="1"/>
    </xf>
    <xf numFmtId="0" fontId="5" fillId="6" borderId="1" xfId="0" applyFont="1" applyFill="1" applyBorder="1"/>
    <xf numFmtId="4" fontId="5" fillId="6" borderId="1" xfId="0" applyNumberFormat="1" applyFont="1" applyFill="1" applyBorder="1"/>
    <xf numFmtId="168" fontId="5" fillId="6" borderId="1" xfId="0" applyNumberFormat="1" applyFont="1" applyFill="1" applyBorder="1" applyAlignment="1">
      <alignment wrapText="1"/>
    </xf>
    <xf numFmtId="0" fontId="6" fillId="0" borderId="0" xfId="0" applyFont="1" applyFill="1" applyBorder="1" applyAlignment="1">
      <alignment horizontal="center" vertical="center" wrapText="1"/>
    </xf>
    <xf numFmtId="4" fontId="5" fillId="0" borderId="0" xfId="0" applyNumberFormat="1" applyFont="1" applyFill="1" applyBorder="1"/>
    <xf numFmtId="168" fontId="5" fillId="0" borderId="0" xfId="0" applyNumberFormat="1" applyFont="1" applyFill="1" applyBorder="1" applyAlignment="1">
      <alignment horizontal="center" vertical="center" wrapText="1"/>
    </xf>
    <xf numFmtId="168" fontId="5" fillId="0" borderId="0" xfId="0" applyNumberFormat="1" applyFont="1" applyFill="1" applyBorder="1" applyAlignment="1">
      <alignment wrapText="1"/>
    </xf>
    <xf numFmtId="166"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4" fontId="5" fillId="0" borderId="0" xfId="0" applyNumberFormat="1" applyFont="1" applyFill="1" applyAlignment="1">
      <alignment horizontal="center" vertical="center" wrapText="1"/>
    </xf>
    <xf numFmtId="0" fontId="5" fillId="6" borderId="1" xfId="0" applyFont="1" applyFill="1" applyBorder="1" applyAlignment="1">
      <alignment horizontal="center"/>
    </xf>
    <xf numFmtId="0" fontId="5" fillId="0" borderId="2" xfId="0" applyFont="1" applyFill="1" applyBorder="1" applyAlignment="1">
      <alignment horizontal="center"/>
    </xf>
    <xf numFmtId="0" fontId="5" fillId="6" borderId="2" xfId="0" applyFont="1" applyFill="1" applyBorder="1" applyAlignment="1">
      <alignment horizontal="center"/>
    </xf>
    <xf numFmtId="0" fontId="27" fillId="0" borderId="0" xfId="0" applyFont="1"/>
    <xf numFmtId="4" fontId="27" fillId="0" borderId="0" xfId="0" applyNumberFormat="1" applyFont="1"/>
    <xf numFmtId="0" fontId="2" fillId="0" borderId="0" xfId="0" applyFont="1" applyAlignment="1">
      <alignment horizontal="left"/>
    </xf>
    <xf numFmtId="0" fontId="4" fillId="0" borderId="0" xfId="0" applyFont="1" applyFill="1" applyAlignment="1">
      <alignment horizontal="center" vertical="center"/>
    </xf>
    <xf numFmtId="1" fontId="5" fillId="2" borderId="2" xfId="0" applyNumberFormat="1" applyFont="1" applyFill="1" applyBorder="1" applyAlignment="1">
      <alignment horizontal="center" vertical="center" wrapText="1"/>
    </xf>
    <xf numFmtId="0" fontId="5" fillId="2" borderId="2" xfId="0" applyFont="1" applyFill="1" applyBorder="1" applyAlignment="1">
      <alignment horizontal="left" vertical="top" wrapText="1"/>
    </xf>
    <xf numFmtId="0" fontId="5" fillId="0" borderId="0" xfId="0" applyFont="1" applyFill="1" applyAlignment="1">
      <alignment vertical="center"/>
    </xf>
    <xf numFmtId="0" fontId="0" fillId="0" borderId="1" xfId="0" applyFill="1" applyBorder="1" applyAlignment="1">
      <alignment horizontal="center" vertical="center" wrapText="1"/>
    </xf>
    <xf numFmtId="17" fontId="0" fillId="0" borderId="1" xfId="0" applyNumberFormat="1" applyFill="1" applyBorder="1" applyAlignment="1">
      <alignment horizontal="center" vertical="center" wrapText="1"/>
    </xf>
    <xf numFmtId="4" fontId="18" fillId="0" borderId="1" xfId="0" applyNumberFormat="1" applyFont="1" applyFill="1" applyBorder="1" applyAlignment="1">
      <alignment horizontal="center" vertical="center"/>
    </xf>
    <xf numFmtId="49" fontId="0" fillId="0" borderId="2" xfId="0" applyNumberFormat="1" applyFill="1" applyBorder="1" applyAlignment="1">
      <alignment horizontal="center" vertical="center" wrapText="1"/>
    </xf>
    <xf numFmtId="0" fontId="5" fillId="0" borderId="2" xfId="0" applyFont="1" applyBorder="1" applyAlignment="1">
      <alignment horizontal="centerContinuous" vertical="center" wrapText="1"/>
    </xf>
    <xf numFmtId="0" fontId="5" fillId="0" borderId="2" xfId="0" applyFont="1" applyBorder="1" applyAlignment="1">
      <alignment horizontal="left" vertical="center"/>
    </xf>
    <xf numFmtId="0" fontId="5" fillId="0" borderId="2" xfId="0" applyFont="1" applyBorder="1"/>
    <xf numFmtId="0" fontId="5" fillId="0" borderId="1" xfId="0" applyFont="1" applyBorder="1"/>
    <xf numFmtId="0" fontId="5" fillId="0" borderId="5" xfId="0" applyFont="1" applyBorder="1"/>
    <xf numFmtId="0" fontId="5" fillId="0" borderId="2" xfId="0" applyFont="1" applyBorder="1" applyAlignment="1">
      <alignment horizontal="left" vertical="center" wrapText="1"/>
    </xf>
    <xf numFmtId="0" fontId="5" fillId="6" borderId="2" xfId="0"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0" fontId="6" fillId="6" borderId="2" xfId="0" applyFont="1" applyFill="1" applyBorder="1" applyAlignment="1">
      <alignment horizontal="center" vertical="center" wrapText="1"/>
    </xf>
    <xf numFmtId="4" fontId="15" fillId="6" borderId="2" xfId="0" applyNumberFormat="1" applyFont="1" applyFill="1" applyBorder="1" applyAlignment="1">
      <alignment horizontal="center" vertical="center"/>
    </xf>
    <xf numFmtId="0" fontId="5" fillId="6" borderId="2" xfId="0" applyFont="1" applyFill="1" applyBorder="1" applyAlignment="1">
      <alignment horizontal="center" vertical="center"/>
    </xf>
    <xf numFmtId="17" fontId="5" fillId="6" borderId="2" xfId="0" applyNumberFormat="1" applyFont="1" applyFill="1" applyBorder="1" applyAlignment="1">
      <alignment horizontal="center" vertical="center" wrapText="1"/>
    </xf>
    <xf numFmtId="4" fontId="5" fillId="6" borderId="1" xfId="0" applyNumberFormat="1" applyFont="1" applyFill="1" applyBorder="1" applyAlignment="1">
      <alignment horizontal="center" vertical="center"/>
    </xf>
    <xf numFmtId="4" fontId="15" fillId="6" borderId="1" xfId="0" applyNumberFormat="1" applyFont="1" applyFill="1" applyBorder="1" applyAlignment="1">
      <alignment horizontal="center" vertical="center"/>
    </xf>
    <xf numFmtId="0" fontId="5" fillId="6" borderId="1"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4" fontId="5"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7" fontId="0" fillId="6" borderId="1" xfId="0" applyNumberFormat="1" applyFont="1" applyFill="1" applyBorder="1" applyAlignment="1">
      <alignment horizontal="center" vertical="center" wrapText="1"/>
    </xf>
    <xf numFmtId="0" fontId="0" fillId="6"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0" fillId="6" borderId="1" xfId="0" applyFont="1" applyFill="1" applyBorder="1" applyAlignment="1">
      <alignment horizontal="center" vertical="center"/>
    </xf>
    <xf numFmtId="0" fontId="5" fillId="6" borderId="2" xfId="0" applyFont="1" applyFill="1" applyBorder="1" applyAlignment="1">
      <alignment horizontal="left" vertical="center"/>
    </xf>
    <xf numFmtId="17" fontId="0" fillId="6" borderId="2" xfId="0" applyNumberFormat="1" applyFont="1" applyFill="1" applyBorder="1" applyAlignment="1">
      <alignment horizontal="center" vertical="center" wrapText="1"/>
    </xf>
    <xf numFmtId="0" fontId="5" fillId="6"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7" fontId="0" fillId="0" borderId="1" xfId="0" applyNumberFormat="1" applyFont="1" applyFill="1" applyBorder="1" applyAlignment="1">
      <alignment horizontal="center" vertical="center" wrapText="1"/>
    </xf>
    <xf numFmtId="4" fontId="5" fillId="6" borderId="2" xfId="0" applyNumberFormat="1" applyFont="1" applyFill="1" applyBorder="1" applyAlignment="1">
      <alignment horizontal="center" vertical="center"/>
    </xf>
    <xf numFmtId="4" fontId="12" fillId="2" borderId="18" xfId="0" applyNumberFormat="1" applyFont="1" applyFill="1" applyBorder="1" applyAlignment="1">
      <alignment horizontal="center" vertical="center"/>
    </xf>
    <xf numFmtId="49" fontId="5" fillId="6" borderId="1" xfId="0" applyNumberFormat="1" applyFont="1" applyFill="1" applyBorder="1" applyAlignment="1">
      <alignment horizontal="center" vertical="center" wrapText="1"/>
    </xf>
    <xf numFmtId="4" fontId="0" fillId="6" borderId="1" xfId="0" applyNumberFormat="1" applyFont="1" applyFill="1" applyBorder="1" applyAlignment="1">
      <alignment horizontal="center" vertical="center"/>
    </xf>
    <xf numFmtId="0" fontId="5" fillId="6" borderId="2" xfId="0" applyFont="1" applyFill="1" applyBorder="1" applyAlignment="1">
      <alignment horizontal="center" vertical="center" wrapText="1"/>
    </xf>
    <xf numFmtId="0" fontId="5" fillId="0" borderId="2" xfId="0" applyFont="1" applyBorder="1" applyAlignment="1">
      <alignment horizontal="center" vertical="center" wrapText="1"/>
    </xf>
    <xf numFmtId="4" fontId="5" fillId="0" borderId="2" xfId="0" applyNumberFormat="1" applyFont="1" applyBorder="1" applyAlignment="1">
      <alignment horizontal="center" vertical="center"/>
    </xf>
    <xf numFmtId="0" fontId="0" fillId="0" borderId="2" xfId="0" applyBorder="1" applyAlignment="1">
      <alignment horizontal="center" vertical="center" wrapText="1"/>
    </xf>
    <xf numFmtId="4" fontId="0" fillId="0" borderId="2" xfId="0" applyNumberFormat="1" applyBorder="1" applyAlignment="1">
      <alignment horizontal="center" vertical="center"/>
    </xf>
    <xf numFmtId="0" fontId="5" fillId="2" borderId="2" xfId="0" applyFont="1" applyFill="1" applyBorder="1" applyAlignment="1">
      <alignment horizontal="center" vertical="center" wrapText="1"/>
    </xf>
    <xf numFmtId="4" fontId="15" fillId="6" borderId="2" xfId="0" applyNumberFormat="1" applyFont="1" applyFill="1" applyBorder="1" applyAlignment="1">
      <alignment horizontal="center" vertical="center"/>
    </xf>
    <xf numFmtId="17" fontId="5" fillId="0" borderId="2" xfId="0" applyNumberFormat="1" applyFont="1" applyBorder="1" applyAlignment="1">
      <alignment horizontal="center" vertical="center" wrapText="1"/>
    </xf>
    <xf numFmtId="4" fontId="5"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6" fillId="0" borderId="2" xfId="0" applyFont="1" applyBorder="1" applyAlignment="1">
      <alignment horizontal="center" vertical="center" wrapText="1"/>
    </xf>
    <xf numFmtId="4"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wrapText="1"/>
    </xf>
    <xf numFmtId="17"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7" fillId="0" borderId="5" xfId="0" applyFont="1" applyBorder="1" applyAlignment="1">
      <alignment horizontal="center" vertical="center" wrapText="1"/>
    </xf>
    <xf numFmtId="0" fontId="28" fillId="0" borderId="0" xfId="0" applyFont="1"/>
    <xf numFmtId="0" fontId="29" fillId="0" borderId="0" xfId="0" applyFont="1"/>
    <xf numFmtId="4" fontId="28" fillId="0" borderId="0" xfId="0" applyNumberFormat="1" applyFont="1"/>
    <xf numFmtId="4" fontId="28" fillId="0" borderId="0" xfId="0" applyNumberFormat="1" applyFont="1" applyAlignment="1">
      <alignment horizontal="center"/>
    </xf>
    <xf numFmtId="0" fontId="30" fillId="0" borderId="0" xfId="0" applyFont="1"/>
    <xf numFmtId="0" fontId="32" fillId="0" borderId="0" xfId="0" applyFont="1" applyAlignment="1">
      <alignment horizontal="center" vertical="center"/>
    </xf>
    <xf numFmtId="0" fontId="32" fillId="0" borderId="0" xfId="0" applyFont="1"/>
    <xf numFmtId="0" fontId="31" fillId="8" borderId="2" xfId="0" applyFont="1" applyFill="1" applyBorder="1" applyAlignment="1">
      <alignment horizontal="center" vertical="center" wrapText="1"/>
    </xf>
    <xf numFmtId="0" fontId="32" fillId="8" borderId="2" xfId="0" applyFont="1" applyFill="1" applyBorder="1" applyAlignment="1">
      <alignment horizontal="center" vertical="center" wrapText="1"/>
    </xf>
    <xf numFmtId="1" fontId="31" fillId="8" borderId="2" xfId="0" applyNumberFormat="1" applyFont="1" applyFill="1" applyBorder="1" applyAlignment="1">
      <alignment horizontal="center" vertical="center" wrapText="1"/>
    </xf>
    <xf numFmtId="0" fontId="33" fillId="8" borderId="2" xfId="0" applyFont="1" applyFill="1" applyBorder="1" applyAlignment="1">
      <alignment horizontal="center" vertical="center"/>
    </xf>
    <xf numFmtId="0" fontId="33" fillId="8" borderId="2" xfId="0" applyFont="1" applyFill="1" applyBorder="1" applyAlignment="1">
      <alignment horizontal="center" vertical="center" wrapText="1"/>
    </xf>
    <xf numFmtId="0" fontId="29" fillId="8" borderId="2" xfId="0" applyFont="1" applyFill="1" applyBorder="1" applyAlignment="1">
      <alignment horizontal="center" vertical="center" wrapText="1"/>
    </xf>
    <xf numFmtId="4" fontId="33" fillId="8" borderId="2" xfId="0" applyNumberFormat="1" applyFont="1" applyFill="1" applyBorder="1" applyAlignment="1">
      <alignment horizontal="center" vertical="center" wrapText="1"/>
    </xf>
    <xf numFmtId="0" fontId="29" fillId="0" borderId="0" xfId="0" applyFont="1" applyAlignment="1">
      <alignment horizontal="center" vertical="center"/>
    </xf>
    <xf numFmtId="0" fontId="29" fillId="0" borderId="0" xfId="0" applyFont="1" applyAlignment="1">
      <alignment horizontal="center"/>
    </xf>
    <xf numFmtId="0" fontId="5" fillId="0" borderId="2" xfId="1" applyFont="1" applyBorder="1" applyAlignment="1">
      <alignment horizontal="center" vertical="center" wrapText="1"/>
    </xf>
    <xf numFmtId="0" fontId="5" fillId="0" borderId="2" xfId="1" applyFont="1" applyBorder="1" applyAlignment="1">
      <alignment vertical="center" wrapText="1"/>
    </xf>
    <xf numFmtId="4" fontId="5" fillId="0" borderId="2" xfId="1" applyNumberFormat="1" applyFont="1" applyBorder="1" applyAlignment="1">
      <alignment vertical="center" wrapText="1"/>
    </xf>
    <xf numFmtId="4" fontId="5" fillId="0" borderId="2" xfId="1" applyNumberFormat="1" applyFont="1" applyBorder="1" applyAlignment="1">
      <alignment horizontal="center" vertical="center" wrapText="1"/>
    </xf>
    <xf numFmtId="0" fontId="0" fillId="0" borderId="2" xfId="1" applyFont="1" applyBorder="1" applyAlignment="1">
      <alignment horizontal="center" vertical="center" wrapText="1"/>
    </xf>
    <xf numFmtId="0" fontId="0" fillId="0" borderId="2" xfId="1" applyFont="1" applyBorder="1" applyAlignment="1">
      <alignment vertical="center" wrapText="1"/>
    </xf>
    <xf numFmtId="4" fontId="0" fillId="0" borderId="2" xfId="1" applyNumberFormat="1" applyFont="1" applyBorder="1" applyAlignment="1">
      <alignment horizontal="center" vertical="center" wrapText="1"/>
    </xf>
    <xf numFmtId="0" fontId="0" fillId="6" borderId="2" xfId="1" applyFont="1" applyFill="1" applyBorder="1" applyAlignment="1">
      <alignment horizontal="center" vertical="center" wrapText="1"/>
    </xf>
    <xf numFmtId="0" fontId="0" fillId="6" borderId="2" xfId="1" applyFont="1" applyFill="1" applyBorder="1" applyAlignment="1">
      <alignment vertical="center" wrapText="1"/>
    </xf>
    <xf numFmtId="0" fontId="15" fillId="6" borderId="2" xfId="1" applyFont="1" applyFill="1" applyBorder="1" applyAlignment="1">
      <alignment horizontal="center" vertical="center" wrapText="1"/>
    </xf>
    <xf numFmtId="0" fontId="5" fillId="6" borderId="2"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5" fillId="7" borderId="2" xfId="1" applyFont="1" applyFill="1" applyBorder="1" applyAlignment="1">
      <alignment vertical="center" wrapText="1"/>
    </xf>
    <xf numFmtId="4" fontId="15" fillId="7" borderId="2" xfId="1" applyNumberFormat="1" applyFont="1" applyFill="1" applyBorder="1" applyAlignment="1">
      <alignment vertical="center" wrapText="1"/>
    </xf>
    <xf numFmtId="0" fontId="5" fillId="0" borderId="2" xfId="1" quotePrefix="1" applyFont="1" applyBorder="1" applyAlignment="1">
      <alignment horizontal="center" vertical="center" wrapText="1"/>
    </xf>
    <xf numFmtId="4" fontId="0" fillId="0" borderId="2" xfId="0" applyNumberFormat="1" applyBorder="1" applyAlignment="1">
      <alignment horizontal="right" vertical="center"/>
    </xf>
    <xf numFmtId="4" fontId="0" fillId="0" borderId="2" xfId="1" applyNumberFormat="1" applyFont="1" applyBorder="1" applyAlignment="1">
      <alignment horizontal="right" vertical="center" wrapText="1"/>
    </xf>
    <xf numFmtId="0" fontId="15" fillId="6" borderId="2" xfId="1" applyFont="1" applyFill="1" applyBorder="1" applyAlignment="1">
      <alignment vertical="center" wrapText="1"/>
    </xf>
    <xf numFmtId="4" fontId="0" fillId="6" borderId="2" xfId="0" applyNumberFormat="1" applyFill="1" applyBorder="1" applyAlignment="1">
      <alignment horizontal="center" vertical="center"/>
    </xf>
    <xf numFmtId="4" fontId="0" fillId="6" borderId="2" xfId="1" applyNumberFormat="1" applyFont="1" applyFill="1" applyBorder="1" applyAlignment="1">
      <alignment horizontal="center" vertical="center" wrapText="1"/>
    </xf>
    <xf numFmtId="0" fontId="5" fillId="6" borderId="2" xfId="1" applyFont="1" applyFill="1" applyBorder="1" applyAlignment="1">
      <alignment vertical="center" wrapText="1"/>
    </xf>
    <xf numFmtId="4" fontId="15" fillId="6" borderId="2" xfId="1" applyNumberFormat="1" applyFont="1" applyFill="1" applyBorder="1" applyAlignment="1">
      <alignment vertical="center" wrapText="1"/>
    </xf>
    <xf numFmtId="0" fontId="34" fillId="0" borderId="2" xfId="1" applyFont="1" applyBorder="1" applyAlignment="1">
      <alignment horizontal="center" vertical="center" wrapText="1"/>
    </xf>
    <xf numFmtId="0" fontId="34" fillId="0" borderId="2" xfId="1" applyFont="1" applyBorder="1" applyAlignment="1">
      <alignment vertical="center" wrapText="1"/>
    </xf>
    <xf numFmtId="0" fontId="34" fillId="0" borderId="2" xfId="1" quotePrefix="1" applyFont="1" applyBorder="1" applyAlignment="1">
      <alignment horizontal="center" vertical="center" wrapText="1"/>
    </xf>
    <xf numFmtId="4" fontId="34" fillId="0" borderId="2" xfId="1" applyNumberFormat="1" applyFont="1" applyBorder="1" applyAlignment="1">
      <alignment vertical="center" wrapText="1"/>
    </xf>
    <xf numFmtId="0" fontId="34" fillId="0" borderId="2" xfId="0" applyFont="1" applyBorder="1" applyAlignment="1">
      <alignment horizontal="center" vertical="center" wrapText="1"/>
    </xf>
    <xf numFmtId="0" fontId="34" fillId="0" borderId="2" xfId="0" applyFont="1" applyBorder="1" applyAlignment="1">
      <alignment vertical="center" wrapText="1"/>
    </xf>
    <xf numFmtId="0" fontId="34" fillId="2" borderId="2" xfId="0" applyFont="1" applyFill="1" applyBorder="1" applyAlignment="1">
      <alignment horizontal="center" vertical="center" wrapText="1"/>
    </xf>
    <xf numFmtId="0" fontId="28" fillId="3" borderId="1" xfId="0" applyFont="1" applyFill="1" applyBorder="1" applyAlignment="1">
      <alignment horizontal="center"/>
    </xf>
    <xf numFmtId="0" fontId="28" fillId="0" borderId="2" xfId="0" applyFont="1" applyBorder="1"/>
    <xf numFmtId="0" fontId="29" fillId="0" borderId="2" xfId="0" applyFont="1" applyBorder="1" applyAlignment="1">
      <alignment horizontal="center"/>
    </xf>
    <xf numFmtId="4" fontId="28" fillId="0" borderId="2" xfId="0" applyNumberFormat="1" applyFont="1" applyBorder="1" applyAlignment="1">
      <alignment horizontal="right"/>
    </xf>
    <xf numFmtId="0" fontId="28" fillId="2" borderId="2" xfId="0" applyFont="1" applyFill="1" applyBorder="1" applyAlignment="1">
      <alignment horizontal="center" vertical="center"/>
    </xf>
    <xf numFmtId="0" fontId="29" fillId="0" borderId="2" xfId="0" applyFont="1" applyBorder="1"/>
    <xf numFmtId="0" fontId="28" fillId="0" borderId="2" xfId="0" applyFont="1" applyBorder="1" applyAlignment="1">
      <alignment horizontal="center"/>
    </xf>
    <xf numFmtId="4" fontId="28" fillId="0" borderId="2" xfId="0" applyNumberFormat="1" applyFont="1" applyBorder="1"/>
    <xf numFmtId="4" fontId="28" fillId="2" borderId="2" xfId="0" applyNumberFormat="1" applyFont="1" applyFill="1" applyBorder="1" applyAlignment="1">
      <alignment horizontal="center" vertical="center"/>
    </xf>
    <xf numFmtId="4" fontId="28" fillId="0" borderId="2" xfId="0" applyNumberFormat="1" applyFont="1" applyBorder="1" applyAlignment="1">
      <alignment horizontal="center"/>
    </xf>
    <xf numFmtId="0" fontId="3" fillId="2" borderId="5" xfId="0" applyFont="1" applyFill="1" applyBorder="1" applyAlignment="1">
      <alignment horizontal="center" vertical="center"/>
    </xf>
    <xf numFmtId="0" fontId="5" fillId="0" borderId="2" xfId="0" applyFont="1" applyBorder="1" applyAlignment="1">
      <alignment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13" fillId="0" borderId="0" xfId="0" applyFont="1" applyAlignment="1">
      <alignment horizontal="center" vertical="center"/>
    </xf>
    <xf numFmtId="49" fontId="0" fillId="2" borderId="2" xfId="0" applyNumberFormat="1" applyFill="1" applyBorder="1" applyAlignment="1">
      <alignment horizontal="center" vertical="center" wrapText="1"/>
    </xf>
    <xf numFmtId="0" fontId="0" fillId="2" borderId="0" xfId="0" applyFill="1" applyAlignment="1">
      <alignment horizontal="center"/>
    </xf>
    <xf numFmtId="3" fontId="0" fillId="2" borderId="0" xfId="0" applyNumberFormat="1" applyFill="1" applyAlignment="1">
      <alignment horizontal="center"/>
    </xf>
    <xf numFmtId="0" fontId="3" fillId="0" borderId="1" xfId="0" applyFont="1" applyBorder="1" applyAlignment="1">
      <alignment horizontal="center" vertical="center"/>
    </xf>
    <xf numFmtId="0" fontId="5" fillId="0" borderId="4" xfId="0" applyFont="1" applyBorder="1" applyAlignment="1">
      <alignment horizontal="center" vertical="center" wrapText="1"/>
    </xf>
    <xf numFmtId="4" fontId="5" fillId="0" borderId="2" xfId="0" applyNumberFormat="1" applyFont="1" applyBorder="1" applyAlignment="1">
      <alignment horizontal="center" vertical="center" wrapText="1"/>
    </xf>
    <xf numFmtId="0" fontId="0" fillId="3" borderId="1" xfId="0" applyFill="1" applyBorder="1" applyAlignment="1">
      <alignment horizontal="center"/>
    </xf>
    <xf numFmtId="0" fontId="0" fillId="0" borderId="4" xfId="0" applyBorder="1" applyAlignment="1">
      <alignment horizontal="center"/>
    </xf>
    <xf numFmtId="4" fontId="0" fillId="0" borderId="2" xfId="0" applyNumberFormat="1" applyBorder="1"/>
    <xf numFmtId="3" fontId="0" fillId="0" borderId="2" xfId="0" applyNumberFormat="1" applyBorder="1" applyAlignment="1">
      <alignment horizontal="center"/>
    </xf>
    <xf numFmtId="4" fontId="0" fillId="0" borderId="2" xfId="0" applyNumberFormat="1" applyBorder="1" applyAlignment="1">
      <alignment horizontal="right"/>
    </xf>
    <xf numFmtId="0" fontId="5" fillId="0" borderId="8" xfId="0" applyFont="1" applyBorder="1" applyAlignment="1">
      <alignment horizontal="center" vertical="center"/>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0" xfId="0" applyFont="1" applyAlignment="1">
      <alignment vertical="center" wrapText="1"/>
    </xf>
    <xf numFmtId="0" fontId="5" fillId="0" borderId="6" xfId="0" applyFont="1" applyBorder="1" applyAlignment="1">
      <alignment vertical="center" wrapText="1"/>
    </xf>
    <xf numFmtId="49" fontId="5" fillId="0" borderId="6" xfId="0" applyNumberFormat="1" applyFont="1" applyBorder="1" applyAlignment="1">
      <alignment horizontal="center" vertical="center" wrapText="1"/>
    </xf>
    <xf numFmtId="0" fontId="5" fillId="0" borderId="6" xfId="0" applyFont="1" applyBorder="1" applyAlignment="1">
      <alignment horizontal="left" vertical="center" wrapText="1"/>
    </xf>
    <xf numFmtId="17" fontId="5" fillId="0" borderId="6" xfId="0" applyNumberFormat="1" applyFont="1" applyBorder="1" applyAlignment="1">
      <alignment horizontal="center" vertical="center" wrapText="1"/>
    </xf>
    <xf numFmtId="4" fontId="5" fillId="0" borderId="6" xfId="0" applyNumberFormat="1" applyFont="1" applyBorder="1" applyAlignment="1">
      <alignment horizontal="center" vertical="center"/>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172" fontId="5" fillId="0" borderId="2" xfId="0" applyNumberFormat="1" applyFont="1" applyBorder="1" applyAlignment="1">
      <alignment horizontal="left" vertical="center" wrapText="1"/>
    </xf>
    <xf numFmtId="0" fontId="5" fillId="0" borderId="0" xfId="0" applyFont="1" applyAlignment="1">
      <alignment horizontal="left" vertical="center" wrapText="1"/>
    </xf>
    <xf numFmtId="0" fontId="12" fillId="0" borderId="0" xfId="0" applyFont="1" applyAlignment="1">
      <alignment horizontal="left" vertical="center" wrapText="1"/>
    </xf>
    <xf numFmtId="0" fontId="38" fillId="0" borderId="0" xfId="0" applyFont="1"/>
    <xf numFmtId="0" fontId="0" fillId="0" borderId="2" xfId="0" applyBorder="1" applyAlignment="1">
      <alignment horizontal="center"/>
    </xf>
    <xf numFmtId="3" fontId="0" fillId="0" borderId="4" xfId="0" applyNumberFormat="1" applyBorder="1" applyAlignment="1">
      <alignment horizontal="center"/>
    </xf>
    <xf numFmtId="0" fontId="0" fillId="0" borderId="5" xfId="0" applyBorder="1" applyAlignment="1">
      <alignment horizontal="center" vertical="center" wrapText="1"/>
    </xf>
    <xf numFmtId="0" fontId="0" fillId="3" borderId="2" xfId="0" applyFill="1" applyBorder="1" applyAlignment="1">
      <alignment horizontal="center"/>
    </xf>
    <xf numFmtId="0" fontId="16" fillId="0" borderId="0" xfId="0" applyFont="1"/>
    <xf numFmtId="4" fontId="16" fillId="0" borderId="0" xfId="0" applyNumberFormat="1" applyFont="1"/>
    <xf numFmtId="0" fontId="39" fillId="0" borderId="0" xfId="0" applyFont="1"/>
    <xf numFmtId="0" fontId="40" fillId="3" borderId="5" xfId="0" applyFont="1" applyFill="1" applyBorder="1" applyAlignment="1">
      <alignment horizontal="center" vertical="center" wrapText="1"/>
    </xf>
    <xf numFmtId="0" fontId="40" fillId="3" borderId="2" xfId="0" applyFont="1" applyFill="1" applyBorder="1" applyAlignment="1">
      <alignment horizontal="center" vertical="center" wrapText="1"/>
    </xf>
    <xf numFmtId="1" fontId="40" fillId="3" borderId="2" xfId="0" applyNumberFormat="1" applyFont="1" applyFill="1" applyBorder="1" applyAlignment="1">
      <alignment horizontal="center" vertical="center" wrapText="1"/>
    </xf>
    <xf numFmtId="0" fontId="40" fillId="3" borderId="5" xfId="0" applyFont="1" applyFill="1" applyBorder="1" applyAlignment="1">
      <alignment horizontal="center" vertical="center"/>
    </xf>
    <xf numFmtId="4" fontId="40" fillId="3" borderId="2" xfId="0" applyNumberFormat="1" applyFont="1" applyFill="1" applyBorder="1" applyAlignment="1">
      <alignment horizontal="center" vertical="center" wrapText="1"/>
    </xf>
    <xf numFmtId="0" fontId="12" fillId="0" borderId="0" xfId="0" applyFont="1"/>
    <xf numFmtId="4" fontId="5" fillId="0" borderId="2" xfId="4"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17" fontId="5" fillId="0" borderId="5" xfId="0" quotePrefix="1" applyNumberFormat="1" applyFont="1" applyBorder="1" applyAlignment="1">
      <alignment horizontal="center" vertical="center" wrapText="1"/>
    </xf>
    <xf numFmtId="4" fontId="5" fillId="0" borderId="5" xfId="0" quotePrefix="1" applyNumberFormat="1" applyFont="1" applyBorder="1" applyAlignment="1">
      <alignment horizontal="center" vertical="center"/>
    </xf>
    <xf numFmtId="0" fontId="41" fillId="0" borderId="0" xfId="0" applyFont="1"/>
    <xf numFmtId="0" fontId="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4" fontId="5" fillId="0" borderId="2" xfId="0" applyNumberFormat="1" applyFont="1" applyBorder="1" applyAlignment="1" applyProtection="1">
      <alignment horizontal="center" vertical="center" wrapText="1"/>
      <protection locked="0"/>
    </xf>
    <xf numFmtId="0" fontId="5" fillId="0" borderId="5" xfId="0" applyFont="1" applyBorder="1" applyAlignment="1">
      <alignment wrapText="1"/>
    </xf>
    <xf numFmtId="0" fontId="5" fillId="2" borderId="2" xfId="0" applyFont="1" applyFill="1" applyBorder="1" applyAlignment="1" applyProtection="1">
      <alignment horizontal="center" vertical="center" wrapText="1"/>
      <protection locked="0"/>
    </xf>
    <xf numFmtId="17" fontId="5" fillId="0" borderId="2" xfId="28" applyNumberFormat="1" applyFont="1" applyBorder="1" applyAlignment="1">
      <alignment horizontal="center" vertical="center" wrapText="1"/>
    </xf>
    <xf numFmtId="49" fontId="5" fillId="0" borderId="2" xfId="28" applyNumberFormat="1" applyFont="1" applyBorder="1" applyAlignment="1">
      <alignment horizontal="center" vertical="center" wrapText="1"/>
    </xf>
    <xf numFmtId="166" fontId="5" fillId="0" borderId="0" xfId="28" applyNumberFormat="1" applyFont="1" applyAlignment="1">
      <alignment horizontal="center" vertical="center"/>
    </xf>
    <xf numFmtId="0" fontId="5" fillId="0" borderId="0" xfId="28" applyFont="1"/>
    <xf numFmtId="0" fontId="5" fillId="0" borderId="2" xfId="28" applyFont="1" applyBorder="1" applyAlignment="1">
      <alignment horizontal="center" vertical="center" wrapText="1"/>
    </xf>
    <xf numFmtId="0" fontId="5" fillId="0" borderId="2" xfId="28" applyFont="1" applyBorder="1" applyAlignment="1">
      <alignment horizontal="center" vertical="center"/>
    </xf>
    <xf numFmtId="0" fontId="6" fillId="0" borderId="2" xfId="28" applyFont="1" applyBorder="1" applyAlignment="1">
      <alignment horizontal="center" vertical="center" wrapText="1"/>
    </xf>
    <xf numFmtId="4" fontId="5" fillId="0" borderId="2" xfId="28" applyNumberFormat="1" applyFont="1" applyBorder="1" applyAlignment="1">
      <alignment horizontal="center" vertical="center"/>
    </xf>
    <xf numFmtId="0" fontId="1" fillId="0" borderId="0" xfId="28"/>
    <xf numFmtId="0" fontId="1" fillId="0" borderId="2" xfId="28" applyBorder="1" applyAlignment="1">
      <alignment horizontal="center" vertical="center"/>
    </xf>
    <xf numFmtId="0" fontId="1" fillId="0" borderId="2" xfId="28" applyBorder="1" applyAlignment="1">
      <alignment horizontal="center" vertical="center" wrapText="1"/>
    </xf>
    <xf numFmtId="49" fontId="1" fillId="0" borderId="2" xfId="28" applyNumberFormat="1" applyBorder="1" applyAlignment="1">
      <alignment horizontal="center" vertical="center" wrapText="1"/>
    </xf>
    <xf numFmtId="17" fontId="2" fillId="0" borderId="2" xfId="28" applyNumberFormat="1" applyFont="1" applyBorder="1" applyAlignment="1">
      <alignment horizontal="center" vertical="center" wrapText="1"/>
    </xf>
    <xf numFmtId="17" fontId="1" fillId="0" borderId="2" xfId="28" applyNumberFormat="1" applyBorder="1" applyAlignment="1">
      <alignment horizontal="center" vertical="center" wrapText="1"/>
    </xf>
    <xf numFmtId="4" fontId="1" fillId="0" borderId="2" xfId="28" applyNumberFormat="1" applyBorder="1" applyAlignment="1">
      <alignment horizontal="center" vertical="center"/>
    </xf>
    <xf numFmtId="166" fontId="1" fillId="0" borderId="0" xfId="28" applyNumberFormat="1" applyAlignment="1">
      <alignment horizontal="center" vertical="center"/>
    </xf>
    <xf numFmtId="0" fontId="5" fillId="0" borderId="2" xfId="28" applyFont="1" applyBorder="1"/>
    <xf numFmtId="0" fontId="5" fillId="0" borderId="0" xfId="28" applyFont="1" applyAlignment="1">
      <alignment horizontal="center" vertical="center"/>
    </xf>
    <xf numFmtId="0" fontId="4" fillId="0" borderId="0" xfId="28" applyFont="1"/>
    <xf numFmtId="0" fontId="38" fillId="0" borderId="0" xfId="28" applyFont="1"/>
    <xf numFmtId="166" fontId="0" fillId="3" borderId="2" xfId="0" applyNumberFormat="1" applyFill="1" applyBorder="1" applyAlignment="1">
      <alignment horizontal="center"/>
    </xf>
    <xf numFmtId="166" fontId="0" fillId="3" borderId="10" xfId="0" applyNumberFormat="1" applyFill="1" applyBorder="1" applyAlignment="1">
      <alignment horizontal="center"/>
    </xf>
    <xf numFmtId="17" fontId="0" fillId="0" borderId="5" xfId="0" applyNumberFormat="1" applyBorder="1" applyAlignment="1">
      <alignment horizontal="right" vertical="center" wrapText="1"/>
    </xf>
    <xf numFmtId="166" fontId="0" fillId="0" borderId="0" xfId="0" applyNumberFormat="1" applyAlignment="1">
      <alignment horizontal="center" vertical="center"/>
    </xf>
    <xf numFmtId="17" fontId="0" fillId="0" borderId="2" xfId="0" applyNumberFormat="1" applyBorder="1" applyAlignment="1">
      <alignment horizontal="right" vertical="center" wrapText="1"/>
    </xf>
    <xf numFmtId="2" fontId="0" fillId="0" borderId="2" xfId="0" applyNumberFormat="1" applyBorder="1" applyAlignment="1">
      <alignment horizontal="center" wrapText="1"/>
    </xf>
    <xf numFmtId="1" fontId="5" fillId="0" borderId="2" xfId="0" applyNumberFormat="1" applyFont="1" applyBorder="1" applyAlignment="1">
      <alignment horizontal="center" vertical="center" wrapText="1"/>
    </xf>
    <xf numFmtId="17" fontId="5" fillId="0" borderId="2" xfId="0" applyNumberFormat="1" applyFont="1" applyBorder="1" applyAlignment="1">
      <alignment horizontal="right" vertical="center" wrapText="1"/>
    </xf>
    <xf numFmtId="0" fontId="0" fillId="3" borderId="3" xfId="0" applyFont="1" applyFill="1" applyBorder="1" applyAlignment="1">
      <alignment horizontal="center"/>
    </xf>
    <xf numFmtId="0" fontId="0" fillId="3" borderId="7" xfId="0" applyFont="1" applyFill="1" applyBorder="1" applyAlignment="1">
      <alignment horizontal="center"/>
    </xf>
    <xf numFmtId="0" fontId="0" fillId="3" borderId="2" xfId="0" applyFont="1" applyFill="1" applyBorder="1" applyAlignment="1">
      <alignment horizontal="center"/>
    </xf>
    <xf numFmtId="0" fontId="5" fillId="6" borderId="2" xfId="0" applyFont="1" applyFill="1" applyBorder="1" applyAlignment="1">
      <alignment horizontal="center" vertical="center" wrapText="1"/>
    </xf>
    <xf numFmtId="0" fontId="0" fillId="6" borderId="2" xfId="0" applyFill="1" applyBorder="1" applyAlignment="1">
      <alignment horizontal="left" vertical="top" wrapText="1"/>
    </xf>
    <xf numFmtId="0" fontId="0" fillId="6" borderId="2" xfId="0" applyFill="1" applyBorder="1" applyAlignment="1">
      <alignment horizontal="left" vertical="top"/>
    </xf>
    <xf numFmtId="4" fontId="5" fillId="6" borderId="2" xfId="0" applyNumberFormat="1" applyFont="1" applyFill="1" applyBorder="1" applyAlignment="1">
      <alignment horizontal="center"/>
    </xf>
    <xf numFmtId="4" fontId="15" fillId="6" borderId="2" xfId="0" applyNumberFormat="1" applyFont="1" applyFill="1" applyBorder="1" applyAlignment="1">
      <alignment horizontal="center" vertical="center" wrapText="1"/>
    </xf>
    <xf numFmtId="49" fontId="6" fillId="6" borderId="2" xfId="0" applyNumberFormat="1" applyFont="1" applyFill="1" applyBorder="1" applyAlignment="1">
      <alignment horizontal="left" vertical="top"/>
    </xf>
    <xf numFmtId="0" fontId="15" fillId="6" borderId="2" xfId="0"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0" fontId="6" fillId="6"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4" fontId="7" fillId="6" borderId="2" xfId="0" applyNumberFormat="1" applyFont="1" applyFill="1" applyBorder="1" applyAlignment="1">
      <alignment horizontal="center" vertical="center" wrapText="1"/>
    </xf>
    <xf numFmtId="4" fontId="15" fillId="6" borderId="2" xfId="31" applyNumberFormat="1" applyFont="1" applyFill="1" applyBorder="1" applyAlignment="1">
      <alignment horizontal="center" vertical="center" wrapText="1"/>
    </xf>
    <xf numFmtId="4" fontId="15" fillId="6" borderId="2" xfId="0" applyNumberFormat="1" applyFont="1" applyFill="1" applyBorder="1" applyAlignment="1">
      <alignment horizontal="center" vertical="center"/>
    </xf>
    <xf numFmtId="49" fontId="6" fillId="6" borderId="2" xfId="0" applyNumberFormat="1" applyFont="1" applyFill="1" applyBorder="1" applyAlignment="1">
      <alignment horizontal="center" vertical="center"/>
    </xf>
    <xf numFmtId="0" fontId="5" fillId="6" borderId="2" xfId="0" applyFont="1" applyFill="1" applyBorder="1" applyAlignment="1">
      <alignment horizontal="center" vertical="center"/>
    </xf>
    <xf numFmtId="17" fontId="5" fillId="6" borderId="2" xfId="0" applyNumberFormat="1" applyFont="1" applyFill="1" applyBorder="1" applyAlignment="1">
      <alignment horizontal="center" vertical="center"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4" xfId="0" applyFont="1" applyFill="1" applyBorder="1" applyAlignment="1">
      <alignment horizontal="left" vertical="top"/>
    </xf>
    <xf numFmtId="0" fontId="3" fillId="6" borderId="1"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5" xfId="0" applyFont="1" applyFill="1" applyBorder="1" applyAlignment="1">
      <alignment horizontal="center" vertical="center" wrapText="1"/>
    </xf>
    <xf numFmtId="4" fontId="5" fillId="6" borderId="1" xfId="0" applyNumberFormat="1" applyFont="1" applyFill="1" applyBorder="1" applyAlignment="1">
      <alignment horizontal="center" vertical="center"/>
    </xf>
    <xf numFmtId="4" fontId="5" fillId="6" borderId="6" xfId="0" applyNumberFormat="1" applyFont="1" applyFill="1" applyBorder="1" applyAlignment="1">
      <alignment horizontal="center" vertical="center"/>
    </xf>
    <xf numFmtId="4" fontId="5" fillId="6" borderId="5" xfId="0" applyNumberFormat="1" applyFont="1" applyFill="1" applyBorder="1" applyAlignment="1">
      <alignment horizontal="center" vertical="center"/>
    </xf>
    <xf numFmtId="4" fontId="15" fillId="6" borderId="1" xfId="0" applyNumberFormat="1" applyFont="1" applyFill="1" applyBorder="1" applyAlignment="1">
      <alignment horizontal="center" vertical="center"/>
    </xf>
    <xf numFmtId="4" fontId="15" fillId="6" borderId="6" xfId="0" applyNumberFormat="1" applyFont="1" applyFill="1" applyBorder="1" applyAlignment="1">
      <alignment horizontal="center" vertical="center"/>
    </xf>
    <xf numFmtId="4" fontId="15" fillId="6" borderId="5" xfId="0" applyNumberFormat="1"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5"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6" borderId="5" xfId="0" applyFont="1" applyFill="1" applyBorder="1" applyAlignment="1">
      <alignment horizontal="center" vertical="center" wrapText="1"/>
    </xf>
    <xf numFmtId="17" fontId="5" fillId="6" borderId="1" xfId="0" applyNumberFormat="1" applyFont="1" applyFill="1" applyBorder="1" applyAlignment="1">
      <alignment horizontal="center" vertical="center" wrapText="1"/>
    </xf>
    <xf numFmtId="17" fontId="5" fillId="6" borderId="5" xfId="0" applyNumberFormat="1" applyFont="1" applyFill="1" applyBorder="1" applyAlignment="1">
      <alignment horizontal="center" vertical="center" wrapText="1"/>
    </xf>
    <xf numFmtId="0" fontId="5" fillId="6" borderId="6" xfId="0" applyFont="1" applyFill="1" applyBorder="1" applyAlignment="1">
      <alignment horizontal="center" vertical="center"/>
    </xf>
    <xf numFmtId="0" fontId="6" fillId="6" borderId="6" xfId="0" applyFont="1" applyFill="1" applyBorder="1" applyAlignment="1">
      <alignment horizontal="center" vertical="center" wrapText="1"/>
    </xf>
    <xf numFmtId="17" fontId="5" fillId="6" borderId="6" xfId="0" applyNumberFormat="1" applyFont="1" applyFill="1" applyBorder="1" applyAlignment="1">
      <alignment horizontal="center" vertical="center" wrapText="1"/>
    </xf>
    <xf numFmtId="17" fontId="5" fillId="0" borderId="2" xfId="0" applyNumberFormat="1" applyFont="1" applyBorder="1" applyAlignment="1">
      <alignment horizontal="center" vertical="center" wrapText="1"/>
    </xf>
    <xf numFmtId="4" fontId="5"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4" fontId="0" fillId="6" borderId="1" xfId="0" applyNumberFormat="1" applyFill="1" applyBorder="1" applyAlignment="1">
      <alignment horizontal="center" vertical="center"/>
    </xf>
    <xf numFmtId="4" fontId="0" fillId="6" borderId="5" xfId="0" applyNumberFormat="1" applyFill="1" applyBorder="1" applyAlignment="1">
      <alignment horizontal="center" vertical="center"/>
    </xf>
    <xf numFmtId="0" fontId="0" fillId="6" borderId="1" xfId="0" applyFill="1" applyBorder="1" applyAlignment="1">
      <alignment horizontal="center" vertical="center" wrapText="1"/>
    </xf>
    <xf numFmtId="0" fontId="0" fillId="6" borderId="5" xfId="0" applyFill="1" applyBorder="1" applyAlignment="1">
      <alignment horizontal="center" vertical="center" wrapText="1"/>
    </xf>
    <xf numFmtId="17" fontId="0" fillId="6" borderId="1" xfId="0" applyNumberFormat="1" applyFill="1" applyBorder="1" applyAlignment="1">
      <alignment horizontal="center" vertical="center" wrapText="1"/>
    </xf>
    <xf numFmtId="17" fontId="0" fillId="6" borderId="5" xfId="0" applyNumberFormat="1" applyFill="1" applyBorder="1" applyAlignment="1">
      <alignment horizontal="center" vertical="center" wrapText="1"/>
    </xf>
    <xf numFmtId="0" fontId="3" fillId="0" borderId="2" xfId="0" applyFont="1" applyBorder="1" applyAlignment="1">
      <alignment horizontal="center" vertical="center" wrapText="1"/>
    </xf>
    <xf numFmtId="0" fontId="0" fillId="6" borderId="3" xfId="0" applyFill="1" applyBorder="1" applyAlignment="1">
      <alignment horizontal="left" vertical="top"/>
    </xf>
    <xf numFmtId="0" fontId="0" fillId="6" borderId="7" xfId="0" applyFill="1" applyBorder="1" applyAlignment="1">
      <alignment horizontal="left" vertical="top"/>
    </xf>
    <xf numFmtId="0" fontId="0" fillId="6" borderId="4" xfId="0" applyFill="1" applyBorder="1" applyAlignment="1">
      <alignment horizontal="left" vertical="top"/>
    </xf>
    <xf numFmtId="4" fontId="3" fillId="6" borderId="1" xfId="0" applyNumberFormat="1" applyFont="1" applyFill="1" applyBorder="1" applyAlignment="1">
      <alignment horizontal="center" vertical="center"/>
    </xf>
    <xf numFmtId="4" fontId="3" fillId="6" borderId="5" xfId="0" applyNumberFormat="1" applyFont="1" applyFill="1" applyBorder="1" applyAlignment="1">
      <alignment horizontal="center" vertical="center"/>
    </xf>
    <xf numFmtId="4" fontId="14" fillId="6" borderId="1" xfId="0" applyNumberFormat="1" applyFont="1" applyFill="1" applyBorder="1" applyAlignment="1">
      <alignment horizontal="center" vertical="center" wrapText="1"/>
    </xf>
    <xf numFmtId="4" fontId="14" fillId="6" borderId="5" xfId="0" applyNumberFormat="1" applyFont="1" applyFill="1" applyBorder="1" applyAlignment="1">
      <alignment horizontal="center" vertical="center" wrapText="1"/>
    </xf>
    <xf numFmtId="4" fontId="3" fillId="6" borderId="1" xfId="0" applyNumberFormat="1" applyFont="1" applyFill="1" applyBorder="1" applyAlignment="1">
      <alignment horizontal="center" vertical="center" wrapText="1"/>
    </xf>
    <xf numFmtId="4" fontId="3" fillId="6" borderId="5" xfId="0" applyNumberFormat="1" applyFont="1" applyFill="1" applyBorder="1" applyAlignment="1">
      <alignment horizontal="center" vertical="center" wrapText="1"/>
    </xf>
    <xf numFmtId="0" fontId="0" fillId="6" borderId="1" xfId="0" applyFill="1" applyBorder="1" applyAlignment="1">
      <alignment horizontal="center" vertical="center"/>
    </xf>
    <xf numFmtId="0" fontId="0" fillId="6" borderId="5" xfId="0" applyFill="1" applyBorder="1" applyAlignment="1">
      <alignment horizontal="center" vertical="center"/>
    </xf>
    <xf numFmtId="0" fontId="2" fillId="6"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5" fillId="6" borderId="3" xfId="0" applyFont="1" applyFill="1" applyBorder="1" applyAlignment="1">
      <alignment horizontal="left" vertical="top"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7"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2" fillId="0" borderId="2"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4" fontId="5" fillId="0" borderId="6" xfId="0" applyNumberFormat="1" applyFont="1" applyFill="1" applyBorder="1" applyAlignment="1">
      <alignment horizontal="center"/>
    </xf>
    <xf numFmtId="4" fontId="5" fillId="0" borderId="5" xfId="0" applyNumberFormat="1" applyFont="1" applyFill="1" applyBorder="1" applyAlignment="1">
      <alignment horizontal="center"/>
    </xf>
    <xf numFmtId="4" fontId="5" fillId="0" borderId="6"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6" fillId="0" borderId="2" xfId="0" applyFont="1" applyBorder="1" applyAlignment="1">
      <alignment horizontal="center" vertical="center" wrapText="1"/>
    </xf>
    <xf numFmtId="4"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3" borderId="4" xfId="0" applyFill="1" applyBorder="1" applyAlignment="1">
      <alignment horizontal="center"/>
    </xf>
    <xf numFmtId="4" fontId="7" fillId="0" borderId="2" xfId="0" applyNumberFormat="1" applyFont="1" applyBorder="1" applyAlignment="1">
      <alignment horizontal="center" vertical="center"/>
    </xf>
    <xf numFmtId="4" fontId="7" fillId="0" borderId="2"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0" borderId="2" xfId="0" applyFont="1" applyBorder="1" applyAlignment="1">
      <alignment horizontal="center" vertical="top"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4" fontId="5" fillId="0" borderId="2"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4" fontId="5" fillId="0" borderId="6"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17" fontId="5" fillId="0" borderId="5" xfId="0" applyNumberFormat="1" applyFont="1" applyFill="1" applyBorder="1" applyAlignment="1">
      <alignment horizontal="center" vertical="center" wrapText="1"/>
    </xf>
    <xf numFmtId="4" fontId="0" fillId="0" borderId="2" xfId="0" applyNumberFormat="1" applyBorder="1" applyAlignment="1">
      <alignment horizontal="center" vertical="center"/>
    </xf>
    <xf numFmtId="4"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5" fillId="0" borderId="1" xfId="27" applyFont="1" applyFill="1" applyBorder="1" applyAlignment="1">
      <alignment horizontal="center" vertical="center" wrapText="1"/>
    </xf>
    <xf numFmtId="0" fontId="5" fillId="0" borderId="6" xfId="27"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 fontId="5" fillId="0" borderId="2" xfId="31" applyNumberFormat="1" applyFont="1" applyFill="1" applyBorder="1" applyAlignment="1">
      <alignment horizontal="center" vertical="center" wrapText="1"/>
    </xf>
    <xf numFmtId="0" fontId="5" fillId="6" borderId="3" xfId="0" applyFont="1" applyFill="1" applyBorder="1" applyAlignment="1">
      <alignment horizontal="left" vertical="center" wrapText="1"/>
    </xf>
    <xf numFmtId="0" fontId="5" fillId="6" borderId="7" xfId="0" applyFont="1" applyFill="1" applyBorder="1" applyAlignment="1">
      <alignment horizontal="left" vertical="center"/>
    </xf>
    <xf numFmtId="0" fontId="5" fillId="6" borderId="4" xfId="0" applyFont="1" applyFill="1" applyBorder="1" applyAlignment="1">
      <alignment horizontal="left" vertical="center"/>
    </xf>
    <xf numFmtId="4" fontId="14" fillId="6" borderId="2" xfId="0" applyNumberFormat="1" applyFont="1" applyFill="1" applyBorder="1" applyAlignment="1">
      <alignment horizontal="center" vertical="center" wrapText="1"/>
    </xf>
    <xf numFmtId="0" fontId="5" fillId="6" borderId="2" xfId="27" applyFont="1" applyFill="1" applyBorder="1" applyAlignment="1">
      <alignment horizontal="center" vertical="center" wrapText="1"/>
    </xf>
    <xf numFmtId="49" fontId="6" fillId="0" borderId="2" xfId="0" applyNumberFormat="1" applyFont="1" applyFill="1" applyBorder="1" applyAlignment="1">
      <alignment horizontal="center" vertical="center"/>
    </xf>
    <xf numFmtId="17" fontId="15" fillId="6" borderId="1" xfId="0" applyNumberFormat="1" applyFont="1" applyFill="1" applyBorder="1" applyAlignment="1">
      <alignment horizontal="center" vertical="center" wrapText="1"/>
    </xf>
    <xf numFmtId="17" fontId="15" fillId="6" borderId="6" xfId="0" applyNumberFormat="1" applyFont="1" applyFill="1" applyBorder="1" applyAlignment="1">
      <alignment horizontal="center" vertical="center" wrapText="1"/>
    </xf>
    <xf numFmtId="17" fontId="15" fillId="6" borderId="5"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5" xfId="0" applyFont="1" applyFill="1" applyBorder="1" applyAlignment="1">
      <alignment horizontal="center" vertical="center" wrapText="1"/>
    </xf>
    <xf numFmtId="17" fontId="5" fillId="0" borderId="6" xfId="0" applyNumberFormat="1" applyFont="1" applyFill="1" applyBorder="1" applyAlignment="1">
      <alignment horizontal="center" vertical="center" wrapText="1"/>
    </xf>
    <xf numFmtId="0" fontId="6" fillId="6" borderId="3" xfId="0" applyFont="1" applyFill="1" applyBorder="1" applyAlignment="1">
      <alignment horizontal="left" vertical="top" wrapText="1"/>
    </xf>
    <xf numFmtId="0" fontId="6" fillId="6" borderId="7" xfId="0" applyFont="1" applyFill="1" applyBorder="1" applyAlignment="1">
      <alignment horizontal="left" vertical="top" wrapText="1"/>
    </xf>
    <xf numFmtId="0" fontId="6" fillId="6" borderId="4" xfId="0" applyFont="1" applyFill="1" applyBorder="1" applyAlignment="1">
      <alignment horizontal="left" vertical="top" wrapText="1"/>
    </xf>
    <xf numFmtId="4" fontId="5" fillId="0" borderId="1" xfId="0" applyNumberFormat="1" applyFont="1" applyBorder="1" applyAlignment="1">
      <alignment horizontal="center" vertical="center"/>
    </xf>
    <xf numFmtId="4" fontId="5" fillId="0" borderId="6" xfId="0" applyNumberFormat="1" applyFont="1" applyBorder="1" applyAlignment="1">
      <alignment horizontal="center" vertical="center"/>
    </xf>
    <xf numFmtId="0" fontId="5"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0" fillId="3" borderId="3" xfId="0" applyFill="1" applyBorder="1" applyAlignment="1">
      <alignment horizontal="center"/>
    </xf>
    <xf numFmtId="0" fontId="0" fillId="3" borderId="7" xfId="0" applyFill="1" applyBorder="1" applyAlignment="1">
      <alignment horizontal="center"/>
    </xf>
    <xf numFmtId="0" fontId="0" fillId="3" borderId="2" xfId="0" applyFill="1" applyBorder="1" applyAlignment="1">
      <alignment horizontal="center"/>
    </xf>
    <xf numFmtId="0" fontId="3" fillId="0" borderId="5" xfId="0" applyFont="1" applyBorder="1" applyAlignment="1">
      <alignment horizontal="center" vertical="center"/>
    </xf>
    <xf numFmtId="49" fontId="5" fillId="0" borderId="1"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17" fontId="5" fillId="0" borderId="1" xfId="0" applyNumberFormat="1" applyFont="1" applyBorder="1" applyAlignment="1">
      <alignment horizontal="center" vertical="center"/>
    </xf>
    <xf numFmtId="17" fontId="5" fillId="0" borderId="6" xfId="0" applyNumberFormat="1" applyFont="1" applyBorder="1" applyAlignment="1">
      <alignment horizontal="center" vertical="center"/>
    </xf>
    <xf numFmtId="17" fontId="5" fillId="0" borderId="1" xfId="0" applyNumberFormat="1" applyFont="1" applyBorder="1" applyAlignment="1">
      <alignment horizontal="center" vertical="center" wrapText="1"/>
    </xf>
    <xf numFmtId="17" fontId="5" fillId="0" borderId="6"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35" fillId="0" borderId="1"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5" xfId="0" applyFont="1" applyBorder="1" applyAlignment="1">
      <alignment horizontal="center" vertical="center" wrapText="1"/>
    </xf>
    <xf numFmtId="168" fontId="0" fillId="2" borderId="2" xfId="0" applyNumberFormat="1" applyFill="1" applyBorder="1" applyAlignment="1">
      <alignment horizontal="center" vertical="center"/>
    </xf>
    <xf numFmtId="0" fontId="0" fillId="2" borderId="2" xfId="0" applyFill="1" applyBorder="1" applyAlignment="1">
      <alignment horizontal="center" vertical="center" wrapText="1"/>
    </xf>
    <xf numFmtId="0" fontId="0" fillId="2" borderId="0" xfId="0" applyFill="1" applyAlignment="1">
      <alignment horizont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17" fontId="0" fillId="2" borderId="1" xfId="0" applyNumberFormat="1" applyFill="1" applyBorder="1" applyAlignment="1">
      <alignment horizontal="center" vertical="center" wrapText="1"/>
    </xf>
    <xf numFmtId="17" fontId="0" fillId="2" borderId="5" xfId="0" applyNumberFormat="1" applyFill="1" applyBorder="1" applyAlignment="1">
      <alignment horizontal="center" vertical="center" wrapText="1"/>
    </xf>
    <xf numFmtId="17" fontId="0" fillId="2" borderId="2" xfId="0" applyNumberFormat="1" applyFill="1" applyBorder="1" applyAlignment="1">
      <alignment horizontal="center" vertical="center" wrapText="1"/>
    </xf>
    <xf numFmtId="4" fontId="0" fillId="2" borderId="2" xfId="0" applyNumberFormat="1" applyFill="1" applyBorder="1" applyAlignment="1">
      <alignment horizontal="center" vertical="center"/>
    </xf>
    <xf numFmtId="17" fontId="5" fillId="0" borderId="5"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0" fillId="2" borderId="2" xfId="0" applyFill="1" applyBorder="1" applyAlignment="1">
      <alignment horizontal="center" vertical="center"/>
    </xf>
    <xf numFmtId="0" fontId="6" fillId="2" borderId="2" xfId="0" applyFont="1" applyFill="1" applyBorder="1" applyAlignment="1">
      <alignment horizontal="center" vertical="center" wrapText="1"/>
    </xf>
    <xf numFmtId="0" fontId="0" fillId="2" borderId="6" xfId="0" applyFill="1" applyBorder="1" applyAlignment="1">
      <alignment horizontal="center" vertical="center" wrapText="1"/>
    </xf>
    <xf numFmtId="4" fontId="7" fillId="0" borderId="1" xfId="0" applyNumberFormat="1"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4" fontId="5" fillId="0" borderId="5" xfId="0" applyNumberFormat="1" applyFont="1" applyBorder="1" applyAlignment="1">
      <alignment horizontal="center" vertical="center"/>
    </xf>
    <xf numFmtId="4" fontId="5" fillId="0" borderId="1"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6"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4" fontId="3" fillId="2" borderId="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xf>
    <xf numFmtId="0" fontId="35"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5" xfId="0" applyFont="1" applyBorder="1" applyAlignment="1">
      <alignment horizontal="center" vertical="center"/>
    </xf>
    <xf numFmtId="4" fontId="3" fillId="2" borderId="1" xfId="0" applyNumberFormat="1" applyFont="1" applyFill="1" applyBorder="1" applyAlignment="1">
      <alignment horizontal="center" vertical="center" wrapText="1"/>
    </xf>
    <xf numFmtId="4" fontId="3" fillId="2" borderId="6" xfId="0" applyNumberFormat="1"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5" fillId="2" borderId="1" xfId="0" applyFont="1" applyFill="1" applyBorder="1" applyAlignment="1">
      <alignment horizontal="left" vertical="center" wrapText="1"/>
    </xf>
    <xf numFmtId="0" fontId="35" fillId="2" borderId="6" xfId="0" applyFont="1" applyFill="1" applyBorder="1" applyAlignment="1">
      <alignment horizontal="left" vertical="center" wrapText="1"/>
    </xf>
    <xf numFmtId="0" fontId="35" fillId="2" borderId="5" xfId="0" applyFont="1" applyFill="1" applyBorder="1" applyAlignment="1">
      <alignment horizontal="left" vertical="center" wrapText="1"/>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17" fontId="0" fillId="6" borderId="1" xfId="0" applyNumberFormat="1" applyFont="1" applyFill="1" applyBorder="1" applyAlignment="1">
      <alignment horizontal="center" vertical="center" wrapText="1"/>
    </xf>
    <xf numFmtId="17" fontId="0" fillId="6" borderId="5" xfId="0" applyNumberFormat="1" applyFont="1" applyFill="1" applyBorder="1" applyAlignment="1">
      <alignment horizontal="center" vertical="center" wrapText="1"/>
    </xf>
    <xf numFmtId="4" fontId="15" fillId="6" borderId="1" xfId="0" applyNumberFormat="1" applyFont="1" applyFill="1" applyBorder="1" applyAlignment="1">
      <alignment horizontal="center" vertical="center" wrapText="1"/>
    </xf>
    <xf numFmtId="4" fontId="15" fillId="6" borderId="5" xfId="0" applyNumberFormat="1"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9" xfId="0" applyFont="1" applyFill="1" applyBorder="1" applyAlignment="1">
      <alignment horizontal="left" vertical="center"/>
    </xf>
    <xf numFmtId="0" fontId="0" fillId="6" borderId="13" xfId="0" applyFont="1" applyFill="1" applyBorder="1" applyAlignment="1">
      <alignment horizontal="left" vertical="center"/>
    </xf>
    <xf numFmtId="0" fontId="0" fillId="6" borderId="12" xfId="0" applyFont="1" applyFill="1" applyBorder="1" applyAlignment="1">
      <alignment horizontal="left" vertical="center"/>
    </xf>
    <xf numFmtId="0" fontId="2" fillId="6" borderId="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5" xfId="0" applyFont="1" applyFill="1" applyBorder="1" applyAlignment="1">
      <alignment horizontal="center" vertical="center"/>
    </xf>
    <xf numFmtId="169" fontId="15" fillId="6" borderId="1" xfId="0" applyNumberFormat="1" applyFont="1" applyFill="1" applyBorder="1" applyAlignment="1">
      <alignment horizontal="center" vertical="center" wrapText="1"/>
    </xf>
    <xf numFmtId="169" fontId="15" fillId="6" borderId="5"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5" fillId="6" borderId="2" xfId="0" applyFont="1" applyFill="1" applyBorder="1" applyAlignment="1">
      <alignment horizontal="left" vertical="center"/>
    </xf>
    <xf numFmtId="0" fontId="5" fillId="6" borderId="3" xfId="0" applyFont="1" applyFill="1" applyBorder="1" applyAlignment="1">
      <alignment horizontal="left" vertical="center"/>
    </xf>
    <xf numFmtId="17" fontId="0" fillId="6" borderId="2" xfId="0" applyNumberFormat="1"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4" xfId="0" applyFont="1" applyFill="1" applyBorder="1" applyAlignment="1">
      <alignment horizontal="left" vertical="center" wrapText="1"/>
    </xf>
    <xf numFmtId="0" fontId="0" fillId="6" borderId="6" xfId="0" applyFont="1" applyFill="1" applyBorder="1" applyAlignment="1">
      <alignment horizontal="center" vertical="center"/>
    </xf>
    <xf numFmtId="17" fontId="5" fillId="2" borderId="2" xfId="0" applyNumberFormat="1" applyFont="1" applyFill="1" applyBorder="1" applyAlignment="1">
      <alignment horizontal="center" vertical="center" wrapText="1"/>
    </xf>
    <xf numFmtId="17" fontId="0" fillId="2" borderId="2" xfId="0" applyNumberFormat="1" applyFont="1" applyFill="1" applyBorder="1" applyAlignment="1">
      <alignment horizontal="center" vertical="center" wrapText="1"/>
    </xf>
    <xf numFmtId="4" fontId="5" fillId="2" borderId="2" xfId="0" applyNumberFormat="1" applyFont="1" applyFill="1" applyBorder="1" applyAlignment="1">
      <alignment horizontal="center" vertical="center"/>
    </xf>
    <xf numFmtId="0" fontId="5" fillId="0" borderId="1" xfId="0" applyFont="1" applyFill="1" applyBorder="1" applyAlignment="1">
      <alignment horizontal="center"/>
    </xf>
    <xf numFmtId="0" fontId="5" fillId="0" borderId="5" xfId="0" applyFont="1" applyFill="1" applyBorder="1" applyAlignment="1">
      <alignment horizontal="center"/>
    </xf>
    <xf numFmtId="4" fontId="15" fillId="6" borderId="6"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4" fontId="0" fillId="2" borderId="2" xfId="0" applyNumberFormat="1" applyFont="1" applyFill="1" applyBorder="1" applyAlignment="1">
      <alignment horizontal="center" vertical="center"/>
    </xf>
    <xf numFmtId="0" fontId="0"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 xfId="0" applyFont="1" applyFill="1" applyBorder="1" applyAlignment="1">
      <alignment horizontal="center" vertical="center" wrapText="1"/>
    </xf>
    <xf numFmtId="4" fontId="0" fillId="0" borderId="1" xfId="0" applyNumberFormat="1" applyBorder="1" applyAlignment="1">
      <alignment horizontal="center" vertical="center"/>
    </xf>
    <xf numFmtId="4" fontId="0" fillId="0" borderId="5" xfId="0" applyNumberFormat="1"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49" fontId="0" fillId="0" borderId="1" xfId="0" applyNumberFormat="1" applyBorder="1" applyAlignment="1">
      <alignment horizontal="center" vertical="center" wrapText="1"/>
    </xf>
    <xf numFmtId="49" fontId="0" fillId="0" borderId="5" xfId="0" applyNumberFormat="1" applyBorder="1" applyAlignment="1">
      <alignment horizontal="center" vertical="center" wrapText="1"/>
    </xf>
    <xf numFmtId="17" fontId="0" fillId="0" borderId="1" xfId="0" applyNumberFormat="1" applyBorder="1" applyAlignment="1">
      <alignment horizontal="center" vertical="center" wrapText="1"/>
    </xf>
    <xf numFmtId="17" fontId="0" fillId="0" borderId="5" xfId="0" applyNumberForma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 fillId="0" borderId="2" xfId="28" applyBorder="1" applyAlignment="1">
      <alignment horizontal="center" vertical="center" wrapText="1"/>
    </xf>
    <xf numFmtId="17" fontId="1" fillId="0" borderId="2" xfId="28" applyNumberFormat="1" applyBorder="1" applyAlignment="1">
      <alignment horizontal="center" vertical="center" wrapText="1"/>
    </xf>
    <xf numFmtId="4" fontId="1" fillId="0" borderId="2" xfId="28" applyNumberFormat="1" applyBorder="1" applyAlignment="1">
      <alignment horizontal="center" vertical="center"/>
    </xf>
    <xf numFmtId="0" fontId="5" fillId="0" borderId="2" xfId="28" applyFont="1" applyBorder="1" applyAlignment="1">
      <alignment horizontal="center" vertical="center" wrapText="1"/>
    </xf>
    <xf numFmtId="0" fontId="1" fillId="0" borderId="2" xfId="28" applyBorder="1" applyAlignment="1">
      <alignment horizontal="center" vertical="center"/>
    </xf>
    <xf numFmtId="0" fontId="2" fillId="0" borderId="2" xfId="28" applyFont="1" applyBorder="1" applyAlignment="1">
      <alignment horizontal="center" vertical="center" wrapText="1"/>
    </xf>
    <xf numFmtId="0" fontId="1" fillId="0" borderId="1" xfId="28" applyBorder="1" applyAlignment="1">
      <alignment horizontal="center" vertical="center" wrapText="1"/>
    </xf>
    <xf numFmtId="0" fontId="1" fillId="0" borderId="6" xfId="28" applyBorder="1" applyAlignment="1">
      <alignment horizontal="center" vertical="center" wrapText="1"/>
    </xf>
    <xf numFmtId="0" fontId="1" fillId="0" borderId="5" xfId="28" applyBorder="1" applyAlignment="1">
      <alignment horizontal="center" vertical="center" wrapText="1"/>
    </xf>
    <xf numFmtId="17" fontId="5" fillId="0" borderId="2" xfId="28" applyNumberFormat="1" applyFont="1" applyBorder="1" applyAlignment="1">
      <alignment horizontal="center" vertical="center" wrapText="1"/>
    </xf>
    <xf numFmtId="4" fontId="5" fillId="0" borderId="2" xfId="28" applyNumberFormat="1" applyFont="1" applyBorder="1" applyAlignment="1">
      <alignment horizontal="center" vertical="center"/>
    </xf>
    <xf numFmtId="2" fontId="5" fillId="0" borderId="2" xfId="28" applyNumberFormat="1" applyFont="1" applyBorder="1" applyAlignment="1">
      <alignment horizontal="center" vertical="center" wrapText="1"/>
    </xf>
    <xf numFmtId="2" fontId="5" fillId="0" borderId="2" xfId="28" applyNumberFormat="1" applyFont="1" applyBorder="1" applyAlignment="1">
      <alignment horizontal="center" vertical="center"/>
    </xf>
    <xf numFmtId="0" fontId="5" fillId="0" borderId="1" xfId="28" applyFont="1" applyBorder="1" applyAlignment="1">
      <alignment horizontal="center" vertical="center" wrapText="1"/>
    </xf>
    <xf numFmtId="0" fontId="5" fillId="0" borderId="5" xfId="28" applyFont="1" applyBorder="1" applyAlignment="1">
      <alignment horizontal="center" vertical="center" wrapText="1"/>
    </xf>
    <xf numFmtId="0" fontId="5" fillId="0" borderId="1" xfId="28" applyFont="1" applyBorder="1" applyAlignment="1">
      <alignment horizontal="center" vertical="center"/>
    </xf>
    <xf numFmtId="0" fontId="5" fillId="0" borderId="6" xfId="28" applyFont="1" applyBorder="1" applyAlignment="1">
      <alignment horizontal="center" vertical="center"/>
    </xf>
    <xf numFmtId="0" fontId="5" fillId="0" borderId="5" xfId="28" applyFont="1" applyBorder="1" applyAlignment="1">
      <alignment horizontal="center" vertical="center"/>
    </xf>
    <xf numFmtId="0" fontId="5" fillId="0" borderId="2" xfId="28" applyFont="1" applyBorder="1" applyAlignment="1">
      <alignment horizontal="center" vertical="center"/>
    </xf>
    <xf numFmtId="0" fontId="6" fillId="0" borderId="2" xfId="28" applyFont="1" applyBorder="1" applyAlignment="1">
      <alignment horizontal="center" vertical="center" wrapText="1"/>
    </xf>
    <xf numFmtId="0" fontId="5" fillId="0" borderId="6" xfId="28" applyFont="1" applyBorder="1" applyAlignment="1">
      <alignment horizontal="center" vertical="center" wrapText="1"/>
    </xf>
    <xf numFmtId="0" fontId="5" fillId="0" borderId="6" xfId="28" applyFont="1" applyBorder="1" applyAlignment="1">
      <alignment horizontal="center"/>
    </xf>
    <xf numFmtId="0" fontId="5" fillId="0" borderId="5" xfId="28" applyFont="1" applyBorder="1" applyAlignment="1">
      <alignment horizontal="center"/>
    </xf>
    <xf numFmtId="17" fontId="5" fillId="0" borderId="1" xfId="28" applyNumberFormat="1" applyFont="1" applyBorder="1" applyAlignment="1">
      <alignment horizontal="center" vertical="center" wrapText="1"/>
    </xf>
    <xf numFmtId="17" fontId="5" fillId="0" borderId="5" xfId="28" applyNumberFormat="1" applyFont="1" applyBorder="1" applyAlignment="1">
      <alignment horizontal="center" vertical="center" wrapText="1"/>
    </xf>
    <xf numFmtId="4" fontId="5" fillId="0" borderId="1" xfId="28" applyNumberFormat="1" applyFont="1" applyBorder="1" applyAlignment="1">
      <alignment horizontal="center" vertical="center"/>
    </xf>
    <xf numFmtId="4" fontId="5" fillId="0" borderId="5" xfId="28" applyNumberFormat="1" applyFont="1" applyBorder="1" applyAlignment="1">
      <alignment horizontal="center" vertical="center"/>
    </xf>
    <xf numFmtId="0" fontId="6" fillId="0" borderId="1" xfId="28" applyFont="1" applyBorder="1" applyAlignment="1">
      <alignment horizontal="center" vertical="center" wrapText="1"/>
    </xf>
    <xf numFmtId="0" fontId="6" fillId="0" borderId="5" xfId="28" applyFont="1" applyBorder="1" applyAlignment="1">
      <alignment horizontal="center" vertical="center" wrapText="1"/>
    </xf>
    <xf numFmtId="0" fontId="1" fillId="0" borderId="6" xfId="28" applyBorder="1" applyAlignment="1">
      <alignment horizontal="center" vertical="center"/>
    </xf>
    <xf numFmtId="0" fontId="1" fillId="0" borderId="5" xfId="28" applyBorder="1" applyAlignment="1">
      <alignment horizontal="center" vertical="center"/>
    </xf>
    <xf numFmtId="4" fontId="5" fillId="0" borderId="1" xfId="28" applyNumberFormat="1" applyFont="1" applyBorder="1" applyAlignment="1">
      <alignment horizontal="center" vertical="center" wrapText="1"/>
    </xf>
    <xf numFmtId="4" fontId="5" fillId="0" borderId="5" xfId="28"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17" fontId="0" fillId="0" borderId="6" xfId="0" applyNumberFormat="1" applyBorder="1" applyAlignment="1">
      <alignment horizontal="center" vertical="center" wrapText="1"/>
    </xf>
    <xf numFmtId="49" fontId="0" fillId="0" borderId="6" xfId="0" applyNumberFormat="1" applyBorder="1" applyAlignment="1">
      <alignment horizontal="center" vertical="center" wrapText="1"/>
    </xf>
    <xf numFmtId="4" fontId="0" fillId="0" borderId="1" xfId="0" applyNumberFormat="1" applyBorder="1" applyAlignment="1">
      <alignment horizontal="center" vertical="center" wrapText="1"/>
    </xf>
    <xf numFmtId="4" fontId="0" fillId="0" borderId="6" xfId="0" applyNumberFormat="1" applyBorder="1" applyAlignment="1">
      <alignment horizontal="center" vertical="center" wrapText="1"/>
    </xf>
    <xf numFmtId="4" fontId="0" fillId="0" borderId="5" xfId="0" applyNumberFormat="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6" borderId="3" xfId="0" applyFont="1" applyFill="1" applyBorder="1" applyAlignment="1">
      <alignment horizontal="left" vertical="center"/>
    </xf>
    <xf numFmtId="0" fontId="0" fillId="6" borderId="7" xfId="0" applyFont="1" applyFill="1" applyBorder="1" applyAlignment="1">
      <alignment horizontal="left" vertical="center"/>
    </xf>
    <xf numFmtId="0" fontId="0" fillId="6" borderId="4" xfId="0" applyFont="1" applyFill="1" applyBorder="1" applyAlignment="1">
      <alignment horizontal="left" vertical="center"/>
    </xf>
    <xf numFmtId="0" fontId="1" fillId="6" borderId="2" xfId="0" applyFont="1" applyFill="1" applyBorder="1" applyAlignment="1">
      <alignment horizontal="left" vertical="center"/>
    </xf>
    <xf numFmtId="0" fontId="16" fillId="6" borderId="2" xfId="0" applyFont="1" applyFill="1" applyBorder="1" applyAlignment="1">
      <alignment horizontal="center" vertical="center" wrapText="1"/>
    </xf>
    <xf numFmtId="17" fontId="1" fillId="6" borderId="2" xfId="0" applyNumberFormat="1" applyFont="1" applyFill="1" applyBorder="1" applyAlignment="1">
      <alignment horizontal="center" vertical="center" wrapText="1"/>
    </xf>
    <xf numFmtId="4" fontId="1" fillId="6" borderId="2" xfId="0" applyNumberFormat="1" applyFont="1" applyFill="1" applyBorder="1" applyAlignment="1">
      <alignment horizontal="center" vertical="center"/>
    </xf>
    <xf numFmtId="4" fontId="5" fillId="6" borderId="2" xfId="0" applyNumberFormat="1" applyFont="1" applyFill="1" applyBorder="1" applyAlignment="1">
      <alignment horizontal="center" vertical="center"/>
    </xf>
    <xf numFmtId="0" fontId="1" fillId="6" borderId="2" xfId="0" applyFont="1" applyFill="1" applyBorder="1" applyAlignment="1">
      <alignment horizontal="center" vertical="center" wrapText="1"/>
    </xf>
    <xf numFmtId="0" fontId="0" fillId="6" borderId="2" xfId="0" applyFont="1" applyFill="1" applyBorder="1" applyAlignment="1">
      <alignment horizontal="left" vertical="center"/>
    </xf>
    <xf numFmtId="0" fontId="12" fillId="2" borderId="2" xfId="0" applyFont="1" applyFill="1" applyBorder="1" applyAlignment="1">
      <alignment horizontal="center" vertical="center" wrapText="1"/>
    </xf>
    <xf numFmtId="0" fontId="1" fillId="6" borderId="2" xfId="0" applyFont="1" applyFill="1" applyBorder="1" applyAlignment="1">
      <alignment horizontal="center" vertical="center"/>
    </xf>
    <xf numFmtId="1" fontId="1" fillId="6" borderId="2" xfId="0" applyNumberFormat="1" applyFont="1" applyFill="1" applyBorder="1" applyAlignment="1">
      <alignment horizontal="center" vertical="center" wrapText="1"/>
    </xf>
    <xf numFmtId="0" fontId="16" fillId="6" borderId="2" xfId="0" applyFont="1" applyFill="1" applyBorder="1" applyAlignment="1">
      <alignment vertical="center" wrapText="1"/>
    </xf>
    <xf numFmtId="4" fontId="3" fillId="3" borderId="3" xfId="0" applyNumberFormat="1" applyFont="1" applyFill="1" applyBorder="1" applyAlignment="1">
      <alignment horizontal="center" vertical="center" wrapText="1"/>
    </xf>
    <xf numFmtId="4" fontId="3" fillId="3" borderId="7" xfId="0" applyNumberFormat="1" applyFont="1" applyFill="1" applyBorder="1" applyAlignment="1">
      <alignment horizontal="center" vertical="center" wrapText="1"/>
    </xf>
    <xf numFmtId="4" fontId="3" fillId="3" borderId="8" xfId="0" applyNumberFormat="1" applyFont="1" applyFill="1" applyBorder="1" applyAlignment="1">
      <alignment horizontal="center" vertical="center" wrapText="1"/>
    </xf>
    <xf numFmtId="4" fontId="3" fillId="3" borderId="14"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0" fontId="12" fillId="2" borderId="2" xfId="0" applyFont="1" applyFill="1" applyBorder="1" applyAlignment="1">
      <alignment vertical="center" wrapText="1"/>
    </xf>
    <xf numFmtId="0" fontId="3" fillId="3" borderId="7" xfId="0" applyFont="1" applyFill="1" applyBorder="1" applyAlignment="1">
      <alignment horizontal="center" vertical="center" wrapText="1"/>
    </xf>
    <xf numFmtId="0" fontId="0" fillId="6" borderId="7" xfId="0" applyFill="1" applyBorder="1" applyAlignment="1">
      <alignment horizontal="left" wrapText="1"/>
    </xf>
    <xf numFmtId="0" fontId="0" fillId="6" borderId="4" xfId="0" applyFill="1" applyBorder="1" applyAlignment="1">
      <alignment horizontal="left" wrapText="1"/>
    </xf>
    <xf numFmtId="0" fontId="26" fillId="0" borderId="1" xfId="0" applyFont="1" applyFill="1" applyBorder="1" applyAlignment="1">
      <alignment horizontal="center" vertical="center"/>
    </xf>
    <xf numFmtId="0" fontId="26" fillId="0" borderId="5"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5" xfId="0" applyFont="1" applyFill="1" applyBorder="1" applyAlignment="1">
      <alignment horizontal="left" vertical="center" wrapText="1"/>
    </xf>
    <xf numFmtId="17" fontId="5" fillId="0" borderId="1" xfId="0" quotePrefix="1" applyNumberFormat="1" applyFont="1" applyBorder="1" applyAlignment="1">
      <alignment horizontal="center" vertical="center" wrapText="1"/>
    </xf>
    <xf numFmtId="17" fontId="5" fillId="0" borderId="6" xfId="0" quotePrefix="1" applyNumberFormat="1" applyFont="1" applyBorder="1" applyAlignment="1">
      <alignment horizontal="center" vertical="center" wrapText="1"/>
    </xf>
    <xf numFmtId="17" fontId="5" fillId="0" borderId="5" xfId="0" quotePrefix="1" applyNumberFormat="1" applyFont="1" applyBorder="1" applyAlignment="1">
      <alignment horizontal="center" vertical="center" wrapText="1"/>
    </xf>
    <xf numFmtId="4" fontId="5" fillId="0" borderId="1" xfId="0" quotePrefix="1" applyNumberFormat="1" applyFont="1" applyBorder="1" applyAlignment="1">
      <alignment horizontal="center" vertical="center"/>
    </xf>
    <xf numFmtId="4" fontId="5" fillId="0" borderId="6" xfId="0" quotePrefix="1" applyNumberFormat="1" applyFont="1" applyBorder="1" applyAlignment="1">
      <alignment horizontal="center" vertical="center"/>
    </xf>
    <xf numFmtId="4" fontId="5" fillId="0" borderId="5" xfId="0" quotePrefix="1" applyNumberFormat="1" applyFont="1" applyBorder="1" applyAlignment="1">
      <alignment horizontal="center" vertical="center"/>
    </xf>
    <xf numFmtId="0" fontId="5" fillId="0" borderId="10" xfId="43" applyNumberFormat="1" applyFont="1" applyFill="1" applyBorder="1" applyAlignment="1">
      <alignment horizontal="center" vertical="center" wrapText="1"/>
    </xf>
    <xf numFmtId="0" fontId="5" fillId="0" borderId="11" xfId="43"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5" fillId="0" borderId="1" xfId="0" applyFont="1" applyBorder="1" applyAlignment="1">
      <alignment horizontal="center" wrapText="1"/>
    </xf>
    <xf numFmtId="0" fontId="5" fillId="0" borderId="6" xfId="0" applyFont="1" applyBorder="1" applyAlignment="1">
      <alignment horizontal="center"/>
    </xf>
    <xf numFmtId="0" fontId="5" fillId="0" borderId="5" xfId="0" applyFont="1" applyBorder="1" applyAlignment="1">
      <alignment horizontal="center"/>
    </xf>
    <xf numFmtId="4" fontId="5" fillId="0" borderId="1" xfId="4" applyNumberFormat="1" applyFont="1" applyFill="1" applyBorder="1" applyAlignment="1">
      <alignment horizontal="center" vertical="center" wrapText="1"/>
    </xf>
    <xf numFmtId="4" fontId="5" fillId="0" borderId="6" xfId="4" applyNumberFormat="1" applyFont="1" applyFill="1" applyBorder="1" applyAlignment="1">
      <alignment horizontal="center" vertical="center" wrapText="1"/>
    </xf>
    <xf numFmtId="4" fontId="5" fillId="0" borderId="5" xfId="4" applyNumberFormat="1" applyFont="1" applyFill="1" applyBorder="1" applyAlignment="1">
      <alignment horizontal="center" vertical="center" wrapText="1"/>
    </xf>
    <xf numFmtId="0" fontId="40" fillId="3" borderId="1" xfId="0" applyFont="1" applyFill="1" applyBorder="1" applyAlignment="1">
      <alignment horizontal="center" vertical="center"/>
    </xf>
    <xf numFmtId="0" fontId="40" fillId="3" borderId="5" xfId="0" applyFont="1" applyFill="1" applyBorder="1" applyAlignment="1">
      <alignment horizontal="center" vertical="center"/>
    </xf>
    <xf numFmtId="0" fontId="40" fillId="3" borderId="1"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3" xfId="0" applyFont="1" applyFill="1" applyBorder="1" applyAlignment="1">
      <alignment horizontal="center" vertical="center" wrapText="1"/>
    </xf>
    <xf numFmtId="0" fontId="16" fillId="3" borderId="4" xfId="0" applyFont="1" applyFill="1" applyBorder="1" applyAlignment="1">
      <alignment horizontal="center"/>
    </xf>
    <xf numFmtId="4" fontId="40" fillId="3" borderId="2" xfId="0" applyNumberFormat="1" applyFont="1" applyFill="1" applyBorder="1" applyAlignment="1">
      <alignment horizontal="center" vertical="center" wrapText="1"/>
    </xf>
    <xf numFmtId="4" fontId="5" fillId="6" borderId="1" xfId="0" applyNumberFormat="1" applyFont="1" applyFill="1" applyBorder="1" applyAlignment="1">
      <alignment horizontal="center" vertical="center" wrapText="1"/>
    </xf>
    <xf numFmtId="4" fontId="5" fillId="6" borderId="5" xfId="0" applyNumberFormat="1" applyFont="1" applyFill="1" applyBorder="1" applyAlignment="1">
      <alignment horizontal="center" vertical="center" wrapText="1"/>
    </xf>
    <xf numFmtId="0" fontId="5" fillId="6" borderId="1" xfId="0" applyFont="1" applyFill="1" applyBorder="1" applyAlignment="1">
      <alignment horizontal="center"/>
    </xf>
    <xf numFmtId="0" fontId="5" fillId="6" borderId="5" xfId="0" applyFont="1" applyFill="1" applyBorder="1" applyAlignment="1">
      <alignment horizontal="center"/>
    </xf>
    <xf numFmtId="4" fontId="5" fillId="2" borderId="1" xfId="0" applyNumberFormat="1" applyFont="1" applyFill="1" applyBorder="1" applyAlignment="1">
      <alignment horizontal="center" vertical="center" wrapText="1"/>
    </xf>
    <xf numFmtId="4" fontId="5" fillId="2" borderId="5"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xf>
    <xf numFmtId="0" fontId="5" fillId="2" borderId="5" xfId="0" applyFont="1" applyFill="1" applyBorder="1" applyAlignment="1">
      <alignment horizontal="center"/>
    </xf>
    <xf numFmtId="4" fontId="5" fillId="0" borderId="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 xfId="0" applyFont="1" applyBorder="1" applyAlignment="1">
      <alignment horizontal="center"/>
    </xf>
    <xf numFmtId="4" fontId="5" fillId="0" borderId="1" xfId="0" applyNumberFormat="1" applyFont="1" applyBorder="1" applyAlignment="1" applyProtection="1">
      <alignment horizontal="center" vertical="center" wrapText="1"/>
      <protection locked="0"/>
    </xf>
    <xf numFmtId="4" fontId="5" fillId="0" borderId="6" xfId="0" applyNumberFormat="1" applyFont="1" applyBorder="1" applyAlignment="1" applyProtection="1">
      <alignment horizontal="center" vertical="center" wrapText="1"/>
      <protection locked="0"/>
    </xf>
    <xf numFmtId="4" fontId="5" fillId="0" borderId="5"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73" fontId="5" fillId="0" borderId="1" xfId="6" applyNumberFormat="1" applyFont="1" applyFill="1" applyBorder="1" applyAlignment="1" applyProtection="1">
      <alignment horizontal="center" vertical="center" wrapText="1"/>
      <protection locked="0"/>
    </xf>
    <xf numFmtId="173" fontId="5" fillId="0" borderId="5" xfId="6" applyNumberFormat="1"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4" fontId="5" fillId="0" borderId="2" xfId="0" applyNumberFormat="1" applyFont="1" applyBorder="1" applyAlignment="1" applyProtection="1">
      <alignment horizontal="center" vertical="center" wrapText="1"/>
      <protection locked="0"/>
    </xf>
    <xf numFmtId="0" fontId="15" fillId="7" borderId="3" xfId="0" applyFont="1" applyFill="1" applyBorder="1" applyAlignment="1">
      <alignment horizontal="left" vertical="center"/>
    </xf>
    <xf numFmtId="0" fontId="15" fillId="7" borderId="7" xfId="0" applyFont="1" applyFill="1" applyBorder="1" applyAlignment="1">
      <alignment horizontal="left" vertical="center"/>
    </xf>
    <xf numFmtId="0" fontId="15" fillId="7" borderId="4" xfId="0" applyFont="1" applyFill="1" applyBorder="1" applyAlignment="1">
      <alignment horizontal="left" vertical="center"/>
    </xf>
    <xf numFmtId="0" fontId="15" fillId="7" borderId="1"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5" xfId="0" applyFont="1" applyFill="1" applyBorder="1" applyAlignment="1">
      <alignment horizontal="center" vertical="center" wrapText="1"/>
    </xf>
    <xf numFmtId="49" fontId="15" fillId="7" borderId="1" xfId="0" applyNumberFormat="1" applyFont="1" applyFill="1" applyBorder="1" applyAlignment="1">
      <alignment horizontal="center" vertical="center" wrapText="1"/>
    </xf>
    <xf numFmtId="49" fontId="15" fillId="7" borderId="5" xfId="0" applyNumberFormat="1" applyFont="1" applyFill="1" applyBorder="1" applyAlignment="1">
      <alignment horizontal="center" vertical="center" wrapText="1"/>
    </xf>
    <xf numFmtId="17" fontId="15" fillId="7" borderId="1" xfId="0" applyNumberFormat="1" applyFont="1" applyFill="1" applyBorder="1" applyAlignment="1">
      <alignment horizontal="center" vertical="center" wrapText="1"/>
    </xf>
    <xf numFmtId="17" fontId="15" fillId="7" borderId="6" xfId="0" applyNumberFormat="1" applyFont="1" applyFill="1" applyBorder="1" applyAlignment="1">
      <alignment horizontal="center" vertical="center" wrapText="1"/>
    </xf>
    <xf numFmtId="17" fontId="15" fillId="7" borderId="5" xfId="0" applyNumberFormat="1" applyFont="1" applyFill="1" applyBorder="1" applyAlignment="1">
      <alignment horizontal="center" vertical="center" wrapText="1"/>
    </xf>
    <xf numFmtId="4" fontId="15" fillId="7" borderId="1" xfId="0" applyNumberFormat="1" applyFont="1" applyFill="1" applyBorder="1" applyAlignment="1">
      <alignment horizontal="center" vertical="center"/>
    </xf>
    <xf numFmtId="4" fontId="15" fillId="7" borderId="6" xfId="0" applyNumberFormat="1" applyFont="1" applyFill="1" applyBorder="1" applyAlignment="1">
      <alignment horizontal="center" vertical="center"/>
    </xf>
    <xf numFmtId="4" fontId="15" fillId="7" borderId="5" xfId="0" applyNumberFormat="1" applyFont="1" applyFill="1" applyBorder="1" applyAlignment="1">
      <alignment horizontal="center" vertical="center"/>
    </xf>
    <xf numFmtId="4" fontId="5" fillId="6" borderId="6" xfId="0" applyNumberFormat="1"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6" borderId="6" xfId="0" applyFont="1" applyFill="1" applyBorder="1" applyAlignment="1">
      <alignment horizontal="left" vertical="center" wrapText="1"/>
    </xf>
    <xf numFmtId="0" fontId="5" fillId="6" borderId="5" xfId="0" applyFont="1" applyFill="1" applyBorder="1" applyAlignment="1">
      <alignment horizontal="left" vertical="center" wrapText="1"/>
    </xf>
    <xf numFmtId="0" fontId="15" fillId="7" borderId="1"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5" xfId="0" applyFont="1" applyFill="1" applyBorder="1" applyAlignment="1">
      <alignment horizontal="center" vertical="center"/>
    </xf>
    <xf numFmtId="0" fontId="17" fillId="7" borderId="1"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5" fillId="6" borderId="1" xfId="0" applyFont="1" applyFill="1" applyBorder="1" applyAlignment="1">
      <alignment horizontal="left" vertical="center"/>
    </xf>
    <xf numFmtId="0" fontId="5" fillId="6" borderId="6" xfId="0" applyFont="1" applyFill="1" applyBorder="1" applyAlignment="1">
      <alignment horizontal="left" vertical="center"/>
    </xf>
    <xf numFmtId="0" fontId="5" fillId="6" borderId="5" xfId="0" applyFont="1" applyFill="1" applyBorder="1" applyAlignment="1">
      <alignment horizontal="left" vertical="center"/>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6" xfId="0" applyFont="1" applyFill="1" applyBorder="1" applyAlignment="1">
      <alignment horizontal="left" vertical="center"/>
    </xf>
    <xf numFmtId="0" fontId="5" fillId="0" borderId="5" xfId="0" applyFont="1" applyFill="1" applyBorder="1" applyAlignment="1">
      <alignment horizontal="left" vertical="center"/>
    </xf>
    <xf numFmtId="0" fontId="5" fillId="6" borderId="1" xfId="0" applyFont="1" applyFill="1" applyBorder="1" applyAlignment="1">
      <alignment vertical="center" wrapText="1"/>
    </xf>
    <xf numFmtId="0" fontId="5" fillId="6" borderId="6" xfId="0" applyFont="1" applyFill="1" applyBorder="1" applyAlignment="1">
      <alignment vertical="center" wrapText="1"/>
    </xf>
    <xf numFmtId="0" fontId="5" fillId="6" borderId="5" xfId="0" applyFont="1" applyFill="1" applyBorder="1" applyAlignment="1">
      <alignment vertical="center" wrapText="1"/>
    </xf>
    <xf numFmtId="0" fontId="5" fillId="0" borderId="1" xfId="0" applyFont="1" applyFill="1" applyBorder="1" applyAlignment="1">
      <alignment vertical="center" wrapText="1"/>
    </xf>
    <xf numFmtId="0" fontId="5" fillId="0" borderId="6" xfId="0" applyFont="1" applyFill="1" applyBorder="1" applyAlignment="1">
      <alignment vertical="center" wrapText="1"/>
    </xf>
    <xf numFmtId="0" fontId="5" fillId="0" borderId="5" xfId="0" applyFont="1" applyFill="1" applyBorder="1" applyAlignment="1">
      <alignment vertical="center" wrapText="1"/>
    </xf>
    <xf numFmtId="0" fontId="5" fillId="0" borderId="7" xfId="0" applyFont="1" applyBorder="1" applyAlignment="1">
      <alignment horizontal="left" vertical="center"/>
    </xf>
    <xf numFmtId="0" fontId="5" fillId="0" borderId="4" xfId="0" applyFont="1" applyBorder="1" applyAlignment="1">
      <alignment horizontal="left" vertical="center"/>
    </xf>
    <xf numFmtId="4" fontId="5" fillId="6" borderId="2" xfId="0" applyNumberFormat="1" applyFont="1" applyFill="1" applyBorder="1" applyAlignment="1">
      <alignment horizontal="center" vertical="center" wrapText="1"/>
    </xf>
    <xf numFmtId="0" fontId="5" fillId="6" borderId="2" xfId="0" applyFont="1" applyFill="1" applyBorder="1" applyAlignment="1">
      <alignment horizontal="left" vertical="center" wrapText="1"/>
    </xf>
    <xf numFmtId="0" fontId="5" fillId="0" borderId="2" xfId="0" applyFont="1" applyFill="1" applyBorder="1" applyAlignment="1">
      <alignment horizontal="left" vertical="center"/>
    </xf>
    <xf numFmtId="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3" fillId="0" borderId="5"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4" fontId="3" fillId="0" borderId="6" xfId="0" applyNumberFormat="1" applyFont="1" applyFill="1" applyBorder="1" applyAlignment="1">
      <alignment horizontal="center" vertical="center"/>
    </xf>
    <xf numFmtId="4" fontId="0" fillId="0" borderId="1" xfId="0" applyNumberFormat="1" applyFill="1" applyBorder="1" applyAlignment="1">
      <alignment horizontal="center" vertical="center"/>
    </xf>
    <xf numFmtId="4" fontId="0" fillId="0" borderId="6" xfId="0" applyNumberFormat="1" applyFill="1" applyBorder="1" applyAlignment="1">
      <alignment horizontal="center" vertical="center"/>
    </xf>
    <xf numFmtId="4" fontId="0" fillId="0" borderId="5" xfId="0" applyNumberFormat="1" applyFill="1" applyBorder="1" applyAlignment="1">
      <alignment horizontal="center" vertical="center"/>
    </xf>
    <xf numFmtId="4" fontId="3"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17" fontId="0" fillId="0" borderId="2" xfId="0" applyNumberFormat="1" applyFont="1" applyFill="1" applyBorder="1" applyAlignment="1">
      <alignment horizontal="center" vertical="center" wrapText="1"/>
    </xf>
    <xf numFmtId="17" fontId="0" fillId="0" borderId="2" xfId="0" applyNumberForma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6" xfId="0" applyFill="1" applyBorder="1" applyAlignment="1">
      <alignment horizontal="center" vertical="center" wrapText="1"/>
    </xf>
    <xf numFmtId="0" fontId="5" fillId="6" borderId="3" xfId="0" applyFont="1" applyFill="1" applyBorder="1" applyAlignment="1">
      <alignment vertical="center"/>
    </xf>
    <xf numFmtId="0" fontId="5" fillId="6" borderId="7" xfId="0" applyFont="1" applyFill="1" applyBorder="1" applyAlignment="1">
      <alignment vertical="center"/>
    </xf>
    <xf numFmtId="0" fontId="5" fillId="6" borderId="4" xfId="0" applyFont="1" applyFill="1" applyBorder="1" applyAlignment="1">
      <alignment vertical="center"/>
    </xf>
    <xf numFmtId="4" fontId="5" fillId="2" borderId="1" xfId="0" applyNumberFormat="1" applyFont="1" applyFill="1" applyBorder="1" applyAlignment="1">
      <alignment horizontal="center" vertical="center"/>
    </xf>
    <xf numFmtId="4" fontId="5" fillId="2" borderId="5" xfId="0" applyNumberFormat="1" applyFont="1" applyFill="1" applyBorder="1" applyAlignment="1">
      <alignment horizontal="center" vertical="center"/>
    </xf>
    <xf numFmtId="0" fontId="5" fillId="2" borderId="2" xfId="0" applyFont="1" applyFill="1" applyBorder="1" applyAlignment="1">
      <alignment horizontal="left" vertical="center" wrapText="1"/>
    </xf>
    <xf numFmtId="17" fontId="5" fillId="2" borderId="1" xfId="0" applyNumberFormat="1" applyFont="1" applyFill="1" applyBorder="1" applyAlignment="1">
      <alignment horizontal="center" vertical="center" wrapText="1"/>
    </xf>
    <xf numFmtId="17" fontId="5" fillId="2" borderId="5"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5" xfId="0" applyFont="1" applyFill="1" applyBorder="1" applyAlignment="1">
      <alignment horizontal="left" vertical="center" wrapText="1"/>
    </xf>
    <xf numFmtId="4" fontId="0" fillId="0" borderId="1" xfId="0" applyNumberFormat="1" applyFont="1" applyFill="1" applyBorder="1" applyAlignment="1">
      <alignment horizontal="center" vertical="center"/>
    </xf>
    <xf numFmtId="4" fontId="0" fillId="0" borderId="5"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5" xfId="0" applyFont="1" applyFill="1" applyBorder="1" applyAlignment="1">
      <alignment horizontal="left" vertical="center" wrapText="1"/>
    </xf>
    <xf numFmtId="17" fontId="0" fillId="0" borderId="1" xfId="0" applyNumberFormat="1" applyFont="1" applyFill="1" applyBorder="1" applyAlignment="1">
      <alignment horizontal="center" vertical="center" wrapText="1"/>
    </xf>
    <xf numFmtId="17" fontId="0" fillId="0" borderId="5"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0" fillId="0" borderId="7" xfId="0" applyBorder="1" applyAlignment="1">
      <alignment horizontal="left"/>
    </xf>
    <xf numFmtId="0" fontId="0" fillId="0" borderId="4" xfId="0" applyBorder="1" applyAlignment="1">
      <alignment horizontal="left"/>
    </xf>
    <xf numFmtId="0" fontId="31" fillId="8" borderId="2" xfId="0" applyFont="1" applyFill="1" applyBorder="1" applyAlignment="1">
      <alignment horizontal="center" vertical="center" wrapText="1"/>
    </xf>
    <xf numFmtId="0" fontId="31" fillId="8" borderId="2" xfId="0" applyFont="1" applyFill="1" applyBorder="1" applyAlignment="1">
      <alignment horizontal="center" vertical="center"/>
    </xf>
    <xf numFmtId="0" fontId="0" fillId="6" borderId="2" xfId="1" applyFont="1" applyFill="1" applyBorder="1" applyAlignment="1">
      <alignment horizontal="left" vertical="center" wrapText="1"/>
    </xf>
    <xf numFmtId="0" fontId="5" fillId="6" borderId="2" xfId="1" applyFont="1" applyFill="1" applyBorder="1" applyAlignment="1">
      <alignment horizontal="left" vertical="center" wrapText="1"/>
    </xf>
    <xf numFmtId="0" fontId="28" fillId="3" borderId="3" xfId="0" applyFont="1" applyFill="1" applyBorder="1" applyAlignment="1">
      <alignment horizontal="center"/>
    </xf>
    <xf numFmtId="0" fontId="28" fillId="3" borderId="7" xfId="0" applyFont="1" applyFill="1" applyBorder="1" applyAlignment="1">
      <alignment horizontal="center"/>
    </xf>
    <xf numFmtId="0" fontId="28" fillId="3" borderId="2" xfId="0" applyFont="1" applyFill="1" applyBorder="1" applyAlignment="1">
      <alignment horizontal="center"/>
    </xf>
    <xf numFmtId="0" fontId="15" fillId="7" borderId="2" xfId="1" applyFont="1" applyFill="1" applyBorder="1" applyAlignment="1">
      <alignment horizontal="left" vertical="center" wrapText="1"/>
    </xf>
    <xf numFmtId="0" fontId="32" fillId="8" borderId="2" xfId="0" applyFont="1" applyFill="1" applyBorder="1" applyAlignment="1">
      <alignment horizontal="center" vertical="center" wrapText="1"/>
    </xf>
    <xf numFmtId="0" fontId="32" fillId="0" borderId="2" xfId="0" applyFont="1" applyBorder="1" applyAlignment="1">
      <alignment horizontal="center"/>
    </xf>
    <xf numFmtId="4" fontId="31" fillId="8" borderId="2" xfId="0" applyNumberFormat="1" applyFont="1" applyFill="1" applyBorder="1" applyAlignment="1">
      <alignment horizontal="center" vertical="center" wrapText="1"/>
    </xf>
  </cellXfs>
  <cellStyles count="44">
    <cellStyle name="Dziesiętny" xfId="43" builtinId="3"/>
    <cellStyle name="Dziesiętny [0] 2" xfId="5"/>
    <cellStyle name="Dziesiętny [0] 2 2" xfId="20"/>
    <cellStyle name="Dziesiętny [0] 2 3" xfId="17"/>
    <cellStyle name="Dziesiętny [0] 3" xfId="11"/>
    <cellStyle name="Dziesiętny 10" xfId="41"/>
    <cellStyle name="Dziesiętny 11" xfId="42"/>
    <cellStyle name="Dziesiętny 2" xfId="6"/>
    <cellStyle name="Dziesiętny 2 2" xfId="21"/>
    <cellStyle name="Dziesiętny 2 3" xfId="18"/>
    <cellStyle name="Dziesiętny 3" xfId="12"/>
    <cellStyle name="Dziesiętny 3 2" xfId="23"/>
    <cellStyle name="Dziesiętny 4" xfId="13"/>
    <cellStyle name="Dziesiętny 4 2" xfId="24"/>
    <cellStyle name="Dziesiętny 5" xfId="14"/>
    <cellStyle name="Dziesiętny 6" xfId="15"/>
    <cellStyle name="Dziesiętny 7" xfId="8"/>
    <cellStyle name="Dziesiętny 8" xfId="25"/>
    <cellStyle name="Dziesiętny 9" xfId="30"/>
    <cellStyle name="Excel Built-in Normal" xfId="2"/>
    <cellStyle name="Neutralny 2" xfId="27"/>
    <cellStyle name="Normalny" xfId="0" builtinId="0"/>
    <cellStyle name="Normalny 2" xfId="28"/>
    <cellStyle name="Normalny 3" xfId="1"/>
    <cellStyle name="Normalny 4" xfId="3"/>
    <cellStyle name="Normalny 4 3" xfId="26"/>
    <cellStyle name="Normalny 6" xfId="9"/>
    <cellStyle name="Walutowy 2" xfId="4"/>
    <cellStyle name="Walutowy 2 2" xfId="19"/>
    <cellStyle name="Walutowy 2 2 2" xfId="37"/>
    <cellStyle name="Walutowy 2 3" xfId="16"/>
    <cellStyle name="Walutowy 2 3 2" xfId="36"/>
    <cellStyle name="Walutowy 2 4" xfId="33"/>
    <cellStyle name="Walutowy 3" xfId="10"/>
    <cellStyle name="Walutowy 3 2" xfId="22"/>
    <cellStyle name="Walutowy 3 2 2" xfId="38"/>
    <cellStyle name="Walutowy 3 3" xfId="35"/>
    <cellStyle name="Walutowy 4" xfId="7"/>
    <cellStyle name="Walutowy 4 2" xfId="34"/>
    <cellStyle name="Walutowy 5" xfId="29"/>
    <cellStyle name="Walutowy 5 2" xfId="32"/>
    <cellStyle name="Walutowy 5 2 2" xfId="40"/>
    <cellStyle name="Walutowy 5 3" xfId="39"/>
    <cellStyle name="Złe" xfId="31"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33"/>
  <sheetViews>
    <sheetView topLeftCell="A107" zoomScale="60" zoomScaleNormal="60" workbookViewId="0">
      <selection activeCell="H134" sqref="H134"/>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22.42578125" customWidth="1"/>
    <col min="10" max="10" width="29.7109375" customWidth="1"/>
    <col min="11" max="11" width="13.28515625" customWidth="1"/>
    <col min="12" max="12" width="12.7109375" customWidth="1"/>
    <col min="13" max="16" width="14.7109375" style="2" customWidth="1"/>
    <col min="17" max="17" width="19.140625" customWidth="1"/>
    <col min="18" max="18" width="19.42578125" customWidth="1"/>
    <col min="19" max="19" width="14.140625" customWidth="1"/>
    <col min="20" max="20" width="11.28515625" bestFit="1" customWidth="1"/>
    <col min="21" max="21" width="12"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2" spans="1:20" x14ac:dyDescent="0.25">
      <c r="A2" s="1" t="s">
        <v>255</v>
      </c>
    </row>
    <row r="4" spans="1:20" s="4" customFormat="1" ht="47.25" customHeight="1" x14ac:dyDescent="0.25">
      <c r="A4" s="663" t="s">
        <v>0</v>
      </c>
      <c r="B4" s="665" t="s">
        <v>1</v>
      </c>
      <c r="C4" s="665" t="s">
        <v>2</v>
      </c>
      <c r="D4" s="665" t="s">
        <v>3</v>
      </c>
      <c r="E4" s="663" t="s">
        <v>4</v>
      </c>
      <c r="F4" s="663" t="s">
        <v>5</v>
      </c>
      <c r="G4" s="663" t="s">
        <v>6</v>
      </c>
      <c r="H4" s="669" t="s">
        <v>7</v>
      </c>
      <c r="I4" s="669"/>
      <c r="J4" s="663" t="s">
        <v>8</v>
      </c>
      <c r="K4" s="670" t="s">
        <v>9</v>
      </c>
      <c r="L4" s="671"/>
      <c r="M4" s="668" t="s">
        <v>10</v>
      </c>
      <c r="N4" s="668"/>
      <c r="O4" s="668" t="s">
        <v>11</v>
      </c>
      <c r="P4" s="668"/>
      <c r="Q4" s="663" t="s">
        <v>12</v>
      </c>
      <c r="R4" s="665" t="s">
        <v>13</v>
      </c>
      <c r="S4" s="3"/>
    </row>
    <row r="5" spans="1:20" s="4" customFormat="1" ht="35.25" customHeight="1" x14ac:dyDescent="0.2">
      <c r="A5" s="664"/>
      <c r="B5" s="666"/>
      <c r="C5" s="666"/>
      <c r="D5" s="666"/>
      <c r="E5" s="664"/>
      <c r="F5" s="664"/>
      <c r="G5" s="664"/>
      <c r="H5" s="19" t="s">
        <v>14</v>
      </c>
      <c r="I5" s="19" t="s">
        <v>15</v>
      </c>
      <c r="J5" s="664"/>
      <c r="K5" s="17">
        <v>2018</v>
      </c>
      <c r="L5" s="17">
        <v>2019</v>
      </c>
      <c r="M5" s="9">
        <v>2018</v>
      </c>
      <c r="N5" s="9">
        <v>2019</v>
      </c>
      <c r="O5" s="9">
        <v>2018</v>
      </c>
      <c r="P5" s="9">
        <v>2019</v>
      </c>
      <c r="Q5" s="664"/>
      <c r="R5" s="666"/>
      <c r="S5" s="3"/>
    </row>
    <row r="6" spans="1:20" s="4" customFormat="1" ht="15.75" customHeight="1" x14ac:dyDescent="0.2">
      <c r="A6" s="29" t="s">
        <v>16</v>
      </c>
      <c r="B6" s="28" t="s">
        <v>17</v>
      </c>
      <c r="C6" s="28" t="s">
        <v>18</v>
      </c>
      <c r="D6" s="28" t="s">
        <v>19</v>
      </c>
      <c r="E6" s="29" t="s">
        <v>20</v>
      </c>
      <c r="F6" s="29" t="s">
        <v>21</v>
      </c>
      <c r="G6" s="29" t="s">
        <v>22</v>
      </c>
      <c r="H6" s="28" t="s">
        <v>23</v>
      </c>
      <c r="I6" s="28" t="s">
        <v>24</v>
      </c>
      <c r="J6" s="29" t="s">
        <v>25</v>
      </c>
      <c r="K6" s="18" t="s">
        <v>26</v>
      </c>
      <c r="L6" s="18" t="s">
        <v>27</v>
      </c>
      <c r="M6" s="30" t="s">
        <v>28</v>
      </c>
      <c r="N6" s="30" t="s">
        <v>29</v>
      </c>
      <c r="O6" s="30" t="s">
        <v>30</v>
      </c>
      <c r="P6" s="30" t="s">
        <v>31</v>
      </c>
      <c r="Q6" s="29" t="s">
        <v>32</v>
      </c>
      <c r="R6" s="28" t="s">
        <v>33</v>
      </c>
      <c r="S6" s="3"/>
    </row>
    <row r="7" spans="1:20" s="7" customFormat="1" ht="71.25" customHeight="1" x14ac:dyDescent="0.25">
      <c r="A7" s="624">
        <v>1</v>
      </c>
      <c r="B7" s="624">
        <v>1</v>
      </c>
      <c r="C7" s="624">
        <v>4</v>
      </c>
      <c r="D7" s="623">
        <v>2</v>
      </c>
      <c r="E7" s="667" t="s">
        <v>212</v>
      </c>
      <c r="F7" s="623" t="s">
        <v>211</v>
      </c>
      <c r="G7" s="623" t="s">
        <v>210</v>
      </c>
      <c r="H7" s="23" t="s">
        <v>39</v>
      </c>
      <c r="I7" s="23">
        <v>1</v>
      </c>
      <c r="J7" s="662" t="s">
        <v>209</v>
      </c>
      <c r="K7" s="662" t="s">
        <v>42</v>
      </c>
      <c r="L7" s="662"/>
      <c r="M7" s="672">
        <v>96590.43</v>
      </c>
      <c r="N7" s="673"/>
      <c r="O7" s="672">
        <v>96590.43</v>
      </c>
      <c r="P7" s="673"/>
      <c r="Q7" s="662" t="s">
        <v>75</v>
      </c>
      <c r="R7" s="675" t="s">
        <v>73</v>
      </c>
      <c r="S7" s="14"/>
    </row>
    <row r="8" spans="1:20" s="7" customFormat="1" ht="71.25" customHeight="1" x14ac:dyDescent="0.25">
      <c r="A8" s="624"/>
      <c r="B8" s="624"/>
      <c r="C8" s="624"/>
      <c r="D8" s="623"/>
      <c r="E8" s="667"/>
      <c r="F8" s="623"/>
      <c r="G8" s="623"/>
      <c r="H8" s="23" t="s">
        <v>43</v>
      </c>
      <c r="I8" s="23" t="s">
        <v>208</v>
      </c>
      <c r="J8" s="662"/>
      <c r="K8" s="662"/>
      <c r="L8" s="662"/>
      <c r="M8" s="672"/>
      <c r="N8" s="673"/>
      <c r="O8" s="672"/>
      <c r="P8" s="673"/>
      <c r="Q8" s="662"/>
      <c r="R8" s="675"/>
      <c r="S8" s="14"/>
      <c r="T8" s="27"/>
    </row>
    <row r="9" spans="1:20" s="7" customFormat="1" ht="94.5" customHeight="1" x14ac:dyDescent="0.25">
      <c r="A9" s="624"/>
      <c r="B9" s="624"/>
      <c r="C9" s="624"/>
      <c r="D9" s="623"/>
      <c r="E9" s="667"/>
      <c r="F9" s="623"/>
      <c r="G9" s="623"/>
      <c r="H9" s="22" t="s">
        <v>207</v>
      </c>
      <c r="I9" s="13" t="s">
        <v>64</v>
      </c>
      <c r="J9" s="662"/>
      <c r="K9" s="662"/>
      <c r="L9" s="662"/>
      <c r="M9" s="672"/>
      <c r="N9" s="673"/>
      <c r="O9" s="672"/>
      <c r="P9" s="673"/>
      <c r="Q9" s="662"/>
      <c r="R9" s="675"/>
      <c r="S9" s="14"/>
    </row>
    <row r="10" spans="1:20" s="7" customFormat="1" ht="34.5" customHeight="1" x14ac:dyDescent="0.25">
      <c r="A10" s="624">
        <v>2</v>
      </c>
      <c r="B10" s="624">
        <v>1</v>
      </c>
      <c r="C10" s="623">
        <v>4</v>
      </c>
      <c r="D10" s="624">
        <v>2</v>
      </c>
      <c r="E10" s="667" t="s">
        <v>206</v>
      </c>
      <c r="F10" s="623" t="s">
        <v>205</v>
      </c>
      <c r="G10" s="623" t="s">
        <v>55</v>
      </c>
      <c r="H10" s="15" t="s">
        <v>44</v>
      </c>
      <c r="I10" s="13" t="s">
        <v>34</v>
      </c>
      <c r="J10" s="623" t="s">
        <v>204</v>
      </c>
      <c r="K10" s="621" t="s">
        <v>36</v>
      </c>
      <c r="L10" s="621"/>
      <c r="M10" s="622">
        <v>6684.78</v>
      </c>
      <c r="N10" s="622"/>
      <c r="O10" s="622">
        <v>6684.78</v>
      </c>
      <c r="P10" s="622"/>
      <c r="Q10" s="623" t="s">
        <v>75</v>
      </c>
      <c r="R10" s="674" t="s">
        <v>73</v>
      </c>
      <c r="S10" s="14"/>
    </row>
    <row r="11" spans="1:20" s="7" customFormat="1" ht="34.5" customHeight="1" x14ac:dyDescent="0.25">
      <c r="A11" s="624"/>
      <c r="B11" s="624"/>
      <c r="C11" s="623"/>
      <c r="D11" s="624"/>
      <c r="E11" s="667"/>
      <c r="F11" s="623"/>
      <c r="G11" s="623"/>
      <c r="H11" s="15" t="s">
        <v>43</v>
      </c>
      <c r="I11" s="13" t="s">
        <v>203</v>
      </c>
      <c r="J11" s="623"/>
      <c r="K11" s="621"/>
      <c r="L11" s="621"/>
      <c r="M11" s="622"/>
      <c r="N11" s="622"/>
      <c r="O11" s="622"/>
      <c r="P11" s="622"/>
      <c r="Q11" s="623"/>
      <c r="R11" s="674"/>
      <c r="S11" s="14"/>
    </row>
    <row r="12" spans="1:20" s="7" customFormat="1" ht="57" customHeight="1" x14ac:dyDescent="0.25">
      <c r="A12" s="624">
        <v>3</v>
      </c>
      <c r="B12" s="624">
        <v>1</v>
      </c>
      <c r="C12" s="623">
        <v>4</v>
      </c>
      <c r="D12" s="624">
        <v>2</v>
      </c>
      <c r="E12" s="667" t="s">
        <v>202</v>
      </c>
      <c r="F12" s="623" t="s">
        <v>201</v>
      </c>
      <c r="G12" s="623" t="s">
        <v>196</v>
      </c>
      <c r="H12" s="15" t="s">
        <v>52</v>
      </c>
      <c r="I12" s="13" t="s">
        <v>34</v>
      </c>
      <c r="J12" s="623" t="s">
        <v>200</v>
      </c>
      <c r="K12" s="621" t="s">
        <v>42</v>
      </c>
      <c r="L12" s="621"/>
      <c r="M12" s="622">
        <v>32582.63</v>
      </c>
      <c r="N12" s="622"/>
      <c r="O12" s="622">
        <v>32582.63</v>
      </c>
      <c r="P12" s="622"/>
      <c r="Q12" s="623" t="s">
        <v>75</v>
      </c>
      <c r="R12" s="674" t="s">
        <v>73</v>
      </c>
      <c r="S12" s="14"/>
    </row>
    <row r="13" spans="1:20" s="7" customFormat="1" ht="61.5" customHeight="1" x14ac:dyDescent="0.25">
      <c r="A13" s="624"/>
      <c r="B13" s="624"/>
      <c r="C13" s="623"/>
      <c r="D13" s="624"/>
      <c r="E13" s="667"/>
      <c r="F13" s="623"/>
      <c r="G13" s="623"/>
      <c r="H13" s="15" t="s">
        <v>43</v>
      </c>
      <c r="I13" s="13" t="s">
        <v>199</v>
      </c>
      <c r="J13" s="623"/>
      <c r="K13" s="621"/>
      <c r="L13" s="621"/>
      <c r="M13" s="622"/>
      <c r="N13" s="622"/>
      <c r="O13" s="622"/>
      <c r="P13" s="622"/>
      <c r="Q13" s="623"/>
      <c r="R13" s="674"/>
      <c r="S13" s="14"/>
    </row>
    <row r="14" spans="1:20" s="7" customFormat="1" ht="51" customHeight="1" x14ac:dyDescent="0.25">
      <c r="A14" s="624">
        <v>4</v>
      </c>
      <c r="B14" s="624">
        <v>1</v>
      </c>
      <c r="C14" s="623">
        <v>4</v>
      </c>
      <c r="D14" s="624">
        <v>2</v>
      </c>
      <c r="E14" s="667" t="s">
        <v>198</v>
      </c>
      <c r="F14" s="676" t="s">
        <v>197</v>
      </c>
      <c r="G14" s="623" t="s">
        <v>196</v>
      </c>
      <c r="H14" s="15" t="s">
        <v>52</v>
      </c>
      <c r="I14" s="13" t="s">
        <v>34</v>
      </c>
      <c r="J14" s="623" t="s">
        <v>195</v>
      </c>
      <c r="K14" s="621" t="s">
        <v>36</v>
      </c>
      <c r="L14" s="621"/>
      <c r="M14" s="622">
        <v>69506.53</v>
      </c>
      <c r="N14" s="622"/>
      <c r="O14" s="622">
        <v>69334.63</v>
      </c>
      <c r="P14" s="622"/>
      <c r="Q14" s="623" t="s">
        <v>75</v>
      </c>
      <c r="R14" s="674" t="s">
        <v>73</v>
      </c>
      <c r="S14" s="14"/>
    </row>
    <row r="15" spans="1:20" s="7" customFormat="1" ht="69.75" customHeight="1" x14ac:dyDescent="0.25">
      <c r="A15" s="624"/>
      <c r="B15" s="624"/>
      <c r="C15" s="623"/>
      <c r="D15" s="624"/>
      <c r="E15" s="667"/>
      <c r="F15" s="676"/>
      <c r="G15" s="623"/>
      <c r="H15" s="15" t="s">
        <v>43</v>
      </c>
      <c r="I15" s="13" t="s">
        <v>194</v>
      </c>
      <c r="J15" s="623"/>
      <c r="K15" s="621"/>
      <c r="L15" s="621"/>
      <c r="M15" s="622"/>
      <c r="N15" s="622"/>
      <c r="O15" s="622"/>
      <c r="P15" s="622"/>
      <c r="Q15" s="623"/>
      <c r="R15" s="674"/>
      <c r="S15" s="14"/>
    </row>
    <row r="16" spans="1:20" s="7" customFormat="1" ht="53.25" customHeight="1" x14ac:dyDescent="0.25">
      <c r="A16" s="624">
        <v>5</v>
      </c>
      <c r="B16" s="624">
        <v>1</v>
      </c>
      <c r="C16" s="623">
        <v>4</v>
      </c>
      <c r="D16" s="624">
        <v>5</v>
      </c>
      <c r="E16" s="667" t="s">
        <v>193</v>
      </c>
      <c r="F16" s="623" t="s">
        <v>192</v>
      </c>
      <c r="G16" s="623" t="s">
        <v>48</v>
      </c>
      <c r="H16" s="15" t="s">
        <v>48</v>
      </c>
      <c r="I16" s="13" t="s">
        <v>34</v>
      </c>
      <c r="J16" s="623" t="s">
        <v>191</v>
      </c>
      <c r="K16" s="621" t="s">
        <v>42</v>
      </c>
      <c r="L16" s="621"/>
      <c r="M16" s="622">
        <v>26527</v>
      </c>
      <c r="N16" s="622"/>
      <c r="O16" s="622">
        <v>26527</v>
      </c>
      <c r="P16" s="622"/>
      <c r="Q16" s="623" t="s">
        <v>75</v>
      </c>
      <c r="R16" s="674" t="s">
        <v>73</v>
      </c>
      <c r="S16" s="14"/>
    </row>
    <row r="17" spans="1:19" s="7" customFormat="1" ht="53.25" customHeight="1" x14ac:dyDescent="0.25">
      <c r="A17" s="624"/>
      <c r="B17" s="624"/>
      <c r="C17" s="623"/>
      <c r="D17" s="624"/>
      <c r="E17" s="667"/>
      <c r="F17" s="623"/>
      <c r="G17" s="623"/>
      <c r="H17" s="15" t="s">
        <v>57</v>
      </c>
      <c r="I17" s="13" t="s">
        <v>190</v>
      </c>
      <c r="J17" s="623"/>
      <c r="K17" s="621"/>
      <c r="L17" s="621"/>
      <c r="M17" s="622"/>
      <c r="N17" s="622"/>
      <c r="O17" s="622"/>
      <c r="P17" s="622"/>
      <c r="Q17" s="623"/>
      <c r="R17" s="674"/>
      <c r="S17" s="14"/>
    </row>
    <row r="18" spans="1:19" s="7" customFormat="1" ht="63" customHeight="1" x14ac:dyDescent="0.25">
      <c r="A18" s="624">
        <v>6</v>
      </c>
      <c r="B18" s="624">
        <v>1</v>
      </c>
      <c r="C18" s="623">
        <v>4</v>
      </c>
      <c r="D18" s="624">
        <v>5</v>
      </c>
      <c r="E18" s="667" t="s">
        <v>189</v>
      </c>
      <c r="F18" s="623" t="s">
        <v>188</v>
      </c>
      <c r="G18" s="623" t="s">
        <v>187</v>
      </c>
      <c r="H18" s="15" t="s">
        <v>44</v>
      </c>
      <c r="I18" s="13" t="s">
        <v>62</v>
      </c>
      <c r="J18" s="623" t="s">
        <v>186</v>
      </c>
      <c r="K18" s="621" t="s">
        <v>42</v>
      </c>
      <c r="L18" s="621"/>
      <c r="M18" s="622">
        <v>43301.01</v>
      </c>
      <c r="N18" s="622"/>
      <c r="O18" s="622">
        <v>43301.01</v>
      </c>
      <c r="P18" s="622"/>
      <c r="Q18" s="623" t="s">
        <v>75</v>
      </c>
      <c r="R18" s="674" t="s">
        <v>73</v>
      </c>
      <c r="S18" s="14"/>
    </row>
    <row r="19" spans="1:19" s="7" customFormat="1" ht="72.75" customHeight="1" x14ac:dyDescent="0.25">
      <c r="A19" s="624"/>
      <c r="B19" s="624"/>
      <c r="C19" s="623"/>
      <c r="D19" s="624"/>
      <c r="E19" s="667"/>
      <c r="F19" s="623"/>
      <c r="G19" s="623"/>
      <c r="H19" s="15" t="s">
        <v>185</v>
      </c>
      <c r="I19" s="13" t="s">
        <v>184</v>
      </c>
      <c r="J19" s="623"/>
      <c r="K19" s="621"/>
      <c r="L19" s="621"/>
      <c r="M19" s="622"/>
      <c r="N19" s="622"/>
      <c r="O19" s="622"/>
      <c r="P19" s="622"/>
      <c r="Q19" s="623"/>
      <c r="R19" s="674"/>
      <c r="S19" s="14"/>
    </row>
    <row r="20" spans="1:19" s="7" customFormat="1" ht="75" customHeight="1" x14ac:dyDescent="0.25">
      <c r="A20" s="624"/>
      <c r="B20" s="624"/>
      <c r="C20" s="623"/>
      <c r="D20" s="624"/>
      <c r="E20" s="667"/>
      <c r="F20" s="623"/>
      <c r="G20" s="623"/>
      <c r="H20" s="15" t="s">
        <v>183</v>
      </c>
      <c r="I20" s="13" t="s">
        <v>182</v>
      </c>
      <c r="J20" s="623"/>
      <c r="K20" s="621"/>
      <c r="L20" s="621"/>
      <c r="M20" s="622"/>
      <c r="N20" s="622"/>
      <c r="O20" s="622"/>
      <c r="P20" s="622"/>
      <c r="Q20" s="623"/>
      <c r="R20" s="674"/>
      <c r="S20" s="14"/>
    </row>
    <row r="21" spans="1:19" s="7" customFormat="1" ht="79.5" customHeight="1" x14ac:dyDescent="0.25">
      <c r="A21" s="624">
        <v>7</v>
      </c>
      <c r="B21" s="624">
        <v>1</v>
      </c>
      <c r="C21" s="623">
        <v>4</v>
      </c>
      <c r="D21" s="624">
        <v>5</v>
      </c>
      <c r="E21" s="667" t="s">
        <v>181</v>
      </c>
      <c r="F21" s="623" t="s">
        <v>180</v>
      </c>
      <c r="G21" s="623" t="s">
        <v>153</v>
      </c>
      <c r="H21" s="15" t="s">
        <v>152</v>
      </c>
      <c r="I21" s="13" t="s">
        <v>68</v>
      </c>
      <c r="J21" s="623" t="s">
        <v>179</v>
      </c>
      <c r="K21" s="621" t="s">
        <v>42</v>
      </c>
      <c r="L21" s="621"/>
      <c r="M21" s="622">
        <v>51516.67</v>
      </c>
      <c r="N21" s="622"/>
      <c r="O21" s="622">
        <v>51516.67</v>
      </c>
      <c r="P21" s="622"/>
      <c r="Q21" s="623" t="s">
        <v>75</v>
      </c>
      <c r="R21" s="674" t="s">
        <v>73</v>
      </c>
      <c r="S21" s="14"/>
    </row>
    <row r="22" spans="1:19" s="7" customFormat="1" ht="62.25" customHeight="1" x14ac:dyDescent="0.25">
      <c r="A22" s="624"/>
      <c r="B22" s="624"/>
      <c r="C22" s="623"/>
      <c r="D22" s="624"/>
      <c r="E22" s="667"/>
      <c r="F22" s="623"/>
      <c r="G22" s="623"/>
      <c r="H22" s="15" t="s">
        <v>43</v>
      </c>
      <c r="I22" s="13" t="s">
        <v>178</v>
      </c>
      <c r="J22" s="623"/>
      <c r="K22" s="621"/>
      <c r="L22" s="621"/>
      <c r="M22" s="622"/>
      <c r="N22" s="622"/>
      <c r="O22" s="622"/>
      <c r="P22" s="622"/>
      <c r="Q22" s="623"/>
      <c r="R22" s="674"/>
      <c r="S22" s="14"/>
    </row>
    <row r="23" spans="1:19" s="7" customFormat="1" ht="336.75" customHeight="1" x14ac:dyDescent="0.25">
      <c r="A23" s="16">
        <v>8</v>
      </c>
      <c r="B23" s="16">
        <v>1</v>
      </c>
      <c r="C23" s="16">
        <v>4</v>
      </c>
      <c r="D23" s="15">
        <v>5</v>
      </c>
      <c r="E23" s="11" t="s">
        <v>177</v>
      </c>
      <c r="F23" s="26" t="s">
        <v>176</v>
      </c>
      <c r="G23" s="15" t="s">
        <v>51</v>
      </c>
      <c r="H23" s="15" t="s">
        <v>43</v>
      </c>
      <c r="I23" s="13" t="s">
        <v>63</v>
      </c>
      <c r="J23" s="15" t="s">
        <v>175</v>
      </c>
      <c r="K23" s="22" t="s">
        <v>36</v>
      </c>
      <c r="L23" s="22"/>
      <c r="M23" s="21">
        <v>134000</v>
      </c>
      <c r="N23" s="21"/>
      <c r="O23" s="21">
        <v>127875</v>
      </c>
      <c r="P23" s="21"/>
      <c r="Q23" s="15" t="s">
        <v>70</v>
      </c>
      <c r="R23" s="15" t="s">
        <v>174</v>
      </c>
      <c r="S23" s="14"/>
    </row>
    <row r="24" spans="1:19" s="7" customFormat="1" ht="279.75" customHeight="1" x14ac:dyDescent="0.25">
      <c r="A24" s="624">
        <v>9</v>
      </c>
      <c r="B24" s="624">
        <v>1</v>
      </c>
      <c r="C24" s="624">
        <v>4</v>
      </c>
      <c r="D24" s="623">
        <v>5</v>
      </c>
      <c r="E24" s="667" t="s">
        <v>173</v>
      </c>
      <c r="F24" s="623" t="s">
        <v>172</v>
      </c>
      <c r="G24" s="677" t="s">
        <v>171</v>
      </c>
      <c r="H24" s="15" t="s">
        <v>170</v>
      </c>
      <c r="I24" s="13" t="s">
        <v>46</v>
      </c>
      <c r="J24" s="623" t="s">
        <v>169</v>
      </c>
      <c r="K24" s="621" t="s">
        <v>42</v>
      </c>
      <c r="L24" s="621"/>
      <c r="M24" s="622">
        <v>191618.39</v>
      </c>
      <c r="N24" s="622"/>
      <c r="O24" s="622">
        <v>191618.39</v>
      </c>
      <c r="P24" s="622"/>
      <c r="Q24" s="623" t="s">
        <v>71</v>
      </c>
      <c r="R24" s="623" t="s">
        <v>72</v>
      </c>
      <c r="S24" s="14"/>
    </row>
    <row r="25" spans="1:19" s="7" customFormat="1" ht="282.75" customHeight="1" x14ac:dyDescent="0.25">
      <c r="A25" s="624"/>
      <c r="B25" s="624"/>
      <c r="C25" s="624"/>
      <c r="D25" s="623"/>
      <c r="E25" s="667"/>
      <c r="F25" s="623"/>
      <c r="G25" s="678"/>
      <c r="H25" s="15" t="s">
        <v>168</v>
      </c>
      <c r="I25" s="13" t="s">
        <v>47</v>
      </c>
      <c r="J25" s="623"/>
      <c r="K25" s="621"/>
      <c r="L25" s="621"/>
      <c r="M25" s="622"/>
      <c r="N25" s="622"/>
      <c r="O25" s="622"/>
      <c r="P25" s="622"/>
      <c r="Q25" s="623"/>
      <c r="R25" s="623"/>
      <c r="S25" s="14"/>
    </row>
    <row r="26" spans="1:19" s="7" customFormat="1" ht="72.75" customHeight="1" x14ac:dyDescent="0.25">
      <c r="A26" s="624">
        <v>10</v>
      </c>
      <c r="B26" s="624">
        <v>1</v>
      </c>
      <c r="C26" s="624">
        <v>4</v>
      </c>
      <c r="D26" s="623">
        <v>5</v>
      </c>
      <c r="E26" s="667" t="s">
        <v>167</v>
      </c>
      <c r="F26" s="623" t="s">
        <v>166</v>
      </c>
      <c r="G26" s="623" t="s">
        <v>165</v>
      </c>
      <c r="H26" s="15" t="s">
        <v>164</v>
      </c>
      <c r="I26" s="13" t="s">
        <v>65</v>
      </c>
      <c r="J26" s="623" t="s">
        <v>163</v>
      </c>
      <c r="K26" s="621" t="s">
        <v>36</v>
      </c>
      <c r="L26" s="621"/>
      <c r="M26" s="622">
        <v>76511</v>
      </c>
      <c r="N26" s="622"/>
      <c r="O26" s="622">
        <v>67986</v>
      </c>
      <c r="P26" s="622"/>
      <c r="Q26" s="623" t="s">
        <v>106</v>
      </c>
      <c r="R26" s="623" t="s">
        <v>162</v>
      </c>
      <c r="S26" s="14"/>
    </row>
    <row r="27" spans="1:19" s="7" customFormat="1" ht="66.75" customHeight="1" x14ac:dyDescent="0.25">
      <c r="A27" s="624"/>
      <c r="B27" s="624"/>
      <c r="C27" s="624"/>
      <c r="D27" s="623"/>
      <c r="E27" s="667"/>
      <c r="F27" s="623"/>
      <c r="G27" s="623"/>
      <c r="H27" s="15" t="s">
        <v>40</v>
      </c>
      <c r="I27" s="13" t="s">
        <v>68</v>
      </c>
      <c r="J27" s="623"/>
      <c r="K27" s="621"/>
      <c r="L27" s="621"/>
      <c r="M27" s="622"/>
      <c r="N27" s="622"/>
      <c r="O27" s="622"/>
      <c r="P27" s="622"/>
      <c r="Q27" s="623"/>
      <c r="R27" s="623"/>
      <c r="S27" s="14"/>
    </row>
    <row r="28" spans="1:19" s="7" customFormat="1" ht="37.5" customHeight="1" x14ac:dyDescent="0.25">
      <c r="A28" s="624">
        <v>11</v>
      </c>
      <c r="B28" s="624">
        <v>1</v>
      </c>
      <c r="C28" s="623">
        <v>4</v>
      </c>
      <c r="D28" s="624">
        <v>2</v>
      </c>
      <c r="E28" s="667" t="s">
        <v>161</v>
      </c>
      <c r="F28" s="623" t="s">
        <v>160</v>
      </c>
      <c r="G28" s="623" t="s">
        <v>159</v>
      </c>
      <c r="H28" s="15" t="s">
        <v>52</v>
      </c>
      <c r="I28" s="13" t="s">
        <v>34</v>
      </c>
      <c r="J28" s="623" t="s">
        <v>158</v>
      </c>
      <c r="K28" s="621" t="s">
        <v>36</v>
      </c>
      <c r="L28" s="621"/>
      <c r="M28" s="622">
        <v>44993.4</v>
      </c>
      <c r="N28" s="622"/>
      <c r="O28" s="622">
        <v>44993.4</v>
      </c>
      <c r="P28" s="622"/>
      <c r="Q28" s="623" t="s">
        <v>75</v>
      </c>
      <c r="R28" s="674" t="s">
        <v>157</v>
      </c>
    </row>
    <row r="29" spans="1:19" s="7" customFormat="1" ht="69" customHeight="1" x14ac:dyDescent="0.25">
      <c r="A29" s="624"/>
      <c r="B29" s="624"/>
      <c r="C29" s="623"/>
      <c r="D29" s="624"/>
      <c r="E29" s="667"/>
      <c r="F29" s="623"/>
      <c r="G29" s="623"/>
      <c r="H29" s="15" t="s">
        <v>43</v>
      </c>
      <c r="I29" s="13" t="s">
        <v>156</v>
      </c>
      <c r="J29" s="623"/>
      <c r="K29" s="621"/>
      <c r="L29" s="621"/>
      <c r="M29" s="622"/>
      <c r="N29" s="622"/>
      <c r="O29" s="622"/>
      <c r="P29" s="622"/>
      <c r="Q29" s="623"/>
      <c r="R29" s="674"/>
    </row>
    <row r="30" spans="1:19" s="6" customFormat="1" ht="76.5" customHeight="1" x14ac:dyDescent="0.25">
      <c r="A30" s="681">
        <v>12</v>
      </c>
      <c r="B30" s="681">
        <v>1</v>
      </c>
      <c r="C30" s="679">
        <v>4</v>
      </c>
      <c r="D30" s="681">
        <v>2</v>
      </c>
      <c r="E30" s="690" t="s">
        <v>155</v>
      </c>
      <c r="F30" s="679" t="s">
        <v>154</v>
      </c>
      <c r="G30" s="679" t="s">
        <v>153</v>
      </c>
      <c r="H30" s="31" t="s">
        <v>152</v>
      </c>
      <c r="I30" s="35" t="s">
        <v>62</v>
      </c>
      <c r="J30" s="679" t="s">
        <v>151</v>
      </c>
      <c r="K30" s="680"/>
      <c r="L30" s="680" t="s">
        <v>38</v>
      </c>
      <c r="M30" s="682"/>
      <c r="N30" s="682">
        <v>50000</v>
      </c>
      <c r="O30" s="682"/>
      <c r="P30" s="682">
        <v>50000</v>
      </c>
      <c r="Q30" s="679" t="s">
        <v>100</v>
      </c>
      <c r="R30" s="679" t="s">
        <v>99</v>
      </c>
      <c r="S30" s="5"/>
    </row>
    <row r="31" spans="1:19" s="6" customFormat="1" ht="57.75" customHeight="1" x14ac:dyDescent="0.25">
      <c r="A31" s="681"/>
      <c r="B31" s="681"/>
      <c r="C31" s="679"/>
      <c r="D31" s="681"/>
      <c r="E31" s="690"/>
      <c r="F31" s="679"/>
      <c r="G31" s="679"/>
      <c r="H31" s="31" t="s">
        <v>43</v>
      </c>
      <c r="I31" s="35" t="s">
        <v>46</v>
      </c>
      <c r="J31" s="679"/>
      <c r="K31" s="680"/>
      <c r="L31" s="680"/>
      <c r="M31" s="682"/>
      <c r="N31" s="682"/>
      <c r="O31" s="682"/>
      <c r="P31" s="682"/>
      <c r="Q31" s="679"/>
      <c r="R31" s="679"/>
      <c r="S31" s="5"/>
    </row>
    <row r="32" spans="1:19" s="6" customFormat="1" ht="72" customHeight="1" x14ac:dyDescent="0.25">
      <c r="A32" s="612">
        <v>12</v>
      </c>
      <c r="B32" s="612">
        <v>1</v>
      </c>
      <c r="C32" s="609">
        <v>4</v>
      </c>
      <c r="D32" s="612">
        <v>2</v>
      </c>
      <c r="E32" s="614" t="s">
        <v>155</v>
      </c>
      <c r="F32" s="609" t="s">
        <v>218</v>
      </c>
      <c r="G32" s="609" t="s">
        <v>153</v>
      </c>
      <c r="H32" s="49" t="s">
        <v>152</v>
      </c>
      <c r="I32" s="56" t="s">
        <v>62</v>
      </c>
      <c r="J32" s="715" t="s">
        <v>219</v>
      </c>
      <c r="K32" s="616"/>
      <c r="L32" s="712" t="s">
        <v>42</v>
      </c>
      <c r="M32" s="603"/>
      <c r="N32" s="606">
        <v>20990.01</v>
      </c>
      <c r="O32" s="603"/>
      <c r="P32" s="606">
        <v>20990.01</v>
      </c>
      <c r="Q32" s="609" t="s">
        <v>75</v>
      </c>
      <c r="R32" s="609" t="s">
        <v>220</v>
      </c>
      <c r="S32" s="5"/>
    </row>
    <row r="33" spans="1:19" s="6" customFormat="1" ht="61.5" customHeight="1" x14ac:dyDescent="0.25">
      <c r="A33" s="618"/>
      <c r="B33" s="618"/>
      <c r="C33" s="610"/>
      <c r="D33" s="618"/>
      <c r="E33" s="619"/>
      <c r="F33" s="610"/>
      <c r="G33" s="610"/>
      <c r="H33" s="73" t="s">
        <v>241</v>
      </c>
      <c r="I33" s="57" t="s">
        <v>242</v>
      </c>
      <c r="J33" s="716"/>
      <c r="K33" s="620"/>
      <c r="L33" s="713"/>
      <c r="M33" s="604"/>
      <c r="N33" s="607"/>
      <c r="O33" s="604"/>
      <c r="P33" s="607"/>
      <c r="Q33" s="610"/>
      <c r="R33" s="610"/>
      <c r="S33" s="5"/>
    </row>
    <row r="34" spans="1:19" s="6" customFormat="1" ht="61.5" customHeight="1" x14ac:dyDescent="0.25">
      <c r="A34" s="613"/>
      <c r="B34" s="613"/>
      <c r="C34" s="611"/>
      <c r="D34" s="613"/>
      <c r="E34" s="615"/>
      <c r="F34" s="611"/>
      <c r="G34" s="611"/>
      <c r="H34" s="73" t="s">
        <v>240</v>
      </c>
      <c r="I34" s="72" t="s">
        <v>243</v>
      </c>
      <c r="J34" s="717"/>
      <c r="K34" s="617"/>
      <c r="L34" s="714"/>
      <c r="M34" s="605"/>
      <c r="N34" s="608"/>
      <c r="O34" s="605"/>
      <c r="P34" s="608"/>
      <c r="Q34" s="611"/>
      <c r="R34" s="611"/>
      <c r="S34" s="5"/>
    </row>
    <row r="35" spans="1:19" s="6" customFormat="1" ht="66.75" customHeight="1" x14ac:dyDescent="0.25">
      <c r="A35" s="645" t="s">
        <v>221</v>
      </c>
      <c r="B35" s="598"/>
      <c r="C35" s="598"/>
      <c r="D35" s="598"/>
      <c r="E35" s="598"/>
      <c r="F35" s="598"/>
      <c r="G35" s="598"/>
      <c r="H35" s="598"/>
      <c r="I35" s="598"/>
      <c r="J35" s="598"/>
      <c r="K35" s="598"/>
      <c r="L35" s="598"/>
      <c r="M35" s="598"/>
      <c r="N35" s="598"/>
      <c r="O35" s="598"/>
      <c r="P35" s="598"/>
      <c r="Q35" s="598"/>
      <c r="R35" s="599"/>
      <c r="S35" s="5"/>
    </row>
    <row r="36" spans="1:19" s="6" customFormat="1" ht="39.75" customHeight="1" x14ac:dyDescent="0.25">
      <c r="A36" s="686">
        <v>13</v>
      </c>
      <c r="B36" s="686">
        <v>1</v>
      </c>
      <c r="C36" s="648">
        <v>4</v>
      </c>
      <c r="D36" s="686">
        <v>5</v>
      </c>
      <c r="E36" s="689" t="s">
        <v>150</v>
      </c>
      <c r="F36" s="648" t="s">
        <v>149</v>
      </c>
      <c r="G36" s="648" t="s">
        <v>148</v>
      </c>
      <c r="H36" s="31" t="s">
        <v>44</v>
      </c>
      <c r="I36" s="35" t="s">
        <v>58</v>
      </c>
      <c r="J36" s="648" t="s">
        <v>147</v>
      </c>
      <c r="K36" s="691"/>
      <c r="L36" s="691" t="s">
        <v>42</v>
      </c>
      <c r="M36" s="683"/>
      <c r="N36" s="683">
        <v>65051.64</v>
      </c>
      <c r="O36" s="683"/>
      <c r="P36" s="683">
        <v>65051.64</v>
      </c>
      <c r="Q36" s="679" t="s">
        <v>100</v>
      </c>
      <c r="R36" s="679" t="s">
        <v>99</v>
      </c>
      <c r="S36" s="5"/>
    </row>
    <row r="37" spans="1:19" s="6" customFormat="1" ht="68.25" customHeight="1" x14ac:dyDescent="0.25">
      <c r="A37" s="687"/>
      <c r="B37" s="687"/>
      <c r="C37" s="646"/>
      <c r="D37" s="687"/>
      <c r="E37" s="656"/>
      <c r="F37" s="646"/>
      <c r="G37" s="646"/>
      <c r="H37" s="31" t="s">
        <v>146</v>
      </c>
      <c r="I37" s="35" t="s">
        <v>145</v>
      </c>
      <c r="J37" s="646"/>
      <c r="K37" s="718"/>
      <c r="L37" s="718"/>
      <c r="M37" s="684"/>
      <c r="N37" s="684"/>
      <c r="O37" s="684"/>
      <c r="P37" s="684"/>
      <c r="Q37" s="679"/>
      <c r="R37" s="679"/>
      <c r="S37" s="5"/>
    </row>
    <row r="38" spans="1:19" s="6" customFormat="1" ht="67.5" customHeight="1" x14ac:dyDescent="0.25">
      <c r="A38" s="687"/>
      <c r="B38" s="687"/>
      <c r="C38" s="646"/>
      <c r="D38" s="687"/>
      <c r="E38" s="656"/>
      <c r="F38" s="646"/>
      <c r="G38" s="646"/>
      <c r="H38" s="31" t="s">
        <v>144</v>
      </c>
      <c r="I38" s="35" t="s">
        <v>143</v>
      </c>
      <c r="J38" s="646"/>
      <c r="K38" s="718"/>
      <c r="L38" s="718"/>
      <c r="M38" s="684"/>
      <c r="N38" s="684"/>
      <c r="O38" s="684"/>
      <c r="P38" s="684"/>
      <c r="Q38" s="679"/>
      <c r="R38" s="679"/>
      <c r="S38" s="5"/>
    </row>
    <row r="39" spans="1:19" s="6" customFormat="1" ht="71.25" customHeight="1" x14ac:dyDescent="0.25">
      <c r="A39" s="688"/>
      <c r="B39" s="688"/>
      <c r="C39" s="647"/>
      <c r="D39" s="688"/>
      <c r="E39" s="657"/>
      <c r="F39" s="647"/>
      <c r="G39" s="647"/>
      <c r="H39" s="31" t="s">
        <v>142</v>
      </c>
      <c r="I39" s="35" t="s">
        <v>141</v>
      </c>
      <c r="J39" s="647"/>
      <c r="K39" s="692"/>
      <c r="L39" s="692"/>
      <c r="M39" s="685"/>
      <c r="N39" s="685"/>
      <c r="O39" s="685"/>
      <c r="P39" s="685"/>
      <c r="Q39" s="679"/>
      <c r="R39" s="679"/>
      <c r="S39" s="5"/>
    </row>
    <row r="40" spans="1:19" s="6" customFormat="1" ht="50.25" customHeight="1" x14ac:dyDescent="0.25">
      <c r="A40" s="612">
        <v>13</v>
      </c>
      <c r="B40" s="612">
        <v>1</v>
      </c>
      <c r="C40" s="609">
        <v>4</v>
      </c>
      <c r="D40" s="612">
        <v>5</v>
      </c>
      <c r="E40" s="614" t="s">
        <v>150</v>
      </c>
      <c r="F40" s="609" t="s">
        <v>149</v>
      </c>
      <c r="G40" s="609" t="s">
        <v>148</v>
      </c>
      <c r="H40" s="51" t="s">
        <v>44</v>
      </c>
      <c r="I40" s="56" t="s">
        <v>58</v>
      </c>
      <c r="J40" s="609" t="s">
        <v>147</v>
      </c>
      <c r="K40" s="616"/>
      <c r="L40" s="616" t="s">
        <v>42</v>
      </c>
      <c r="M40" s="603"/>
      <c r="N40" s="603">
        <v>65051.64</v>
      </c>
      <c r="O40" s="603"/>
      <c r="P40" s="603">
        <v>65051.64</v>
      </c>
      <c r="Q40" s="581" t="s">
        <v>100</v>
      </c>
      <c r="R40" s="581" t="s">
        <v>99</v>
      </c>
      <c r="S40" s="5"/>
    </row>
    <row r="41" spans="1:19" s="6" customFormat="1" ht="84" customHeight="1" x14ac:dyDescent="0.25">
      <c r="A41" s="618"/>
      <c r="B41" s="618"/>
      <c r="C41" s="610"/>
      <c r="D41" s="618"/>
      <c r="E41" s="619"/>
      <c r="F41" s="610"/>
      <c r="G41" s="610"/>
      <c r="H41" s="51" t="s">
        <v>146</v>
      </c>
      <c r="I41" s="57" t="s">
        <v>244</v>
      </c>
      <c r="J41" s="610"/>
      <c r="K41" s="620"/>
      <c r="L41" s="620"/>
      <c r="M41" s="604"/>
      <c r="N41" s="604"/>
      <c r="O41" s="604"/>
      <c r="P41" s="604"/>
      <c r="Q41" s="581"/>
      <c r="R41" s="581"/>
      <c r="S41" s="5"/>
    </row>
    <row r="42" spans="1:19" s="6" customFormat="1" ht="90.75" customHeight="1" x14ac:dyDescent="0.25">
      <c r="A42" s="618"/>
      <c r="B42" s="618"/>
      <c r="C42" s="610"/>
      <c r="D42" s="618"/>
      <c r="E42" s="619"/>
      <c r="F42" s="610"/>
      <c r="G42" s="610"/>
      <c r="H42" s="51" t="s">
        <v>144</v>
      </c>
      <c r="I42" s="57" t="s">
        <v>245</v>
      </c>
      <c r="J42" s="610"/>
      <c r="K42" s="620"/>
      <c r="L42" s="620"/>
      <c r="M42" s="604"/>
      <c r="N42" s="604"/>
      <c r="O42" s="604"/>
      <c r="P42" s="604"/>
      <c r="Q42" s="581"/>
      <c r="R42" s="581"/>
      <c r="S42" s="5"/>
    </row>
    <row r="43" spans="1:19" s="6" customFormat="1" ht="102" customHeight="1" x14ac:dyDescent="0.25">
      <c r="A43" s="613"/>
      <c r="B43" s="613"/>
      <c r="C43" s="611"/>
      <c r="D43" s="613"/>
      <c r="E43" s="615"/>
      <c r="F43" s="611"/>
      <c r="G43" s="611"/>
      <c r="H43" s="51" t="s">
        <v>142</v>
      </c>
      <c r="I43" s="57" t="s">
        <v>246</v>
      </c>
      <c r="J43" s="611"/>
      <c r="K43" s="617"/>
      <c r="L43" s="617"/>
      <c r="M43" s="605"/>
      <c r="N43" s="605"/>
      <c r="O43" s="605"/>
      <c r="P43" s="605"/>
      <c r="Q43" s="581"/>
      <c r="R43" s="581"/>
      <c r="S43" s="5"/>
    </row>
    <row r="44" spans="1:19" s="6" customFormat="1" ht="40.5" customHeight="1" x14ac:dyDescent="0.25">
      <c r="A44" s="645" t="s">
        <v>236</v>
      </c>
      <c r="B44" s="598"/>
      <c r="C44" s="598"/>
      <c r="D44" s="598"/>
      <c r="E44" s="598"/>
      <c r="F44" s="598"/>
      <c r="G44" s="598"/>
      <c r="H44" s="598"/>
      <c r="I44" s="598"/>
      <c r="J44" s="598"/>
      <c r="K44" s="598"/>
      <c r="L44" s="598"/>
      <c r="M44" s="598"/>
      <c r="N44" s="598"/>
      <c r="O44" s="598"/>
      <c r="P44" s="598"/>
      <c r="Q44" s="598"/>
      <c r="R44" s="599"/>
      <c r="S44" s="5"/>
    </row>
    <row r="45" spans="1:19" s="6" customFormat="1" ht="59.25" customHeight="1" x14ac:dyDescent="0.25">
      <c r="A45" s="686">
        <v>14</v>
      </c>
      <c r="B45" s="686">
        <v>1</v>
      </c>
      <c r="C45" s="648">
        <v>4</v>
      </c>
      <c r="D45" s="686">
        <v>5</v>
      </c>
      <c r="E45" s="689" t="s">
        <v>140</v>
      </c>
      <c r="F45" s="648" t="s">
        <v>139</v>
      </c>
      <c r="G45" s="648" t="s">
        <v>138</v>
      </c>
      <c r="H45" s="52" t="s">
        <v>52</v>
      </c>
      <c r="I45" s="53" t="s">
        <v>34</v>
      </c>
      <c r="J45" s="648" t="s">
        <v>137</v>
      </c>
      <c r="K45" s="691"/>
      <c r="L45" s="691" t="s">
        <v>42</v>
      </c>
      <c r="M45" s="683"/>
      <c r="N45" s="683">
        <v>120000</v>
      </c>
      <c r="O45" s="683"/>
      <c r="P45" s="683">
        <v>120000</v>
      </c>
      <c r="Q45" s="648" t="s">
        <v>100</v>
      </c>
      <c r="R45" s="648" t="s">
        <v>99</v>
      </c>
      <c r="S45" s="5"/>
    </row>
    <row r="46" spans="1:19" s="6" customFormat="1" ht="59.25" customHeight="1" x14ac:dyDescent="0.25">
      <c r="A46" s="688"/>
      <c r="B46" s="688"/>
      <c r="C46" s="647"/>
      <c r="D46" s="688"/>
      <c r="E46" s="657"/>
      <c r="F46" s="647"/>
      <c r="G46" s="647"/>
      <c r="H46" s="54" t="s">
        <v>56</v>
      </c>
      <c r="I46" s="55" t="s">
        <v>66</v>
      </c>
      <c r="J46" s="647"/>
      <c r="K46" s="692"/>
      <c r="L46" s="692"/>
      <c r="M46" s="685"/>
      <c r="N46" s="685"/>
      <c r="O46" s="685"/>
      <c r="P46" s="685"/>
      <c r="Q46" s="647"/>
      <c r="R46" s="647"/>
      <c r="S46" s="5"/>
    </row>
    <row r="47" spans="1:19" s="6" customFormat="1" ht="47.25" customHeight="1" x14ac:dyDescent="0.25">
      <c r="A47" s="612">
        <v>14</v>
      </c>
      <c r="B47" s="612">
        <v>1</v>
      </c>
      <c r="C47" s="609">
        <v>4</v>
      </c>
      <c r="D47" s="612">
        <v>5</v>
      </c>
      <c r="E47" s="614" t="s">
        <v>140</v>
      </c>
      <c r="F47" s="609" t="s">
        <v>139</v>
      </c>
      <c r="G47" s="609" t="s">
        <v>138</v>
      </c>
      <c r="H47" s="51" t="s">
        <v>52</v>
      </c>
      <c r="I47" s="56" t="s">
        <v>34</v>
      </c>
      <c r="J47" s="609" t="s">
        <v>137</v>
      </c>
      <c r="K47" s="616"/>
      <c r="L47" s="616" t="s">
        <v>42</v>
      </c>
      <c r="M47" s="603"/>
      <c r="N47" s="606">
        <v>118069.55</v>
      </c>
      <c r="O47" s="603"/>
      <c r="P47" s="606">
        <v>118069.55</v>
      </c>
      <c r="Q47" s="609" t="s">
        <v>75</v>
      </c>
      <c r="R47" s="609" t="s">
        <v>220</v>
      </c>
      <c r="S47" s="5"/>
    </row>
    <row r="48" spans="1:19" ht="80.25" customHeight="1" x14ac:dyDescent="0.25">
      <c r="A48" s="613"/>
      <c r="B48" s="613"/>
      <c r="C48" s="611"/>
      <c r="D48" s="613"/>
      <c r="E48" s="615"/>
      <c r="F48" s="611"/>
      <c r="G48" s="611"/>
      <c r="H48" s="51" t="s">
        <v>56</v>
      </c>
      <c r="I48" s="57" t="s">
        <v>237</v>
      </c>
      <c r="J48" s="611"/>
      <c r="K48" s="617"/>
      <c r="L48" s="617"/>
      <c r="M48" s="605"/>
      <c r="N48" s="608"/>
      <c r="O48" s="605"/>
      <c r="P48" s="608"/>
      <c r="Q48" s="611"/>
      <c r="R48" s="611"/>
    </row>
    <row r="49" spans="1:18" ht="57" customHeight="1" x14ac:dyDescent="0.25">
      <c r="A49" s="645" t="s">
        <v>222</v>
      </c>
      <c r="B49" s="598"/>
      <c r="C49" s="598"/>
      <c r="D49" s="598"/>
      <c r="E49" s="598"/>
      <c r="F49" s="598"/>
      <c r="G49" s="598"/>
      <c r="H49" s="598"/>
      <c r="I49" s="598"/>
      <c r="J49" s="598"/>
      <c r="K49" s="598"/>
      <c r="L49" s="598"/>
      <c r="M49" s="598"/>
      <c r="N49" s="598"/>
      <c r="O49" s="598"/>
      <c r="P49" s="598"/>
      <c r="Q49" s="598"/>
      <c r="R49" s="599"/>
    </row>
    <row r="50" spans="1:18" ht="78.75" customHeight="1" x14ac:dyDescent="0.25">
      <c r="A50" s="681">
        <v>15</v>
      </c>
      <c r="B50" s="681">
        <v>1</v>
      </c>
      <c r="C50" s="679">
        <v>4</v>
      </c>
      <c r="D50" s="681">
        <v>2</v>
      </c>
      <c r="E50" s="690" t="s">
        <v>136</v>
      </c>
      <c r="F50" s="679" t="s">
        <v>223</v>
      </c>
      <c r="G50" s="679" t="s">
        <v>45</v>
      </c>
      <c r="H50" s="31" t="s">
        <v>45</v>
      </c>
      <c r="I50" s="35" t="s">
        <v>34</v>
      </c>
      <c r="J50" s="679" t="s">
        <v>135</v>
      </c>
      <c r="K50" s="680"/>
      <c r="L50" s="680" t="s">
        <v>42</v>
      </c>
      <c r="M50" s="682"/>
      <c r="N50" s="682">
        <v>138480</v>
      </c>
      <c r="O50" s="682"/>
      <c r="P50" s="682">
        <v>138480</v>
      </c>
      <c r="Q50" s="679" t="s">
        <v>100</v>
      </c>
      <c r="R50" s="679" t="s">
        <v>99</v>
      </c>
    </row>
    <row r="51" spans="1:18" ht="78" customHeight="1" x14ac:dyDescent="0.25">
      <c r="A51" s="681"/>
      <c r="B51" s="681"/>
      <c r="C51" s="679"/>
      <c r="D51" s="681"/>
      <c r="E51" s="690"/>
      <c r="F51" s="679"/>
      <c r="G51" s="679"/>
      <c r="H51" s="31" t="s">
        <v>43</v>
      </c>
      <c r="I51" s="35" t="s">
        <v>134</v>
      </c>
      <c r="J51" s="679"/>
      <c r="K51" s="680"/>
      <c r="L51" s="680"/>
      <c r="M51" s="682"/>
      <c r="N51" s="682"/>
      <c r="O51" s="682"/>
      <c r="P51" s="682"/>
      <c r="Q51" s="679"/>
      <c r="R51" s="679"/>
    </row>
    <row r="52" spans="1:18" ht="75.75" customHeight="1" x14ac:dyDescent="0.25">
      <c r="A52" s="654">
        <v>16</v>
      </c>
      <c r="B52" s="654">
        <v>1</v>
      </c>
      <c r="C52" s="653">
        <v>4</v>
      </c>
      <c r="D52" s="654">
        <v>5</v>
      </c>
      <c r="E52" s="655" t="s">
        <v>133</v>
      </c>
      <c r="F52" s="653" t="s">
        <v>132</v>
      </c>
      <c r="G52" s="653" t="s">
        <v>51</v>
      </c>
      <c r="H52" s="20" t="s">
        <v>41</v>
      </c>
      <c r="I52" s="25" t="s">
        <v>34</v>
      </c>
      <c r="J52" s="653" t="s">
        <v>131</v>
      </c>
      <c r="K52" s="652"/>
      <c r="L52" s="652" t="s">
        <v>38</v>
      </c>
      <c r="M52" s="693"/>
      <c r="N52" s="693">
        <v>113209.55</v>
      </c>
      <c r="O52" s="693"/>
      <c r="P52" s="693">
        <v>107700</v>
      </c>
      <c r="Q52" s="653" t="s">
        <v>50</v>
      </c>
      <c r="R52" s="653" t="s">
        <v>130</v>
      </c>
    </row>
    <row r="53" spans="1:18" s="7" customFormat="1" ht="162.75" customHeight="1" x14ac:dyDescent="0.25">
      <c r="A53" s="654"/>
      <c r="B53" s="654"/>
      <c r="C53" s="653"/>
      <c r="D53" s="654"/>
      <c r="E53" s="655"/>
      <c r="F53" s="653"/>
      <c r="G53" s="653"/>
      <c r="H53" s="20" t="s">
        <v>43</v>
      </c>
      <c r="I53" s="25" t="s">
        <v>35</v>
      </c>
      <c r="J53" s="653"/>
      <c r="K53" s="652"/>
      <c r="L53" s="652"/>
      <c r="M53" s="693"/>
      <c r="N53" s="693"/>
      <c r="O53" s="693"/>
      <c r="P53" s="693"/>
      <c r="Q53" s="653"/>
      <c r="R53" s="653"/>
    </row>
    <row r="54" spans="1:18" s="7" customFormat="1" ht="78.75" customHeight="1" x14ac:dyDescent="0.25">
      <c r="A54" s="641">
        <v>16</v>
      </c>
      <c r="B54" s="641">
        <v>1</v>
      </c>
      <c r="C54" s="627">
        <v>4</v>
      </c>
      <c r="D54" s="641">
        <v>5</v>
      </c>
      <c r="E54" s="643" t="s">
        <v>133</v>
      </c>
      <c r="F54" s="627" t="s">
        <v>132</v>
      </c>
      <c r="G54" s="627" t="s">
        <v>51</v>
      </c>
      <c r="H54" s="60" t="s">
        <v>41</v>
      </c>
      <c r="I54" s="61" t="s">
        <v>34</v>
      </c>
      <c r="J54" s="627" t="s">
        <v>131</v>
      </c>
      <c r="K54" s="629"/>
      <c r="L54" s="629" t="s">
        <v>38</v>
      </c>
      <c r="M54" s="625"/>
      <c r="N54" s="606">
        <v>73163.570000000007</v>
      </c>
      <c r="O54" s="625"/>
      <c r="P54" s="606">
        <v>67600</v>
      </c>
      <c r="Q54" s="627" t="s">
        <v>50</v>
      </c>
      <c r="R54" s="627" t="s">
        <v>130</v>
      </c>
    </row>
    <row r="55" spans="1:18" s="7" customFormat="1" ht="132" customHeight="1" x14ac:dyDescent="0.25">
      <c r="A55" s="642"/>
      <c r="B55" s="642"/>
      <c r="C55" s="628"/>
      <c r="D55" s="642"/>
      <c r="E55" s="644"/>
      <c r="F55" s="628"/>
      <c r="G55" s="628"/>
      <c r="H55" s="60" t="s">
        <v>43</v>
      </c>
      <c r="I55" s="61" t="s">
        <v>35</v>
      </c>
      <c r="J55" s="628"/>
      <c r="K55" s="630"/>
      <c r="L55" s="630"/>
      <c r="M55" s="626"/>
      <c r="N55" s="608"/>
      <c r="O55" s="626"/>
      <c r="P55" s="608"/>
      <c r="Q55" s="628"/>
      <c r="R55" s="628"/>
    </row>
    <row r="56" spans="1:18" s="7" customFormat="1" ht="30.75" customHeight="1" x14ac:dyDescent="0.25">
      <c r="A56" s="632" t="s">
        <v>224</v>
      </c>
      <c r="B56" s="633"/>
      <c r="C56" s="633"/>
      <c r="D56" s="633"/>
      <c r="E56" s="633"/>
      <c r="F56" s="633"/>
      <c r="G56" s="633"/>
      <c r="H56" s="633"/>
      <c r="I56" s="633"/>
      <c r="J56" s="633"/>
      <c r="K56" s="633"/>
      <c r="L56" s="633"/>
      <c r="M56" s="633"/>
      <c r="N56" s="633"/>
      <c r="O56" s="633"/>
      <c r="P56" s="633"/>
      <c r="Q56" s="633"/>
      <c r="R56" s="634"/>
    </row>
    <row r="57" spans="1:18" s="7" customFormat="1" ht="71.25" customHeight="1" x14ac:dyDescent="0.25">
      <c r="A57" s="624">
        <v>17</v>
      </c>
      <c r="B57" s="624">
        <v>1</v>
      </c>
      <c r="C57" s="623">
        <v>4</v>
      </c>
      <c r="D57" s="624">
        <v>5</v>
      </c>
      <c r="E57" s="667" t="s">
        <v>129</v>
      </c>
      <c r="F57" s="623" t="s">
        <v>128</v>
      </c>
      <c r="G57" s="653" t="s">
        <v>51</v>
      </c>
      <c r="H57" s="20" t="s">
        <v>41</v>
      </c>
      <c r="I57" s="13" t="s">
        <v>34</v>
      </c>
      <c r="J57" s="623" t="s">
        <v>127</v>
      </c>
      <c r="K57" s="621"/>
      <c r="L57" s="652" t="s">
        <v>36</v>
      </c>
      <c r="M57" s="622"/>
      <c r="N57" s="622">
        <v>84295</v>
      </c>
      <c r="O57" s="622"/>
      <c r="P57" s="622">
        <v>78115</v>
      </c>
      <c r="Q57" s="653" t="s">
        <v>106</v>
      </c>
      <c r="R57" s="653" t="s">
        <v>105</v>
      </c>
    </row>
    <row r="58" spans="1:18" ht="63.75" customHeight="1" x14ac:dyDescent="0.25">
      <c r="A58" s="624"/>
      <c r="B58" s="624"/>
      <c r="C58" s="623"/>
      <c r="D58" s="624"/>
      <c r="E58" s="667"/>
      <c r="F58" s="623"/>
      <c r="G58" s="653"/>
      <c r="H58" s="20" t="s">
        <v>43</v>
      </c>
      <c r="I58" s="13" t="s">
        <v>53</v>
      </c>
      <c r="J58" s="623"/>
      <c r="K58" s="621"/>
      <c r="L58" s="652"/>
      <c r="M58" s="622"/>
      <c r="N58" s="622"/>
      <c r="O58" s="622"/>
      <c r="P58" s="622"/>
      <c r="Q58" s="653"/>
      <c r="R58" s="653"/>
    </row>
    <row r="59" spans="1:18" ht="79.5" customHeight="1" x14ac:dyDescent="0.25">
      <c r="A59" s="612">
        <v>17</v>
      </c>
      <c r="B59" s="612">
        <v>1</v>
      </c>
      <c r="C59" s="609">
        <v>4</v>
      </c>
      <c r="D59" s="612">
        <v>5</v>
      </c>
      <c r="E59" s="614" t="s">
        <v>129</v>
      </c>
      <c r="F59" s="609" t="s">
        <v>128</v>
      </c>
      <c r="G59" s="627" t="s">
        <v>51</v>
      </c>
      <c r="H59" s="60" t="s">
        <v>41</v>
      </c>
      <c r="I59" s="56" t="s">
        <v>34</v>
      </c>
      <c r="J59" s="609" t="s">
        <v>127</v>
      </c>
      <c r="K59" s="616"/>
      <c r="L59" s="629" t="s">
        <v>36</v>
      </c>
      <c r="M59" s="603"/>
      <c r="N59" s="606">
        <v>85065</v>
      </c>
      <c r="O59" s="603"/>
      <c r="P59" s="606">
        <v>78065</v>
      </c>
      <c r="Q59" s="627" t="s">
        <v>106</v>
      </c>
      <c r="R59" s="627" t="s">
        <v>225</v>
      </c>
    </row>
    <row r="60" spans="1:18" ht="70.5" customHeight="1" x14ac:dyDescent="0.25">
      <c r="A60" s="613"/>
      <c r="B60" s="613"/>
      <c r="C60" s="611"/>
      <c r="D60" s="613"/>
      <c r="E60" s="615"/>
      <c r="F60" s="611"/>
      <c r="G60" s="628"/>
      <c r="H60" s="60" t="s">
        <v>43</v>
      </c>
      <c r="I60" s="56" t="s">
        <v>53</v>
      </c>
      <c r="J60" s="611"/>
      <c r="K60" s="617"/>
      <c r="L60" s="630"/>
      <c r="M60" s="605"/>
      <c r="N60" s="608"/>
      <c r="O60" s="605"/>
      <c r="P60" s="608"/>
      <c r="Q60" s="628"/>
      <c r="R60" s="628"/>
    </row>
    <row r="61" spans="1:18" ht="35.25" customHeight="1" x14ac:dyDescent="0.25">
      <c r="A61" s="66" t="s">
        <v>224</v>
      </c>
      <c r="B61" s="63"/>
      <c r="C61" s="64"/>
      <c r="D61" s="64"/>
      <c r="E61" s="64"/>
      <c r="F61" s="64"/>
      <c r="G61" s="64"/>
      <c r="H61" s="64"/>
      <c r="I61" s="64"/>
      <c r="J61" s="64"/>
      <c r="K61" s="64"/>
      <c r="L61" s="64"/>
      <c r="M61" s="64"/>
      <c r="N61" s="64"/>
      <c r="O61" s="64"/>
      <c r="P61" s="64"/>
      <c r="Q61" s="64"/>
      <c r="R61" s="65"/>
    </row>
    <row r="62" spans="1:18" ht="75" customHeight="1" x14ac:dyDescent="0.25">
      <c r="A62" s="654">
        <v>18</v>
      </c>
      <c r="B62" s="654">
        <v>1</v>
      </c>
      <c r="C62" s="653">
        <v>4</v>
      </c>
      <c r="D62" s="654">
        <v>5</v>
      </c>
      <c r="E62" s="655" t="s">
        <v>126</v>
      </c>
      <c r="F62" s="653" t="s">
        <v>125</v>
      </c>
      <c r="G62" s="653" t="s">
        <v>51</v>
      </c>
      <c r="H62" s="20" t="s">
        <v>41</v>
      </c>
      <c r="I62" s="25" t="s">
        <v>34</v>
      </c>
      <c r="J62" s="653" t="s">
        <v>124</v>
      </c>
      <c r="K62" s="652"/>
      <c r="L62" s="652" t="s">
        <v>42</v>
      </c>
      <c r="M62" s="693"/>
      <c r="N62" s="693">
        <v>124420</v>
      </c>
      <c r="O62" s="693"/>
      <c r="P62" s="693">
        <v>124120</v>
      </c>
      <c r="Q62" s="653" t="s">
        <v>123</v>
      </c>
      <c r="R62" s="653" t="s">
        <v>122</v>
      </c>
    </row>
    <row r="63" spans="1:18" s="10" customFormat="1" ht="78" customHeight="1" x14ac:dyDescent="0.2">
      <c r="A63" s="654"/>
      <c r="B63" s="654"/>
      <c r="C63" s="653"/>
      <c r="D63" s="654"/>
      <c r="E63" s="655"/>
      <c r="F63" s="653"/>
      <c r="G63" s="653"/>
      <c r="H63" s="20" t="s">
        <v>43</v>
      </c>
      <c r="I63" s="25" t="s">
        <v>67</v>
      </c>
      <c r="J63" s="653"/>
      <c r="K63" s="652"/>
      <c r="L63" s="652"/>
      <c r="M63" s="693"/>
      <c r="N63" s="693"/>
      <c r="O63" s="693"/>
      <c r="P63" s="693"/>
      <c r="Q63" s="653"/>
      <c r="R63" s="653"/>
    </row>
    <row r="64" spans="1:18" s="10" customFormat="1" ht="68.25" customHeight="1" x14ac:dyDescent="0.2">
      <c r="A64" s="641">
        <v>18</v>
      </c>
      <c r="B64" s="641">
        <v>1</v>
      </c>
      <c r="C64" s="627">
        <v>4</v>
      </c>
      <c r="D64" s="641">
        <v>5</v>
      </c>
      <c r="E64" s="643" t="s">
        <v>126</v>
      </c>
      <c r="F64" s="627" t="s">
        <v>125</v>
      </c>
      <c r="G64" s="627" t="s">
        <v>51</v>
      </c>
      <c r="H64" s="60" t="s">
        <v>41</v>
      </c>
      <c r="I64" s="61" t="s">
        <v>34</v>
      </c>
      <c r="J64" s="627" t="s">
        <v>226</v>
      </c>
      <c r="K64" s="629"/>
      <c r="L64" s="629" t="s">
        <v>42</v>
      </c>
      <c r="M64" s="625"/>
      <c r="N64" s="606">
        <v>123300</v>
      </c>
      <c r="O64" s="625"/>
      <c r="P64" s="606">
        <v>123000</v>
      </c>
      <c r="Q64" s="627" t="s">
        <v>123</v>
      </c>
      <c r="R64" s="627" t="s">
        <v>122</v>
      </c>
    </row>
    <row r="65" spans="1:18" s="10" customFormat="1" ht="84.75" customHeight="1" x14ac:dyDescent="0.2">
      <c r="A65" s="642"/>
      <c r="B65" s="642"/>
      <c r="C65" s="628"/>
      <c r="D65" s="642"/>
      <c r="E65" s="644"/>
      <c r="F65" s="628"/>
      <c r="G65" s="628"/>
      <c r="H65" s="60" t="s">
        <v>43</v>
      </c>
      <c r="I65" s="61" t="s">
        <v>67</v>
      </c>
      <c r="J65" s="628"/>
      <c r="K65" s="630"/>
      <c r="L65" s="630"/>
      <c r="M65" s="626"/>
      <c r="N65" s="608"/>
      <c r="O65" s="626"/>
      <c r="P65" s="608"/>
      <c r="Q65" s="628"/>
      <c r="R65" s="628"/>
    </row>
    <row r="66" spans="1:18" s="10" customFormat="1" ht="31.5" customHeight="1" x14ac:dyDescent="0.2">
      <c r="A66" s="632" t="s">
        <v>224</v>
      </c>
      <c r="B66" s="633"/>
      <c r="C66" s="633"/>
      <c r="D66" s="633"/>
      <c r="E66" s="633"/>
      <c r="F66" s="633"/>
      <c r="G66" s="633"/>
      <c r="H66" s="633"/>
      <c r="I66" s="633"/>
      <c r="J66" s="633"/>
      <c r="K66" s="633"/>
      <c r="L66" s="633"/>
      <c r="M66" s="633"/>
      <c r="N66" s="633"/>
      <c r="O66" s="633"/>
      <c r="P66" s="633"/>
      <c r="Q66" s="633"/>
      <c r="R66" s="634"/>
    </row>
    <row r="67" spans="1:18" s="10" customFormat="1" ht="64.5" customHeight="1" x14ac:dyDescent="0.2">
      <c r="A67" s="624">
        <v>19</v>
      </c>
      <c r="B67" s="624">
        <v>1</v>
      </c>
      <c r="C67" s="624">
        <v>4</v>
      </c>
      <c r="D67" s="623">
        <v>5</v>
      </c>
      <c r="E67" s="667" t="s">
        <v>121</v>
      </c>
      <c r="F67" s="623" t="s">
        <v>120</v>
      </c>
      <c r="G67" s="623" t="s">
        <v>55</v>
      </c>
      <c r="H67" s="24" t="s">
        <v>59</v>
      </c>
      <c r="I67" s="24">
        <v>2</v>
      </c>
      <c r="J67" s="623" t="s">
        <v>119</v>
      </c>
      <c r="K67" s="631"/>
      <c r="L67" s="631" t="s">
        <v>42</v>
      </c>
      <c r="M67" s="694"/>
      <c r="N67" s="695">
        <v>55241.98</v>
      </c>
      <c r="O67" s="695"/>
      <c r="P67" s="695">
        <v>53841.98</v>
      </c>
      <c r="Q67" s="631" t="s">
        <v>118</v>
      </c>
      <c r="R67" s="631" t="s">
        <v>117</v>
      </c>
    </row>
    <row r="68" spans="1:18" s="7" customFormat="1" ht="66" customHeight="1" x14ac:dyDescent="0.25">
      <c r="A68" s="624"/>
      <c r="B68" s="624"/>
      <c r="C68" s="624"/>
      <c r="D68" s="623"/>
      <c r="E68" s="667"/>
      <c r="F68" s="623"/>
      <c r="G68" s="623"/>
      <c r="H68" s="24" t="s">
        <v>43</v>
      </c>
      <c r="I68" s="24">
        <v>40</v>
      </c>
      <c r="J68" s="623"/>
      <c r="K68" s="631"/>
      <c r="L68" s="631"/>
      <c r="M68" s="694"/>
      <c r="N68" s="695"/>
      <c r="O68" s="695"/>
      <c r="P68" s="695"/>
      <c r="Q68" s="631"/>
      <c r="R68" s="631"/>
    </row>
    <row r="69" spans="1:18" s="7" customFormat="1" ht="69" customHeight="1" x14ac:dyDescent="0.25">
      <c r="A69" s="612">
        <v>19</v>
      </c>
      <c r="B69" s="612">
        <v>1</v>
      </c>
      <c r="C69" s="612">
        <v>4</v>
      </c>
      <c r="D69" s="609">
        <v>5</v>
      </c>
      <c r="E69" s="614" t="s">
        <v>121</v>
      </c>
      <c r="F69" s="609" t="s">
        <v>120</v>
      </c>
      <c r="G69" s="609" t="s">
        <v>55</v>
      </c>
      <c r="H69" s="67" t="s">
        <v>59</v>
      </c>
      <c r="I69" s="67">
        <v>2</v>
      </c>
      <c r="J69" s="609" t="s">
        <v>119</v>
      </c>
      <c r="K69" s="600"/>
      <c r="L69" s="600" t="s">
        <v>42</v>
      </c>
      <c r="M69" s="635"/>
      <c r="N69" s="637">
        <v>49979.59</v>
      </c>
      <c r="O69" s="639"/>
      <c r="P69" s="637">
        <v>47531.22</v>
      </c>
      <c r="Q69" s="600" t="s">
        <v>228</v>
      </c>
      <c r="R69" s="600" t="s">
        <v>229</v>
      </c>
    </row>
    <row r="70" spans="1:18" s="7" customFormat="1" ht="56.25" customHeight="1" x14ac:dyDescent="0.25">
      <c r="A70" s="613"/>
      <c r="B70" s="613"/>
      <c r="C70" s="613"/>
      <c r="D70" s="611"/>
      <c r="E70" s="615"/>
      <c r="F70" s="611"/>
      <c r="G70" s="611"/>
      <c r="H70" s="67" t="s">
        <v>43</v>
      </c>
      <c r="I70" s="46" t="s">
        <v>227</v>
      </c>
      <c r="J70" s="611"/>
      <c r="K70" s="602"/>
      <c r="L70" s="602"/>
      <c r="M70" s="636"/>
      <c r="N70" s="638"/>
      <c r="O70" s="640"/>
      <c r="P70" s="638"/>
      <c r="Q70" s="602"/>
      <c r="R70" s="602"/>
    </row>
    <row r="71" spans="1:18" s="7" customFormat="1" ht="43.5" customHeight="1" x14ac:dyDescent="0.25">
      <c r="A71" s="597" t="s">
        <v>230</v>
      </c>
      <c r="B71" s="598"/>
      <c r="C71" s="598"/>
      <c r="D71" s="598"/>
      <c r="E71" s="598"/>
      <c r="F71" s="598"/>
      <c r="G71" s="598"/>
      <c r="H71" s="598"/>
      <c r="I71" s="598"/>
      <c r="J71" s="598"/>
      <c r="K71" s="598"/>
      <c r="L71" s="598"/>
      <c r="M71" s="598"/>
      <c r="N71" s="598"/>
      <c r="O71" s="598"/>
      <c r="P71" s="598"/>
      <c r="Q71" s="598"/>
      <c r="R71" s="599"/>
    </row>
    <row r="72" spans="1:18" s="7" customFormat="1" ht="46.5" customHeight="1" x14ac:dyDescent="0.25">
      <c r="A72" s="624">
        <v>20</v>
      </c>
      <c r="B72" s="624">
        <v>1</v>
      </c>
      <c r="C72" s="623">
        <v>4</v>
      </c>
      <c r="D72" s="624">
        <v>5</v>
      </c>
      <c r="E72" s="667" t="s">
        <v>116</v>
      </c>
      <c r="F72" s="623" t="s">
        <v>115</v>
      </c>
      <c r="G72" s="623" t="s">
        <v>114</v>
      </c>
      <c r="H72" s="15" t="s">
        <v>41</v>
      </c>
      <c r="I72" s="13" t="s">
        <v>34</v>
      </c>
      <c r="J72" s="623" t="s">
        <v>113</v>
      </c>
      <c r="K72" s="621"/>
      <c r="L72" s="631" t="s">
        <v>42</v>
      </c>
      <c r="M72" s="622"/>
      <c r="N72" s="622">
        <v>426623.63</v>
      </c>
      <c r="O72" s="622"/>
      <c r="P72" s="622">
        <v>423754.58</v>
      </c>
      <c r="Q72" s="623" t="s">
        <v>71</v>
      </c>
      <c r="R72" s="623" t="s">
        <v>112</v>
      </c>
    </row>
    <row r="73" spans="1:18" s="7" customFormat="1" ht="46.5" customHeight="1" x14ac:dyDescent="0.25">
      <c r="A73" s="624"/>
      <c r="B73" s="624"/>
      <c r="C73" s="623"/>
      <c r="D73" s="624"/>
      <c r="E73" s="667"/>
      <c r="F73" s="623"/>
      <c r="G73" s="623"/>
      <c r="H73" s="15" t="s">
        <v>111</v>
      </c>
      <c r="I73" s="13" t="s">
        <v>46</v>
      </c>
      <c r="J73" s="623"/>
      <c r="K73" s="621"/>
      <c r="L73" s="631"/>
      <c r="M73" s="622"/>
      <c r="N73" s="622"/>
      <c r="O73" s="622"/>
      <c r="P73" s="622"/>
      <c r="Q73" s="623"/>
      <c r="R73" s="623"/>
    </row>
    <row r="74" spans="1:18" s="7" customFormat="1" ht="46.5" customHeight="1" x14ac:dyDescent="0.25">
      <c r="A74" s="624"/>
      <c r="B74" s="624"/>
      <c r="C74" s="623"/>
      <c r="D74" s="624"/>
      <c r="E74" s="667"/>
      <c r="F74" s="623"/>
      <c r="G74" s="623"/>
      <c r="H74" s="15" t="s">
        <v>110</v>
      </c>
      <c r="I74" s="13" t="s">
        <v>34</v>
      </c>
      <c r="J74" s="623"/>
      <c r="K74" s="621"/>
      <c r="L74" s="631"/>
      <c r="M74" s="622"/>
      <c r="N74" s="622"/>
      <c r="O74" s="622"/>
      <c r="P74" s="622"/>
      <c r="Q74" s="623"/>
      <c r="R74" s="623"/>
    </row>
    <row r="75" spans="1:18" s="7" customFormat="1" ht="46.5" customHeight="1" x14ac:dyDescent="0.25">
      <c r="A75" s="624"/>
      <c r="B75" s="624"/>
      <c r="C75" s="623"/>
      <c r="D75" s="624"/>
      <c r="E75" s="667"/>
      <c r="F75" s="623"/>
      <c r="G75" s="623"/>
      <c r="H75" s="15" t="s">
        <v>57</v>
      </c>
      <c r="I75" s="13" t="s">
        <v>47</v>
      </c>
      <c r="J75" s="623"/>
      <c r="K75" s="621"/>
      <c r="L75" s="631"/>
      <c r="M75" s="622"/>
      <c r="N75" s="622"/>
      <c r="O75" s="622"/>
      <c r="P75" s="622"/>
      <c r="Q75" s="623"/>
      <c r="R75" s="623"/>
    </row>
    <row r="76" spans="1:18" s="7" customFormat="1" ht="46.5" customHeight="1" x14ac:dyDescent="0.25">
      <c r="A76" s="612">
        <v>20</v>
      </c>
      <c r="B76" s="612">
        <v>1</v>
      </c>
      <c r="C76" s="609">
        <v>4</v>
      </c>
      <c r="D76" s="612">
        <v>5</v>
      </c>
      <c r="E76" s="614" t="s">
        <v>116</v>
      </c>
      <c r="F76" s="609" t="s">
        <v>115</v>
      </c>
      <c r="G76" s="609" t="s">
        <v>114</v>
      </c>
      <c r="H76" s="49" t="s">
        <v>41</v>
      </c>
      <c r="I76" s="56" t="s">
        <v>34</v>
      </c>
      <c r="J76" s="609" t="s">
        <v>113</v>
      </c>
      <c r="K76" s="616"/>
      <c r="L76" s="600" t="s">
        <v>42</v>
      </c>
      <c r="M76" s="603"/>
      <c r="N76" s="606">
        <v>425856.6</v>
      </c>
      <c r="O76" s="603"/>
      <c r="P76" s="606">
        <v>422987.55</v>
      </c>
      <c r="Q76" s="609" t="s">
        <v>71</v>
      </c>
      <c r="R76" s="609" t="s">
        <v>231</v>
      </c>
    </row>
    <row r="77" spans="1:18" s="7" customFormat="1" ht="52.5" customHeight="1" x14ac:dyDescent="0.25">
      <c r="A77" s="618"/>
      <c r="B77" s="618"/>
      <c r="C77" s="610"/>
      <c r="D77" s="618"/>
      <c r="E77" s="619"/>
      <c r="F77" s="610"/>
      <c r="G77" s="610"/>
      <c r="H77" s="49" t="s">
        <v>111</v>
      </c>
      <c r="I77" s="56" t="s">
        <v>46</v>
      </c>
      <c r="J77" s="610"/>
      <c r="K77" s="620"/>
      <c r="L77" s="601"/>
      <c r="M77" s="604"/>
      <c r="N77" s="607"/>
      <c r="O77" s="604"/>
      <c r="P77" s="607"/>
      <c r="Q77" s="610"/>
      <c r="R77" s="610"/>
    </row>
    <row r="78" spans="1:18" s="7" customFormat="1" ht="48.75" customHeight="1" x14ac:dyDescent="0.25">
      <c r="A78" s="618"/>
      <c r="B78" s="618"/>
      <c r="C78" s="610"/>
      <c r="D78" s="618"/>
      <c r="E78" s="619"/>
      <c r="F78" s="610"/>
      <c r="G78" s="610"/>
      <c r="H78" s="49" t="s">
        <v>110</v>
      </c>
      <c r="I78" s="56" t="s">
        <v>34</v>
      </c>
      <c r="J78" s="610"/>
      <c r="K78" s="620"/>
      <c r="L78" s="601"/>
      <c r="M78" s="604"/>
      <c r="N78" s="607"/>
      <c r="O78" s="604"/>
      <c r="P78" s="607"/>
      <c r="Q78" s="610"/>
      <c r="R78" s="610"/>
    </row>
    <row r="79" spans="1:18" s="7" customFormat="1" ht="48.75" customHeight="1" x14ac:dyDescent="0.25">
      <c r="A79" s="613"/>
      <c r="B79" s="613"/>
      <c r="C79" s="611"/>
      <c r="D79" s="613"/>
      <c r="E79" s="615"/>
      <c r="F79" s="611"/>
      <c r="G79" s="611"/>
      <c r="H79" s="49" t="s">
        <v>57</v>
      </c>
      <c r="I79" s="56" t="s">
        <v>47</v>
      </c>
      <c r="J79" s="611"/>
      <c r="K79" s="617"/>
      <c r="L79" s="602"/>
      <c r="M79" s="605"/>
      <c r="N79" s="608"/>
      <c r="O79" s="605"/>
      <c r="P79" s="608"/>
      <c r="Q79" s="611"/>
      <c r="R79" s="611"/>
    </row>
    <row r="80" spans="1:18" s="7" customFormat="1" ht="36.75" customHeight="1" x14ac:dyDescent="0.25">
      <c r="A80" s="597" t="s">
        <v>224</v>
      </c>
      <c r="B80" s="598"/>
      <c r="C80" s="598"/>
      <c r="D80" s="598"/>
      <c r="E80" s="598"/>
      <c r="F80" s="598"/>
      <c r="G80" s="598"/>
      <c r="H80" s="598"/>
      <c r="I80" s="598"/>
      <c r="J80" s="598"/>
      <c r="K80" s="598"/>
      <c r="L80" s="598"/>
      <c r="M80" s="598"/>
      <c r="N80" s="598"/>
      <c r="O80" s="598"/>
      <c r="P80" s="598"/>
      <c r="Q80" s="598"/>
      <c r="R80" s="599"/>
    </row>
    <row r="81" spans="1:19" s="7" customFormat="1" ht="53.25" customHeight="1" x14ac:dyDescent="0.25">
      <c r="A81" s="624">
        <v>21</v>
      </c>
      <c r="B81" s="624">
        <v>1</v>
      </c>
      <c r="C81" s="623">
        <v>4</v>
      </c>
      <c r="D81" s="624">
        <v>5</v>
      </c>
      <c r="E81" s="667" t="s">
        <v>109</v>
      </c>
      <c r="F81" s="623" t="s">
        <v>108</v>
      </c>
      <c r="G81" s="623" t="s">
        <v>51</v>
      </c>
      <c r="H81" s="15" t="s">
        <v>41</v>
      </c>
      <c r="I81" s="13" t="s">
        <v>34</v>
      </c>
      <c r="J81" s="623" t="s">
        <v>107</v>
      </c>
      <c r="K81" s="621"/>
      <c r="L81" s="621" t="s">
        <v>36</v>
      </c>
      <c r="M81" s="622"/>
      <c r="N81" s="622">
        <v>88179.19</v>
      </c>
      <c r="O81" s="622"/>
      <c r="P81" s="622">
        <v>82679.19</v>
      </c>
      <c r="Q81" s="623" t="s">
        <v>106</v>
      </c>
      <c r="R81" s="623" t="s">
        <v>105</v>
      </c>
    </row>
    <row r="82" spans="1:19" s="6" customFormat="1" ht="58.5" customHeight="1" x14ac:dyDescent="0.25">
      <c r="A82" s="624"/>
      <c r="B82" s="624"/>
      <c r="C82" s="623"/>
      <c r="D82" s="624"/>
      <c r="E82" s="667"/>
      <c r="F82" s="623"/>
      <c r="G82" s="623"/>
      <c r="H82" s="15" t="s">
        <v>43</v>
      </c>
      <c r="I82" s="13" t="s">
        <v>53</v>
      </c>
      <c r="J82" s="623"/>
      <c r="K82" s="621"/>
      <c r="L82" s="621"/>
      <c r="M82" s="622"/>
      <c r="N82" s="622"/>
      <c r="O82" s="622"/>
      <c r="P82" s="622"/>
      <c r="Q82" s="623"/>
      <c r="R82" s="623"/>
      <c r="S82" s="5"/>
    </row>
    <row r="83" spans="1:19" s="6" customFormat="1" ht="63.75" customHeight="1" x14ac:dyDescent="0.25">
      <c r="A83" s="612">
        <v>21</v>
      </c>
      <c r="B83" s="612">
        <v>1</v>
      </c>
      <c r="C83" s="609">
        <v>4</v>
      </c>
      <c r="D83" s="612">
        <v>5</v>
      </c>
      <c r="E83" s="614" t="s">
        <v>109</v>
      </c>
      <c r="F83" s="609" t="s">
        <v>108</v>
      </c>
      <c r="G83" s="609" t="s">
        <v>51</v>
      </c>
      <c r="H83" s="49" t="s">
        <v>41</v>
      </c>
      <c r="I83" s="56" t="s">
        <v>34</v>
      </c>
      <c r="J83" s="609" t="s">
        <v>107</v>
      </c>
      <c r="K83" s="616"/>
      <c r="L83" s="616" t="s">
        <v>36</v>
      </c>
      <c r="M83" s="603"/>
      <c r="N83" s="606">
        <v>90178.6</v>
      </c>
      <c r="O83" s="603"/>
      <c r="P83" s="603">
        <v>82679.19</v>
      </c>
      <c r="Q83" s="609" t="s">
        <v>106</v>
      </c>
      <c r="R83" s="609" t="s">
        <v>232</v>
      </c>
      <c r="S83" s="5"/>
    </row>
    <row r="84" spans="1:19" s="6" customFormat="1" ht="63" customHeight="1" x14ac:dyDescent="0.25">
      <c r="A84" s="613"/>
      <c r="B84" s="613"/>
      <c r="C84" s="611"/>
      <c r="D84" s="613"/>
      <c r="E84" s="615"/>
      <c r="F84" s="611"/>
      <c r="G84" s="611"/>
      <c r="H84" s="49" t="s">
        <v>43</v>
      </c>
      <c r="I84" s="56" t="s">
        <v>53</v>
      </c>
      <c r="J84" s="611"/>
      <c r="K84" s="617"/>
      <c r="L84" s="617"/>
      <c r="M84" s="605"/>
      <c r="N84" s="608"/>
      <c r="O84" s="605"/>
      <c r="P84" s="605"/>
      <c r="Q84" s="611"/>
      <c r="R84" s="611"/>
      <c r="S84" s="5"/>
    </row>
    <row r="85" spans="1:19" s="6" customFormat="1" ht="28.5" customHeight="1" x14ac:dyDescent="0.25">
      <c r="A85" s="597" t="s">
        <v>233</v>
      </c>
      <c r="B85" s="598"/>
      <c r="C85" s="598"/>
      <c r="D85" s="598"/>
      <c r="E85" s="598"/>
      <c r="F85" s="598"/>
      <c r="G85" s="598"/>
      <c r="H85" s="598"/>
      <c r="I85" s="598"/>
      <c r="J85" s="598"/>
      <c r="K85" s="598"/>
      <c r="L85" s="598"/>
      <c r="M85" s="598"/>
      <c r="N85" s="598"/>
      <c r="O85" s="598"/>
      <c r="P85" s="598"/>
      <c r="Q85" s="598"/>
      <c r="R85" s="599"/>
    </row>
    <row r="86" spans="1:19" s="6" customFormat="1" ht="114.75" customHeight="1" x14ac:dyDescent="0.25">
      <c r="A86" s="40">
        <v>22</v>
      </c>
      <c r="B86" s="40">
        <v>1</v>
      </c>
      <c r="C86" s="38">
        <v>4</v>
      </c>
      <c r="D86" s="40">
        <v>5</v>
      </c>
      <c r="E86" s="41" t="s">
        <v>104</v>
      </c>
      <c r="F86" s="38" t="s">
        <v>103</v>
      </c>
      <c r="G86" s="38" t="s">
        <v>102</v>
      </c>
      <c r="H86" s="38" t="s">
        <v>74</v>
      </c>
      <c r="I86" s="43" t="s">
        <v>62</v>
      </c>
      <c r="J86" s="38" t="s">
        <v>101</v>
      </c>
      <c r="K86" s="39"/>
      <c r="L86" s="39" t="s">
        <v>36</v>
      </c>
      <c r="M86" s="42"/>
      <c r="N86" s="42">
        <v>12000</v>
      </c>
      <c r="O86" s="42"/>
      <c r="P86" s="42">
        <v>12000</v>
      </c>
      <c r="Q86" s="38" t="s">
        <v>100</v>
      </c>
      <c r="R86" s="38" t="s">
        <v>99</v>
      </c>
    </row>
    <row r="87" spans="1:19" s="6" customFormat="1" ht="105.75" customHeight="1" x14ac:dyDescent="0.25">
      <c r="A87" s="48">
        <v>22</v>
      </c>
      <c r="B87" s="48">
        <v>1</v>
      </c>
      <c r="C87" s="49">
        <v>4</v>
      </c>
      <c r="D87" s="48">
        <v>5</v>
      </c>
      <c r="E87" s="50" t="s">
        <v>104</v>
      </c>
      <c r="F87" s="49" t="s">
        <v>103</v>
      </c>
      <c r="G87" s="49" t="s">
        <v>102</v>
      </c>
      <c r="H87" s="49" t="s">
        <v>74</v>
      </c>
      <c r="I87" s="56" t="s">
        <v>62</v>
      </c>
      <c r="J87" s="49" t="s">
        <v>101</v>
      </c>
      <c r="K87" s="58"/>
      <c r="L87" s="58" t="s">
        <v>36</v>
      </c>
      <c r="M87" s="59"/>
      <c r="N87" s="62">
        <v>4684.71</v>
      </c>
      <c r="O87" s="59"/>
      <c r="P87" s="62">
        <v>4684.71</v>
      </c>
      <c r="Q87" s="49" t="s">
        <v>234</v>
      </c>
      <c r="R87" s="49" t="s">
        <v>99</v>
      </c>
    </row>
    <row r="88" spans="1:19" s="6" customFormat="1" ht="27.75" customHeight="1" x14ac:dyDescent="0.25">
      <c r="A88" s="597" t="s">
        <v>235</v>
      </c>
      <c r="B88" s="598"/>
      <c r="C88" s="598"/>
      <c r="D88" s="598"/>
      <c r="E88" s="598"/>
      <c r="F88" s="598"/>
      <c r="G88" s="598"/>
      <c r="H88" s="598"/>
      <c r="I88" s="598"/>
      <c r="J88" s="598"/>
      <c r="K88" s="598"/>
      <c r="L88" s="598"/>
      <c r="M88" s="598"/>
      <c r="N88" s="598"/>
      <c r="O88" s="598"/>
      <c r="P88" s="598"/>
      <c r="Q88" s="598"/>
      <c r="R88" s="599"/>
    </row>
    <row r="89" spans="1:19" s="6" customFormat="1" ht="76.5" customHeight="1" x14ac:dyDescent="0.25">
      <c r="A89" s="681">
        <v>23</v>
      </c>
      <c r="B89" s="681">
        <v>1</v>
      </c>
      <c r="C89" s="681">
        <v>4</v>
      </c>
      <c r="D89" s="679">
        <v>2</v>
      </c>
      <c r="E89" s="690" t="s">
        <v>98</v>
      </c>
      <c r="F89" s="679" t="s">
        <v>97</v>
      </c>
      <c r="G89" s="679" t="s">
        <v>96</v>
      </c>
      <c r="H89" s="34" t="s">
        <v>59</v>
      </c>
      <c r="I89" s="34">
        <v>4</v>
      </c>
      <c r="J89" s="696" t="s">
        <v>95</v>
      </c>
      <c r="K89" s="696"/>
      <c r="L89" s="696" t="s">
        <v>94</v>
      </c>
      <c r="M89" s="696"/>
      <c r="N89" s="697">
        <v>135664.95999999999</v>
      </c>
      <c r="O89" s="697"/>
      <c r="P89" s="697">
        <v>135664.95999999999</v>
      </c>
      <c r="Q89" s="696" t="s">
        <v>75</v>
      </c>
      <c r="R89" s="696" t="s">
        <v>73</v>
      </c>
    </row>
    <row r="90" spans="1:19" s="6" customFormat="1" ht="70.5" customHeight="1" x14ac:dyDescent="0.25">
      <c r="A90" s="681"/>
      <c r="B90" s="681"/>
      <c r="C90" s="681"/>
      <c r="D90" s="679"/>
      <c r="E90" s="690"/>
      <c r="F90" s="679"/>
      <c r="G90" s="679"/>
      <c r="H90" s="34" t="s">
        <v>93</v>
      </c>
      <c r="I90" s="34">
        <v>4</v>
      </c>
      <c r="J90" s="696"/>
      <c r="K90" s="696"/>
      <c r="L90" s="696"/>
      <c r="M90" s="696"/>
      <c r="N90" s="697"/>
      <c r="O90" s="697"/>
      <c r="P90" s="697"/>
      <c r="Q90" s="696"/>
      <c r="R90" s="696"/>
    </row>
    <row r="91" spans="1:19" s="6" customFormat="1" ht="66" customHeight="1" x14ac:dyDescent="0.25">
      <c r="A91" s="681"/>
      <c r="B91" s="681"/>
      <c r="C91" s="681"/>
      <c r="D91" s="679"/>
      <c r="E91" s="690"/>
      <c r="F91" s="679"/>
      <c r="G91" s="679"/>
      <c r="H91" s="34" t="s">
        <v>43</v>
      </c>
      <c r="I91" s="34">
        <v>133</v>
      </c>
      <c r="J91" s="696"/>
      <c r="K91" s="696"/>
      <c r="L91" s="696"/>
      <c r="M91" s="696"/>
      <c r="N91" s="697"/>
      <c r="O91" s="697"/>
      <c r="P91" s="697"/>
      <c r="Q91" s="696"/>
      <c r="R91" s="696"/>
    </row>
    <row r="92" spans="1:19" s="6" customFormat="1" ht="106.5" customHeight="1" x14ac:dyDescent="0.25">
      <c r="A92" s="686">
        <v>24</v>
      </c>
      <c r="B92" s="686">
        <v>1</v>
      </c>
      <c r="C92" s="686">
        <v>4</v>
      </c>
      <c r="D92" s="648">
        <v>2</v>
      </c>
      <c r="E92" s="689" t="s">
        <v>92</v>
      </c>
      <c r="F92" s="648" t="s">
        <v>91</v>
      </c>
      <c r="G92" s="648" t="s">
        <v>54</v>
      </c>
      <c r="H92" s="34" t="s">
        <v>60</v>
      </c>
      <c r="I92" s="34">
        <v>1</v>
      </c>
      <c r="J92" s="698" t="s">
        <v>90</v>
      </c>
      <c r="K92" s="698"/>
      <c r="L92" s="698" t="s">
        <v>36</v>
      </c>
      <c r="M92" s="698"/>
      <c r="N92" s="700">
        <v>150000</v>
      </c>
      <c r="O92" s="700"/>
      <c r="P92" s="700">
        <v>150000</v>
      </c>
      <c r="Q92" s="702" t="s">
        <v>89</v>
      </c>
      <c r="R92" s="698" t="s">
        <v>88</v>
      </c>
    </row>
    <row r="93" spans="1:19" s="6" customFormat="1" ht="93.75" customHeight="1" x14ac:dyDescent="0.25">
      <c r="A93" s="687"/>
      <c r="B93" s="687"/>
      <c r="C93" s="687"/>
      <c r="D93" s="646"/>
      <c r="E93" s="656"/>
      <c r="F93" s="646"/>
      <c r="G93" s="646"/>
      <c r="H93" s="36" t="s">
        <v>61</v>
      </c>
      <c r="I93" s="34">
        <v>200</v>
      </c>
      <c r="J93" s="699"/>
      <c r="K93" s="699"/>
      <c r="L93" s="699"/>
      <c r="M93" s="699"/>
      <c r="N93" s="701"/>
      <c r="O93" s="701"/>
      <c r="P93" s="701"/>
      <c r="Q93" s="703"/>
      <c r="R93" s="699"/>
    </row>
    <row r="94" spans="1:19" s="6" customFormat="1" ht="91.5" customHeight="1" x14ac:dyDescent="0.25">
      <c r="A94" s="687"/>
      <c r="B94" s="687"/>
      <c r="C94" s="687"/>
      <c r="D94" s="646"/>
      <c r="E94" s="656"/>
      <c r="F94" s="646"/>
      <c r="G94" s="646"/>
      <c r="H94" s="47" t="s">
        <v>37</v>
      </c>
      <c r="I94" s="37">
        <v>2</v>
      </c>
      <c r="J94" s="699"/>
      <c r="K94" s="699"/>
      <c r="L94" s="699"/>
      <c r="M94" s="699"/>
      <c r="N94" s="701"/>
      <c r="O94" s="701"/>
      <c r="P94" s="701"/>
      <c r="Q94" s="703"/>
      <c r="R94" s="699"/>
    </row>
    <row r="95" spans="1:19" s="6" customFormat="1" ht="98.25" customHeight="1" x14ac:dyDescent="0.25">
      <c r="A95" s="595">
        <v>24</v>
      </c>
      <c r="B95" s="595">
        <v>1</v>
      </c>
      <c r="C95" s="595">
        <v>4</v>
      </c>
      <c r="D95" s="581">
        <v>2</v>
      </c>
      <c r="E95" s="589" t="s">
        <v>92</v>
      </c>
      <c r="F95" s="581" t="s">
        <v>91</v>
      </c>
      <c r="G95" s="581" t="s">
        <v>54</v>
      </c>
      <c r="H95" s="44" t="s">
        <v>60</v>
      </c>
      <c r="I95" s="45">
        <v>1</v>
      </c>
      <c r="J95" s="590" t="s">
        <v>90</v>
      </c>
      <c r="K95" s="590"/>
      <c r="L95" s="590" t="s">
        <v>36</v>
      </c>
      <c r="M95" s="590"/>
      <c r="N95" s="709">
        <v>136759.38</v>
      </c>
      <c r="O95" s="591"/>
      <c r="P95" s="709">
        <v>136759.38</v>
      </c>
      <c r="Q95" s="710" t="s">
        <v>89</v>
      </c>
      <c r="R95" s="590" t="s">
        <v>216</v>
      </c>
    </row>
    <row r="96" spans="1:19" s="6" customFormat="1" ht="93" customHeight="1" x14ac:dyDescent="0.25">
      <c r="A96" s="595"/>
      <c r="B96" s="595"/>
      <c r="C96" s="595"/>
      <c r="D96" s="581"/>
      <c r="E96" s="589"/>
      <c r="F96" s="581"/>
      <c r="G96" s="581"/>
      <c r="H96" s="44" t="s">
        <v>61</v>
      </c>
      <c r="I96" s="46" t="s">
        <v>215</v>
      </c>
      <c r="J96" s="590"/>
      <c r="K96" s="590"/>
      <c r="L96" s="590"/>
      <c r="M96" s="590"/>
      <c r="N96" s="709"/>
      <c r="O96" s="591"/>
      <c r="P96" s="709"/>
      <c r="Q96" s="710"/>
      <c r="R96" s="590"/>
    </row>
    <row r="97" spans="1:19" s="6" customFormat="1" ht="96" customHeight="1" x14ac:dyDescent="0.25">
      <c r="A97" s="595"/>
      <c r="B97" s="595"/>
      <c r="C97" s="595"/>
      <c r="D97" s="581"/>
      <c r="E97" s="589"/>
      <c r="F97" s="581"/>
      <c r="G97" s="581"/>
      <c r="H97" s="44" t="s">
        <v>37</v>
      </c>
      <c r="I97" s="45">
        <v>2</v>
      </c>
      <c r="J97" s="590"/>
      <c r="K97" s="590"/>
      <c r="L97" s="590"/>
      <c r="M97" s="590"/>
      <c r="N97" s="709"/>
      <c r="O97" s="591"/>
      <c r="P97" s="709"/>
      <c r="Q97" s="710"/>
      <c r="R97" s="590"/>
      <c r="S97" s="8"/>
    </row>
    <row r="98" spans="1:19" s="6" customFormat="1" ht="57.75" customHeight="1" x14ac:dyDescent="0.25">
      <c r="A98" s="706" t="s">
        <v>217</v>
      </c>
      <c r="B98" s="707"/>
      <c r="C98" s="707"/>
      <c r="D98" s="707"/>
      <c r="E98" s="707"/>
      <c r="F98" s="707"/>
      <c r="G98" s="707"/>
      <c r="H98" s="707"/>
      <c r="I98" s="707"/>
      <c r="J98" s="707"/>
      <c r="K98" s="707"/>
      <c r="L98" s="707"/>
      <c r="M98" s="707"/>
      <c r="N98" s="707"/>
      <c r="O98" s="707"/>
      <c r="P98" s="707"/>
      <c r="Q98" s="707"/>
      <c r="R98" s="708"/>
    </row>
    <row r="99" spans="1:19" s="6" customFormat="1" ht="21.75" customHeight="1" x14ac:dyDescent="0.25">
      <c r="A99" s="711" t="s">
        <v>67</v>
      </c>
      <c r="B99" s="681">
        <v>1</v>
      </c>
      <c r="C99" s="681">
        <v>4</v>
      </c>
      <c r="D99" s="679">
        <v>2</v>
      </c>
      <c r="E99" s="690" t="s">
        <v>87</v>
      </c>
      <c r="F99" s="679" t="s">
        <v>213</v>
      </c>
      <c r="G99" s="679" t="s">
        <v>49</v>
      </c>
      <c r="H99" s="680" t="s">
        <v>69</v>
      </c>
      <c r="I99" s="704" t="s">
        <v>58</v>
      </c>
      <c r="J99" s="696" t="s">
        <v>86</v>
      </c>
      <c r="K99" s="696"/>
      <c r="L99" s="696" t="s">
        <v>36</v>
      </c>
      <c r="M99" s="697"/>
      <c r="N99" s="705">
        <v>120000</v>
      </c>
      <c r="O99" s="696"/>
      <c r="P99" s="682">
        <v>120000</v>
      </c>
      <c r="Q99" s="679" t="s">
        <v>75</v>
      </c>
      <c r="R99" s="696" t="s">
        <v>73</v>
      </c>
    </row>
    <row r="100" spans="1:19" s="6" customFormat="1" ht="15.75" customHeight="1" x14ac:dyDescent="0.25">
      <c r="A100" s="711"/>
      <c r="B100" s="681"/>
      <c r="C100" s="681"/>
      <c r="D100" s="679"/>
      <c r="E100" s="690"/>
      <c r="F100" s="679"/>
      <c r="G100" s="679"/>
      <c r="H100" s="680"/>
      <c r="I100" s="704"/>
      <c r="J100" s="696"/>
      <c r="K100" s="696"/>
      <c r="L100" s="696"/>
      <c r="M100" s="697"/>
      <c r="N100" s="705"/>
      <c r="O100" s="696"/>
      <c r="P100" s="682"/>
      <c r="Q100" s="679"/>
      <c r="R100" s="696"/>
    </row>
    <row r="101" spans="1:19" s="6" customFormat="1" ht="72.75" customHeight="1" x14ac:dyDescent="0.25">
      <c r="A101" s="711"/>
      <c r="B101" s="681"/>
      <c r="C101" s="681"/>
      <c r="D101" s="679"/>
      <c r="E101" s="690"/>
      <c r="F101" s="679"/>
      <c r="G101" s="679"/>
      <c r="H101" s="33" t="s">
        <v>85</v>
      </c>
      <c r="I101" s="35" t="s">
        <v>239</v>
      </c>
      <c r="J101" s="696"/>
      <c r="K101" s="696"/>
      <c r="L101" s="696"/>
      <c r="M101" s="697"/>
      <c r="N101" s="705"/>
      <c r="O101" s="696"/>
      <c r="P101" s="682"/>
      <c r="Q101" s="679"/>
      <c r="R101" s="696"/>
    </row>
    <row r="102" spans="1:19" s="6" customFormat="1" ht="65.25" customHeight="1" x14ac:dyDescent="0.25">
      <c r="A102" s="711"/>
      <c r="B102" s="681"/>
      <c r="C102" s="681"/>
      <c r="D102" s="679"/>
      <c r="E102" s="690"/>
      <c r="F102" s="679"/>
      <c r="G102" s="679"/>
      <c r="H102" s="33" t="s">
        <v>84</v>
      </c>
      <c r="I102" s="35" t="s">
        <v>83</v>
      </c>
      <c r="J102" s="696"/>
      <c r="K102" s="696"/>
      <c r="L102" s="696"/>
      <c r="M102" s="697"/>
      <c r="N102" s="705"/>
      <c r="O102" s="696"/>
      <c r="P102" s="682"/>
      <c r="Q102" s="679"/>
      <c r="R102" s="696"/>
    </row>
    <row r="103" spans="1:19" s="6" customFormat="1" ht="64.5" customHeight="1" x14ac:dyDescent="0.25">
      <c r="A103" s="711"/>
      <c r="B103" s="681"/>
      <c r="C103" s="681"/>
      <c r="D103" s="679"/>
      <c r="E103" s="690"/>
      <c r="F103" s="679"/>
      <c r="G103" s="679"/>
      <c r="H103" s="33" t="s">
        <v>82</v>
      </c>
      <c r="I103" s="35" t="s">
        <v>238</v>
      </c>
      <c r="J103" s="696"/>
      <c r="K103" s="696"/>
      <c r="L103" s="696"/>
      <c r="M103" s="697"/>
      <c r="N103" s="705"/>
      <c r="O103" s="696"/>
      <c r="P103" s="682"/>
      <c r="Q103" s="679"/>
      <c r="R103" s="696"/>
    </row>
    <row r="104" spans="1:19" s="6" customFormat="1" ht="33" customHeight="1" x14ac:dyDescent="0.25">
      <c r="A104" s="711"/>
      <c r="B104" s="681"/>
      <c r="C104" s="681"/>
      <c r="D104" s="679"/>
      <c r="E104" s="690"/>
      <c r="F104" s="679"/>
      <c r="G104" s="31" t="s">
        <v>81</v>
      </c>
      <c r="H104" s="34" t="s">
        <v>76</v>
      </c>
      <c r="I104" s="35" t="s">
        <v>34</v>
      </c>
      <c r="J104" s="696"/>
      <c r="K104" s="696"/>
      <c r="L104" s="696"/>
      <c r="M104" s="697"/>
      <c r="N104" s="705"/>
      <c r="O104" s="696"/>
      <c r="P104" s="682"/>
      <c r="Q104" s="679"/>
      <c r="R104" s="696"/>
    </row>
    <row r="105" spans="1:19" s="6" customFormat="1" ht="45" customHeight="1" x14ac:dyDescent="0.25">
      <c r="A105" s="711"/>
      <c r="B105" s="681"/>
      <c r="C105" s="681"/>
      <c r="D105" s="679"/>
      <c r="E105" s="690"/>
      <c r="F105" s="679"/>
      <c r="G105" s="679" t="s">
        <v>39</v>
      </c>
      <c r="H105" s="34" t="s">
        <v>39</v>
      </c>
      <c r="I105" s="35" t="s">
        <v>34</v>
      </c>
      <c r="J105" s="696"/>
      <c r="K105" s="696"/>
      <c r="L105" s="696"/>
      <c r="M105" s="697"/>
      <c r="N105" s="705"/>
      <c r="O105" s="696"/>
      <c r="P105" s="682"/>
      <c r="Q105" s="679"/>
      <c r="R105" s="696"/>
    </row>
    <row r="106" spans="1:19" s="6" customFormat="1" ht="192" customHeight="1" x14ac:dyDescent="0.25">
      <c r="A106" s="711"/>
      <c r="B106" s="681"/>
      <c r="C106" s="681"/>
      <c r="D106" s="679"/>
      <c r="E106" s="690"/>
      <c r="F106" s="679"/>
      <c r="G106" s="679"/>
      <c r="H106" s="34" t="s">
        <v>43</v>
      </c>
      <c r="I106" s="12" t="s">
        <v>80</v>
      </c>
      <c r="J106" s="696"/>
      <c r="K106" s="696"/>
      <c r="L106" s="696"/>
      <c r="M106" s="697"/>
      <c r="N106" s="705"/>
      <c r="O106" s="696"/>
      <c r="P106" s="682"/>
      <c r="Q106" s="679"/>
      <c r="R106" s="696"/>
    </row>
    <row r="107" spans="1:19" s="6" customFormat="1" ht="29.25" customHeight="1" x14ac:dyDescent="0.25">
      <c r="A107" s="594" t="s">
        <v>67</v>
      </c>
      <c r="B107" s="595">
        <v>1</v>
      </c>
      <c r="C107" s="595">
        <v>4</v>
      </c>
      <c r="D107" s="581">
        <v>2</v>
      </c>
      <c r="E107" s="589" t="s">
        <v>87</v>
      </c>
      <c r="F107" s="581" t="s">
        <v>213</v>
      </c>
      <c r="G107" s="581" t="s">
        <v>49</v>
      </c>
      <c r="H107" s="596" t="s">
        <v>69</v>
      </c>
      <c r="I107" s="588" t="s">
        <v>58</v>
      </c>
      <c r="J107" s="590" t="s">
        <v>86</v>
      </c>
      <c r="K107" s="590"/>
      <c r="L107" s="590" t="s">
        <v>36</v>
      </c>
      <c r="M107" s="591"/>
      <c r="N107" s="592">
        <v>64461.7</v>
      </c>
      <c r="O107" s="590"/>
      <c r="P107" s="593">
        <v>64461.7</v>
      </c>
      <c r="Q107" s="581" t="s">
        <v>75</v>
      </c>
      <c r="R107" s="590" t="s">
        <v>73</v>
      </c>
    </row>
    <row r="108" spans="1:19" x14ac:dyDescent="0.25">
      <c r="A108" s="594"/>
      <c r="B108" s="595"/>
      <c r="C108" s="595"/>
      <c r="D108" s="581"/>
      <c r="E108" s="589"/>
      <c r="F108" s="581"/>
      <c r="G108" s="581"/>
      <c r="H108" s="596"/>
      <c r="I108" s="588"/>
      <c r="J108" s="590"/>
      <c r="K108" s="590"/>
      <c r="L108" s="590"/>
      <c r="M108" s="591"/>
      <c r="N108" s="592"/>
      <c r="O108" s="590"/>
      <c r="P108" s="593"/>
      <c r="Q108" s="581"/>
      <c r="R108" s="590"/>
    </row>
    <row r="109" spans="1:19" ht="45" x14ac:dyDescent="0.25">
      <c r="A109" s="594"/>
      <c r="B109" s="595"/>
      <c r="C109" s="595"/>
      <c r="D109" s="581"/>
      <c r="E109" s="589"/>
      <c r="F109" s="581"/>
      <c r="G109" s="581"/>
      <c r="H109" s="58" t="s">
        <v>85</v>
      </c>
      <c r="I109" s="56" t="s">
        <v>239</v>
      </c>
      <c r="J109" s="590"/>
      <c r="K109" s="590"/>
      <c r="L109" s="590"/>
      <c r="M109" s="591"/>
      <c r="N109" s="592"/>
      <c r="O109" s="590"/>
      <c r="P109" s="593"/>
      <c r="Q109" s="581"/>
      <c r="R109" s="590"/>
    </row>
    <row r="110" spans="1:19" ht="45" x14ac:dyDescent="0.25">
      <c r="A110" s="594"/>
      <c r="B110" s="595"/>
      <c r="C110" s="595"/>
      <c r="D110" s="581"/>
      <c r="E110" s="589"/>
      <c r="F110" s="581"/>
      <c r="G110" s="581"/>
      <c r="H110" s="58" t="s">
        <v>84</v>
      </c>
      <c r="I110" s="56" t="s">
        <v>83</v>
      </c>
      <c r="J110" s="590"/>
      <c r="K110" s="590"/>
      <c r="L110" s="590"/>
      <c r="M110" s="591"/>
      <c r="N110" s="592"/>
      <c r="O110" s="590"/>
      <c r="P110" s="593"/>
      <c r="Q110" s="581"/>
      <c r="R110" s="590"/>
    </row>
    <row r="111" spans="1:19" ht="54.75" customHeight="1" x14ac:dyDescent="0.25">
      <c r="A111" s="594"/>
      <c r="B111" s="595"/>
      <c r="C111" s="595"/>
      <c r="D111" s="581"/>
      <c r="E111" s="589"/>
      <c r="F111" s="581"/>
      <c r="G111" s="581"/>
      <c r="H111" s="58" t="s">
        <v>82</v>
      </c>
      <c r="I111" s="56" t="s">
        <v>238</v>
      </c>
      <c r="J111" s="590"/>
      <c r="K111" s="590"/>
      <c r="L111" s="590"/>
      <c r="M111" s="591"/>
      <c r="N111" s="592"/>
      <c r="O111" s="590"/>
      <c r="P111" s="593"/>
      <c r="Q111" s="581"/>
      <c r="R111" s="590"/>
    </row>
    <row r="112" spans="1:19" ht="30" x14ac:dyDescent="0.25">
      <c r="A112" s="594"/>
      <c r="B112" s="595"/>
      <c r="C112" s="595"/>
      <c r="D112" s="581"/>
      <c r="E112" s="589"/>
      <c r="F112" s="581"/>
      <c r="G112" s="71" t="s">
        <v>81</v>
      </c>
      <c r="H112" s="70" t="s">
        <v>76</v>
      </c>
      <c r="I112" s="56" t="s">
        <v>34</v>
      </c>
      <c r="J112" s="590"/>
      <c r="K112" s="590"/>
      <c r="L112" s="590"/>
      <c r="M112" s="591"/>
      <c r="N112" s="592"/>
      <c r="O112" s="590"/>
      <c r="P112" s="593"/>
      <c r="Q112" s="581"/>
      <c r="R112" s="590"/>
    </row>
    <row r="113" spans="1:18" x14ac:dyDescent="0.25">
      <c r="A113" s="594"/>
      <c r="B113" s="595"/>
      <c r="C113" s="595"/>
      <c r="D113" s="581"/>
      <c r="E113" s="589"/>
      <c r="F113" s="581"/>
      <c r="G113" s="581" t="s">
        <v>39</v>
      </c>
      <c r="H113" s="70" t="s">
        <v>39</v>
      </c>
      <c r="I113" s="56" t="s">
        <v>34</v>
      </c>
      <c r="J113" s="590"/>
      <c r="K113" s="590"/>
      <c r="L113" s="590"/>
      <c r="M113" s="591"/>
      <c r="N113" s="592"/>
      <c r="O113" s="590"/>
      <c r="P113" s="593"/>
      <c r="Q113" s="581"/>
      <c r="R113" s="590"/>
    </row>
    <row r="114" spans="1:18" ht="180" x14ac:dyDescent="0.25">
      <c r="A114" s="594"/>
      <c r="B114" s="595"/>
      <c r="C114" s="595"/>
      <c r="D114" s="581"/>
      <c r="E114" s="589"/>
      <c r="F114" s="581"/>
      <c r="G114" s="581"/>
      <c r="H114" s="70" t="s">
        <v>43</v>
      </c>
      <c r="I114" s="74" t="s">
        <v>80</v>
      </c>
      <c r="J114" s="590"/>
      <c r="K114" s="590"/>
      <c r="L114" s="590"/>
      <c r="M114" s="591"/>
      <c r="N114" s="592"/>
      <c r="O114" s="590"/>
      <c r="P114" s="593"/>
      <c r="Q114" s="581"/>
      <c r="R114" s="590"/>
    </row>
    <row r="115" spans="1:18" ht="26.25" customHeight="1" x14ac:dyDescent="0.25">
      <c r="A115" s="586" t="s">
        <v>247</v>
      </c>
      <c r="B115" s="586"/>
      <c r="C115" s="586"/>
      <c r="D115" s="586"/>
      <c r="E115" s="586"/>
      <c r="F115" s="586"/>
      <c r="G115" s="586"/>
      <c r="H115" s="586"/>
      <c r="I115" s="586"/>
      <c r="J115" s="586"/>
      <c r="K115" s="586"/>
      <c r="L115" s="586"/>
      <c r="M115" s="586"/>
      <c r="N115" s="586"/>
      <c r="O115" s="586"/>
      <c r="P115" s="586"/>
      <c r="Q115" s="586"/>
      <c r="R115" s="586"/>
    </row>
    <row r="116" spans="1:18" x14ac:dyDescent="0.25">
      <c r="A116" s="656">
        <v>26</v>
      </c>
      <c r="B116" s="646">
        <v>1</v>
      </c>
      <c r="C116" s="646">
        <v>4</v>
      </c>
      <c r="D116" s="646">
        <v>2</v>
      </c>
      <c r="E116" s="656" t="s">
        <v>79</v>
      </c>
      <c r="F116" s="646" t="s">
        <v>78</v>
      </c>
      <c r="G116" s="32" t="s">
        <v>77</v>
      </c>
      <c r="H116" s="68" t="s">
        <v>76</v>
      </c>
      <c r="I116" s="69" t="s">
        <v>34</v>
      </c>
      <c r="J116" s="646" t="s">
        <v>214</v>
      </c>
      <c r="K116" s="646"/>
      <c r="L116" s="646" t="s">
        <v>36</v>
      </c>
      <c r="M116" s="658"/>
      <c r="N116" s="660">
        <v>50000</v>
      </c>
      <c r="O116" s="646"/>
      <c r="P116" s="660">
        <v>50000</v>
      </c>
      <c r="Q116" s="646" t="s">
        <v>75</v>
      </c>
      <c r="R116" s="646" t="s">
        <v>73</v>
      </c>
    </row>
    <row r="117" spans="1:18" x14ac:dyDescent="0.25">
      <c r="A117" s="656"/>
      <c r="B117" s="646"/>
      <c r="C117" s="646"/>
      <c r="D117" s="646"/>
      <c r="E117" s="656"/>
      <c r="F117" s="646"/>
      <c r="G117" s="648" t="s">
        <v>49</v>
      </c>
      <c r="H117" s="648" t="s">
        <v>49</v>
      </c>
      <c r="I117" s="649" t="s">
        <v>58</v>
      </c>
      <c r="J117" s="646"/>
      <c r="K117" s="646"/>
      <c r="L117" s="646"/>
      <c r="M117" s="658"/>
      <c r="N117" s="660"/>
      <c r="O117" s="646"/>
      <c r="P117" s="660"/>
      <c r="Q117" s="646"/>
      <c r="R117" s="646"/>
    </row>
    <row r="118" spans="1:18" x14ac:dyDescent="0.25">
      <c r="A118" s="656"/>
      <c r="B118" s="646"/>
      <c r="C118" s="646"/>
      <c r="D118" s="646"/>
      <c r="E118" s="656"/>
      <c r="F118" s="646"/>
      <c r="G118" s="646"/>
      <c r="H118" s="646"/>
      <c r="I118" s="650"/>
      <c r="J118" s="646"/>
      <c r="K118" s="646"/>
      <c r="L118" s="646"/>
      <c r="M118" s="658"/>
      <c r="N118" s="660"/>
      <c r="O118" s="646"/>
      <c r="P118" s="660"/>
      <c r="Q118" s="646"/>
      <c r="R118" s="646"/>
    </row>
    <row r="119" spans="1:18" x14ac:dyDescent="0.25">
      <c r="A119" s="656"/>
      <c r="B119" s="646"/>
      <c r="C119" s="646"/>
      <c r="D119" s="646"/>
      <c r="E119" s="656"/>
      <c r="F119" s="646"/>
      <c r="G119" s="646"/>
      <c r="H119" s="647"/>
      <c r="I119" s="651"/>
      <c r="J119" s="646"/>
      <c r="K119" s="646"/>
      <c r="L119" s="646"/>
      <c r="M119" s="658"/>
      <c r="N119" s="660"/>
      <c r="O119" s="646"/>
      <c r="P119" s="660"/>
      <c r="Q119" s="646"/>
      <c r="R119" s="646"/>
    </row>
    <row r="120" spans="1:18" x14ac:dyDescent="0.25">
      <c r="A120" s="657"/>
      <c r="B120" s="647"/>
      <c r="C120" s="647"/>
      <c r="D120" s="647"/>
      <c r="E120" s="657"/>
      <c r="F120" s="647"/>
      <c r="G120" s="647"/>
      <c r="H120" s="31" t="s">
        <v>43</v>
      </c>
      <c r="I120" s="35" t="s">
        <v>64</v>
      </c>
      <c r="J120" s="647"/>
      <c r="K120" s="647"/>
      <c r="L120" s="647"/>
      <c r="M120" s="659"/>
      <c r="N120" s="661"/>
      <c r="O120" s="647"/>
      <c r="P120" s="661"/>
      <c r="Q120" s="647"/>
      <c r="R120" s="647"/>
    </row>
    <row r="121" spans="1:18" ht="15" customHeight="1" x14ac:dyDescent="0.25">
      <c r="A121" s="589">
        <v>26</v>
      </c>
      <c r="B121" s="581">
        <v>1</v>
      </c>
      <c r="C121" s="581">
        <v>4</v>
      </c>
      <c r="D121" s="581">
        <v>2</v>
      </c>
      <c r="E121" s="589" t="s">
        <v>79</v>
      </c>
      <c r="F121" s="581" t="s">
        <v>78</v>
      </c>
      <c r="G121" s="71" t="s">
        <v>77</v>
      </c>
      <c r="H121" s="71" t="s">
        <v>76</v>
      </c>
      <c r="I121" s="56" t="s">
        <v>34</v>
      </c>
      <c r="J121" s="581" t="s">
        <v>214</v>
      </c>
      <c r="K121" s="581"/>
      <c r="L121" s="581" t="s">
        <v>36</v>
      </c>
      <c r="M121" s="584"/>
      <c r="N121" s="585">
        <v>20150.96</v>
      </c>
      <c r="O121" s="581"/>
      <c r="P121" s="585">
        <v>20150.96</v>
      </c>
      <c r="Q121" s="581" t="s">
        <v>75</v>
      </c>
      <c r="R121" s="581" t="s">
        <v>73</v>
      </c>
    </row>
    <row r="122" spans="1:18" x14ac:dyDescent="0.25">
      <c r="A122" s="589"/>
      <c r="B122" s="581"/>
      <c r="C122" s="581"/>
      <c r="D122" s="581"/>
      <c r="E122" s="589"/>
      <c r="F122" s="581"/>
      <c r="G122" s="581" t="s">
        <v>49</v>
      </c>
      <c r="H122" s="587" t="s">
        <v>69</v>
      </c>
      <c r="I122" s="588" t="s">
        <v>58</v>
      </c>
      <c r="J122" s="581"/>
      <c r="K122" s="581"/>
      <c r="L122" s="581"/>
      <c r="M122" s="584"/>
      <c r="N122" s="585"/>
      <c r="O122" s="581"/>
      <c r="P122" s="585"/>
      <c r="Q122" s="581"/>
      <c r="R122" s="581"/>
    </row>
    <row r="123" spans="1:18" x14ac:dyDescent="0.25">
      <c r="A123" s="589"/>
      <c r="B123" s="581"/>
      <c r="C123" s="581"/>
      <c r="D123" s="581"/>
      <c r="E123" s="589"/>
      <c r="F123" s="581"/>
      <c r="G123" s="581"/>
      <c r="H123" s="587"/>
      <c r="I123" s="588"/>
      <c r="J123" s="581"/>
      <c r="K123" s="581"/>
      <c r="L123" s="581"/>
      <c r="M123" s="584"/>
      <c r="N123" s="585"/>
      <c r="O123" s="581"/>
      <c r="P123" s="585"/>
      <c r="Q123" s="581"/>
      <c r="R123" s="581"/>
    </row>
    <row r="124" spans="1:18" x14ac:dyDescent="0.25">
      <c r="A124" s="589"/>
      <c r="B124" s="581"/>
      <c r="C124" s="581"/>
      <c r="D124" s="581"/>
      <c r="E124" s="589"/>
      <c r="F124" s="581"/>
      <c r="G124" s="581"/>
      <c r="H124" s="587"/>
      <c r="I124" s="588"/>
      <c r="J124" s="581"/>
      <c r="K124" s="581"/>
      <c r="L124" s="581"/>
      <c r="M124" s="584"/>
      <c r="N124" s="585"/>
      <c r="O124" s="581"/>
      <c r="P124" s="585"/>
      <c r="Q124" s="581"/>
      <c r="R124" s="581"/>
    </row>
    <row r="125" spans="1:18" ht="42.75" customHeight="1" x14ac:dyDescent="0.25">
      <c r="A125" s="589"/>
      <c r="B125" s="581"/>
      <c r="C125" s="581"/>
      <c r="D125" s="581"/>
      <c r="E125" s="589"/>
      <c r="F125" s="581"/>
      <c r="G125" s="581"/>
      <c r="H125" s="73" t="s">
        <v>248</v>
      </c>
      <c r="I125" s="57" t="s">
        <v>252</v>
      </c>
      <c r="J125" s="581"/>
      <c r="K125" s="581"/>
      <c r="L125" s="581"/>
      <c r="M125" s="584"/>
      <c r="N125" s="585"/>
      <c r="O125" s="581"/>
      <c r="P125" s="585"/>
      <c r="Q125" s="581"/>
      <c r="R125" s="581"/>
    </row>
    <row r="126" spans="1:18" ht="45" x14ac:dyDescent="0.25">
      <c r="A126" s="589"/>
      <c r="B126" s="581"/>
      <c r="C126" s="581"/>
      <c r="D126" s="581"/>
      <c r="E126" s="589"/>
      <c r="F126" s="581"/>
      <c r="G126" s="581"/>
      <c r="H126" s="73" t="s">
        <v>249</v>
      </c>
      <c r="I126" s="73" t="s">
        <v>254</v>
      </c>
      <c r="J126" s="581"/>
      <c r="K126" s="581"/>
      <c r="L126" s="581"/>
      <c r="M126" s="584"/>
      <c r="N126" s="585"/>
      <c r="O126" s="581"/>
      <c r="P126" s="585"/>
      <c r="Q126" s="581"/>
      <c r="R126" s="581"/>
    </row>
    <row r="127" spans="1:18" ht="45" x14ac:dyDescent="0.25">
      <c r="A127" s="589"/>
      <c r="B127" s="581"/>
      <c r="C127" s="581"/>
      <c r="D127" s="581"/>
      <c r="E127" s="589"/>
      <c r="F127" s="581"/>
      <c r="G127" s="581"/>
      <c r="H127" s="73" t="s">
        <v>250</v>
      </c>
      <c r="I127" s="73" t="s">
        <v>253</v>
      </c>
      <c r="J127" s="581"/>
      <c r="K127" s="581"/>
      <c r="L127" s="581"/>
      <c r="M127" s="584"/>
      <c r="N127" s="585"/>
      <c r="O127" s="581"/>
      <c r="P127" s="585"/>
      <c r="Q127" s="581"/>
      <c r="R127" s="581"/>
    </row>
    <row r="128" spans="1:18" ht="44.25" customHeight="1" x14ac:dyDescent="0.25">
      <c r="A128" s="582" t="s">
        <v>251</v>
      </c>
      <c r="B128" s="583"/>
      <c r="C128" s="583"/>
      <c r="D128" s="583"/>
      <c r="E128" s="583"/>
      <c r="F128" s="583"/>
      <c r="G128" s="583"/>
      <c r="H128" s="583"/>
      <c r="I128" s="583"/>
      <c r="J128" s="583"/>
      <c r="K128" s="583"/>
      <c r="L128" s="583"/>
      <c r="M128" s="583"/>
      <c r="N128" s="583"/>
      <c r="O128" s="583"/>
      <c r="P128" s="583"/>
      <c r="Q128" s="583"/>
      <c r="R128" s="583"/>
    </row>
    <row r="130" spans="12:16" x14ac:dyDescent="0.25">
      <c r="L130" s="84"/>
      <c r="M130" s="578" t="s">
        <v>256</v>
      </c>
      <c r="N130" s="579"/>
      <c r="O130" s="580" t="s">
        <v>257</v>
      </c>
      <c r="P130" s="580"/>
    </row>
    <row r="131" spans="12:16" x14ac:dyDescent="0.25">
      <c r="L131" s="84"/>
      <c r="M131" s="99" t="s">
        <v>258</v>
      </c>
      <c r="N131" s="99" t="s">
        <v>259</v>
      </c>
      <c r="O131" s="99" t="s">
        <v>258</v>
      </c>
      <c r="P131" s="99" t="s">
        <v>259</v>
      </c>
    </row>
    <row r="132" spans="12:16" x14ac:dyDescent="0.25">
      <c r="L132" s="101" t="s">
        <v>260</v>
      </c>
      <c r="M132" s="151">
        <v>17</v>
      </c>
      <c r="N132" s="156">
        <f>O7+O10+O12+O14+O16+O18+O21+O28+P30+P36+P45+P50+P86+P89+P92+P99+P116</f>
        <v>1212727.1499999999</v>
      </c>
      <c r="O132" s="161">
        <v>9</v>
      </c>
      <c r="P132" s="156">
        <f>O23+O24+O26+P52+P57+P62+P67+P72+P81</f>
        <v>1257690.1399999999</v>
      </c>
    </row>
    <row r="133" spans="12:16" x14ac:dyDescent="0.25">
      <c r="L133" s="101" t="s">
        <v>261</v>
      </c>
      <c r="M133" s="131">
        <v>17</v>
      </c>
      <c r="N133" s="83">
        <f>O7+O10+O12+O14+O16+O18+O21+O28+P32+P40+P47+P50+P87+P89+P95+P107+P121</f>
        <v>1075843.46</v>
      </c>
      <c r="O133" s="131">
        <v>9</v>
      </c>
      <c r="P133" s="83">
        <f>O23+O24+O26+P54+P59+P64+P69+P76+P83</f>
        <v>1209342.3499999999</v>
      </c>
    </row>
  </sheetData>
  <mergeCells count="614">
    <mergeCell ref="N32:N34"/>
    <mergeCell ref="O32:O34"/>
    <mergeCell ref="P32:P34"/>
    <mergeCell ref="Q32:Q34"/>
    <mergeCell ref="R32:R34"/>
    <mergeCell ref="N40:N43"/>
    <mergeCell ref="O40:O43"/>
    <mergeCell ref="P40:P43"/>
    <mergeCell ref="Q40:Q43"/>
    <mergeCell ref="R40:R43"/>
    <mergeCell ref="A35:R35"/>
    <mergeCell ref="A32:A34"/>
    <mergeCell ref="B32:B34"/>
    <mergeCell ref="C32:C34"/>
    <mergeCell ref="D32:D34"/>
    <mergeCell ref="E32:E34"/>
    <mergeCell ref="F32:F34"/>
    <mergeCell ref="G32:G34"/>
    <mergeCell ref="J32:J34"/>
    <mergeCell ref="K32:K34"/>
    <mergeCell ref="K36:K39"/>
    <mergeCell ref="L36:L39"/>
    <mergeCell ref="D40:D43"/>
    <mergeCell ref="E40:E43"/>
    <mergeCell ref="G40:G43"/>
    <mergeCell ref="J40:J43"/>
    <mergeCell ref="K40:K43"/>
    <mergeCell ref="L40:L43"/>
    <mergeCell ref="M40:M43"/>
    <mergeCell ref="L32:L34"/>
    <mergeCell ref="M32:M34"/>
    <mergeCell ref="L99:L106"/>
    <mergeCell ref="M99:M106"/>
    <mergeCell ref="K62:K63"/>
    <mergeCell ref="G50:G51"/>
    <mergeCell ref="J50:J51"/>
    <mergeCell ref="G36:G39"/>
    <mergeCell ref="L47:L48"/>
    <mergeCell ref="M47:M48"/>
    <mergeCell ref="L59:L60"/>
    <mergeCell ref="M59:M60"/>
    <mergeCell ref="L64:L65"/>
    <mergeCell ref="M64:M65"/>
    <mergeCell ref="N99:N106"/>
    <mergeCell ref="O99:O106"/>
    <mergeCell ref="P99:P106"/>
    <mergeCell ref="R95:R97"/>
    <mergeCell ref="A98:R98"/>
    <mergeCell ref="A95:A97"/>
    <mergeCell ref="B95:B97"/>
    <mergeCell ref="C95:C97"/>
    <mergeCell ref="D95:D97"/>
    <mergeCell ref="E95:E97"/>
    <mergeCell ref="F95:F97"/>
    <mergeCell ref="G95:G97"/>
    <mergeCell ref="J95:J97"/>
    <mergeCell ref="K95:K97"/>
    <mergeCell ref="L95:L97"/>
    <mergeCell ref="M95:M97"/>
    <mergeCell ref="N95:N97"/>
    <mergeCell ref="O95:O97"/>
    <mergeCell ref="P95:P97"/>
    <mergeCell ref="Q95:Q97"/>
    <mergeCell ref="A99:A106"/>
    <mergeCell ref="B99:B106"/>
    <mergeCell ref="C99:C106"/>
    <mergeCell ref="D99:D106"/>
    <mergeCell ref="E99:E106"/>
    <mergeCell ref="Q99:Q106"/>
    <mergeCell ref="K89:K91"/>
    <mergeCell ref="R89:R91"/>
    <mergeCell ref="G92:G94"/>
    <mergeCell ref="J92:J94"/>
    <mergeCell ref="K92:K94"/>
    <mergeCell ref="L92:L94"/>
    <mergeCell ref="M92:M94"/>
    <mergeCell ref="N92:N94"/>
    <mergeCell ref="O92:O94"/>
    <mergeCell ref="P92:P94"/>
    <mergeCell ref="Q92:Q94"/>
    <mergeCell ref="R99:R106"/>
    <mergeCell ref="H99:H100"/>
    <mergeCell ref="F99:F106"/>
    <mergeCell ref="G99:G103"/>
    <mergeCell ref="J99:J106"/>
    <mergeCell ref="K99:K106"/>
    <mergeCell ref="I99:I100"/>
    <mergeCell ref="G105:G106"/>
    <mergeCell ref="R92:R94"/>
    <mergeCell ref="O89:O91"/>
    <mergeCell ref="P89:P91"/>
    <mergeCell ref="A92:A94"/>
    <mergeCell ref="B92:B94"/>
    <mergeCell ref="C92:C94"/>
    <mergeCell ref="D92:D94"/>
    <mergeCell ref="E92:E94"/>
    <mergeCell ref="F92:F94"/>
    <mergeCell ref="A89:A91"/>
    <mergeCell ref="B89:B91"/>
    <mergeCell ref="C89:C91"/>
    <mergeCell ref="D89:D91"/>
    <mergeCell ref="E89:E91"/>
    <mergeCell ref="F89:F91"/>
    <mergeCell ref="Q89:Q91"/>
    <mergeCell ref="L89:L91"/>
    <mergeCell ref="M89:M91"/>
    <mergeCell ref="N89:N91"/>
    <mergeCell ref="G89:G91"/>
    <mergeCell ref="J89:J91"/>
    <mergeCell ref="A67:A68"/>
    <mergeCell ref="B67:B68"/>
    <mergeCell ref="K72:K75"/>
    <mergeCell ref="C67:C68"/>
    <mergeCell ref="D67:D68"/>
    <mergeCell ref="E67:E68"/>
    <mergeCell ref="F67:F68"/>
    <mergeCell ref="G67:G68"/>
    <mergeCell ref="J67:J68"/>
    <mergeCell ref="C81:C82"/>
    <mergeCell ref="D81:D82"/>
    <mergeCell ref="E81:E82"/>
    <mergeCell ref="F81:F82"/>
    <mergeCell ref="O81:O82"/>
    <mergeCell ref="P81:P82"/>
    <mergeCell ref="N83:N84"/>
    <mergeCell ref="F57:F58"/>
    <mergeCell ref="N57:N58"/>
    <mergeCell ref="R72:R75"/>
    <mergeCell ref="L72:L75"/>
    <mergeCell ref="M72:M75"/>
    <mergeCell ref="N72:N75"/>
    <mergeCell ref="O72:O75"/>
    <mergeCell ref="P72:P75"/>
    <mergeCell ref="L67:L68"/>
    <mergeCell ref="M67:M68"/>
    <mergeCell ref="N67:N68"/>
    <mergeCell ref="O67:O68"/>
    <mergeCell ref="P67:P68"/>
    <mergeCell ref="Q72:Q75"/>
    <mergeCell ref="R67:R68"/>
    <mergeCell ref="Q67:Q68"/>
    <mergeCell ref="A71:R71"/>
    <mergeCell ref="A72:A75"/>
    <mergeCell ref="B72:B75"/>
    <mergeCell ref="C72:C75"/>
    <mergeCell ref="D72:D75"/>
    <mergeCell ref="E72:E75"/>
    <mergeCell ref="F72:F75"/>
    <mergeCell ref="G72:G75"/>
    <mergeCell ref="F52:F53"/>
    <mergeCell ref="G52:G53"/>
    <mergeCell ref="Q57:Q58"/>
    <mergeCell ref="R57:R58"/>
    <mergeCell ref="A62:A63"/>
    <mergeCell ref="B62:B63"/>
    <mergeCell ref="C62:C63"/>
    <mergeCell ref="D62:D63"/>
    <mergeCell ref="E62:E63"/>
    <mergeCell ref="Q62:Q63"/>
    <mergeCell ref="R62:R63"/>
    <mergeCell ref="L62:L63"/>
    <mergeCell ref="M62:M63"/>
    <mergeCell ref="N62:N63"/>
    <mergeCell ref="O62:O63"/>
    <mergeCell ref="P62:P63"/>
    <mergeCell ref="F62:F63"/>
    <mergeCell ref="G62:G63"/>
    <mergeCell ref="J62:J63"/>
    <mergeCell ref="A57:A58"/>
    <mergeCell ref="B57:B58"/>
    <mergeCell ref="C57:C58"/>
    <mergeCell ref="D57:D58"/>
    <mergeCell ref="E57:E58"/>
    <mergeCell ref="A50:A51"/>
    <mergeCell ref="B50:B51"/>
    <mergeCell ref="C50:C51"/>
    <mergeCell ref="D50:D51"/>
    <mergeCell ref="E50:E51"/>
    <mergeCell ref="F50:F51"/>
    <mergeCell ref="R52:R53"/>
    <mergeCell ref="L52:L53"/>
    <mergeCell ref="M52:M53"/>
    <mergeCell ref="N52:N53"/>
    <mergeCell ref="O52:O53"/>
    <mergeCell ref="P52:P53"/>
    <mergeCell ref="J52:J53"/>
    <mergeCell ref="L50:L51"/>
    <mergeCell ref="M50:M51"/>
    <mergeCell ref="N50:N51"/>
    <mergeCell ref="O50:O51"/>
    <mergeCell ref="P50:P51"/>
    <mergeCell ref="K52:K53"/>
    <mergeCell ref="R50:R51"/>
    <mergeCell ref="K50:K51"/>
    <mergeCell ref="Q50:Q51"/>
    <mergeCell ref="Q52:Q53"/>
    <mergeCell ref="A52:A53"/>
    <mergeCell ref="R36:R39"/>
    <mergeCell ref="A45:A46"/>
    <mergeCell ref="B45:B46"/>
    <mergeCell ref="C45:C46"/>
    <mergeCell ref="D45:D46"/>
    <mergeCell ref="E45:E46"/>
    <mergeCell ref="F45:F46"/>
    <mergeCell ref="G45:G46"/>
    <mergeCell ref="J45:J46"/>
    <mergeCell ref="K45:K46"/>
    <mergeCell ref="L45:L46"/>
    <mergeCell ref="M45:M46"/>
    <mergeCell ref="N45:N46"/>
    <mergeCell ref="O45:O46"/>
    <mergeCell ref="P45:P46"/>
    <mergeCell ref="Q45:Q46"/>
    <mergeCell ref="R45:R46"/>
    <mergeCell ref="A40:A43"/>
    <mergeCell ref="B40:B43"/>
    <mergeCell ref="A36:A39"/>
    <mergeCell ref="B36:B39"/>
    <mergeCell ref="A44:R44"/>
    <mergeCell ref="C40:C43"/>
    <mergeCell ref="F40:F43"/>
    <mergeCell ref="A30:A31"/>
    <mergeCell ref="B30:B31"/>
    <mergeCell ref="M30:M31"/>
    <mergeCell ref="N30:N31"/>
    <mergeCell ref="O30:O31"/>
    <mergeCell ref="P30:P31"/>
    <mergeCell ref="P36:P39"/>
    <mergeCell ref="Q36:Q39"/>
    <mergeCell ref="J36:J39"/>
    <mergeCell ref="C36:C39"/>
    <mergeCell ref="D36:D39"/>
    <mergeCell ref="E36:E39"/>
    <mergeCell ref="F36:F39"/>
    <mergeCell ref="O36:O39"/>
    <mergeCell ref="Q30:Q31"/>
    <mergeCell ref="C30:C31"/>
    <mergeCell ref="D30:D31"/>
    <mergeCell ref="E30:E31"/>
    <mergeCell ref="F30:F31"/>
    <mergeCell ref="G30:G31"/>
    <mergeCell ref="J30:J31"/>
    <mergeCell ref="L30:L31"/>
    <mergeCell ref="M36:M39"/>
    <mergeCell ref="N36:N39"/>
    <mergeCell ref="R30:R31"/>
    <mergeCell ref="K30:K31"/>
    <mergeCell ref="L28:L29"/>
    <mergeCell ref="M28:M29"/>
    <mergeCell ref="N28:N29"/>
    <mergeCell ref="O28:O29"/>
    <mergeCell ref="P28:P29"/>
    <mergeCell ref="R28:R29"/>
    <mergeCell ref="Q24:Q25"/>
    <mergeCell ref="K28:K29"/>
    <mergeCell ref="Q28:Q29"/>
    <mergeCell ref="Q26:Q27"/>
    <mergeCell ref="R26:R27"/>
    <mergeCell ref="L26:L27"/>
    <mergeCell ref="M26:M27"/>
    <mergeCell ref="N26:N27"/>
    <mergeCell ref="P26:P27"/>
    <mergeCell ref="O26:O27"/>
    <mergeCell ref="K26:K27"/>
    <mergeCell ref="R24:R25"/>
    <mergeCell ref="K24:K25"/>
    <mergeCell ref="L24:L25"/>
    <mergeCell ref="M24:M25"/>
    <mergeCell ref="N24:N25"/>
    <mergeCell ref="A28:A29"/>
    <mergeCell ref="B28:B29"/>
    <mergeCell ref="C28:C29"/>
    <mergeCell ref="D28:D29"/>
    <mergeCell ref="E28:E29"/>
    <mergeCell ref="F28:F29"/>
    <mergeCell ref="G28:G29"/>
    <mergeCell ref="J28:J29"/>
    <mergeCell ref="J26:J27"/>
    <mergeCell ref="A26:A27"/>
    <mergeCell ref="B26:B27"/>
    <mergeCell ref="C26:C27"/>
    <mergeCell ref="D26:D27"/>
    <mergeCell ref="E26:E27"/>
    <mergeCell ref="F26:F27"/>
    <mergeCell ref="G26:G27"/>
    <mergeCell ref="R18:R20"/>
    <mergeCell ref="A21:A22"/>
    <mergeCell ref="B21:B22"/>
    <mergeCell ref="C21:C22"/>
    <mergeCell ref="D21:D22"/>
    <mergeCell ref="E21:E22"/>
    <mergeCell ref="F21:F22"/>
    <mergeCell ref="G21:G22"/>
    <mergeCell ref="P24:P25"/>
    <mergeCell ref="R21:R22"/>
    <mergeCell ref="L21:L22"/>
    <mergeCell ref="M21:M22"/>
    <mergeCell ref="O21:O22"/>
    <mergeCell ref="P21:P22"/>
    <mergeCell ref="N21:N22"/>
    <mergeCell ref="J21:J22"/>
    <mergeCell ref="K18:K20"/>
    <mergeCell ref="L18:L20"/>
    <mergeCell ref="M18:M20"/>
    <mergeCell ref="N18:N20"/>
    <mergeCell ref="O18:O20"/>
    <mergeCell ref="Q21:Q22"/>
    <mergeCell ref="Q18:Q20"/>
    <mergeCell ref="C24:C25"/>
    <mergeCell ref="O14:O15"/>
    <mergeCell ref="K16:K17"/>
    <mergeCell ref="A14:A15"/>
    <mergeCell ref="B14:B15"/>
    <mergeCell ref="D14:D15"/>
    <mergeCell ref="G18:G20"/>
    <mergeCell ref="J18:J20"/>
    <mergeCell ref="C14:C15"/>
    <mergeCell ref="O24:O25"/>
    <mergeCell ref="A24:A25"/>
    <mergeCell ref="B24:B25"/>
    <mergeCell ref="D24:D25"/>
    <mergeCell ref="E24:E25"/>
    <mergeCell ref="F24:F25"/>
    <mergeCell ref="G24:G25"/>
    <mergeCell ref="J24:J25"/>
    <mergeCell ref="N16:N17"/>
    <mergeCell ref="O16:O17"/>
    <mergeCell ref="P16:P17"/>
    <mergeCell ref="M16:M17"/>
    <mergeCell ref="J16:J17"/>
    <mergeCell ref="P18:P20"/>
    <mergeCell ref="K21:K22"/>
    <mergeCell ref="A18:A20"/>
    <mergeCell ref="B18:B20"/>
    <mergeCell ref="C18:C20"/>
    <mergeCell ref="D18:D20"/>
    <mergeCell ref="E18:E20"/>
    <mergeCell ref="F18:F20"/>
    <mergeCell ref="Q10:Q11"/>
    <mergeCell ref="P10:P11"/>
    <mergeCell ref="Q12:Q13"/>
    <mergeCell ref="R14:R15"/>
    <mergeCell ref="A16:A17"/>
    <mergeCell ref="B16:B17"/>
    <mergeCell ref="C16:C17"/>
    <mergeCell ref="D16:D17"/>
    <mergeCell ref="E16:E17"/>
    <mergeCell ref="F16:F17"/>
    <mergeCell ref="G16:G17"/>
    <mergeCell ref="K14:K15"/>
    <mergeCell ref="L14:L15"/>
    <mergeCell ref="M14:M15"/>
    <mergeCell ref="N14:N15"/>
    <mergeCell ref="E14:E15"/>
    <mergeCell ref="F14:F15"/>
    <mergeCell ref="G14:G15"/>
    <mergeCell ref="J14:J15"/>
    <mergeCell ref="P14:P15"/>
    <mergeCell ref="Q14:Q15"/>
    <mergeCell ref="Q16:Q17"/>
    <mergeCell ref="R16:R17"/>
    <mergeCell ref="L16:L17"/>
    <mergeCell ref="M12:M13"/>
    <mergeCell ref="N12:N13"/>
    <mergeCell ref="O12:O13"/>
    <mergeCell ref="P12:P13"/>
    <mergeCell ref="J12:J13"/>
    <mergeCell ref="K10:K11"/>
    <mergeCell ref="L10:L11"/>
    <mergeCell ref="M10:M11"/>
    <mergeCell ref="N10:N11"/>
    <mergeCell ref="O10:O11"/>
    <mergeCell ref="K12:K13"/>
    <mergeCell ref="L7:L9"/>
    <mergeCell ref="M7:M9"/>
    <mergeCell ref="N7:N9"/>
    <mergeCell ref="O7:O9"/>
    <mergeCell ref="P7:P9"/>
    <mergeCell ref="R10:R11"/>
    <mergeCell ref="L12:L13"/>
    <mergeCell ref="A10:A11"/>
    <mergeCell ref="B10:B11"/>
    <mergeCell ref="C10:C11"/>
    <mergeCell ref="D10:D11"/>
    <mergeCell ref="E10:E11"/>
    <mergeCell ref="F10:F11"/>
    <mergeCell ref="G10:G11"/>
    <mergeCell ref="J10:J11"/>
    <mergeCell ref="A12:A13"/>
    <mergeCell ref="B12:B13"/>
    <mergeCell ref="C12:C13"/>
    <mergeCell ref="D12:D13"/>
    <mergeCell ref="E12:E13"/>
    <mergeCell ref="F12:F13"/>
    <mergeCell ref="G12:G13"/>
    <mergeCell ref="R7:R9"/>
    <mergeCell ref="R12:R13"/>
    <mergeCell ref="K7:K9"/>
    <mergeCell ref="Q4:Q5"/>
    <mergeCell ref="R4:R5"/>
    <mergeCell ref="A7:A9"/>
    <mergeCell ref="B7:B9"/>
    <mergeCell ref="C7:C9"/>
    <mergeCell ref="D7:D9"/>
    <mergeCell ref="E7:E9"/>
    <mergeCell ref="F7:F9"/>
    <mergeCell ref="M4:N4"/>
    <mergeCell ref="O4:P4"/>
    <mergeCell ref="A4:A5"/>
    <mergeCell ref="B4:B5"/>
    <mergeCell ref="C4:C5"/>
    <mergeCell ref="D4:D5"/>
    <mergeCell ref="E4:E5"/>
    <mergeCell ref="F4:F5"/>
    <mergeCell ref="G7:G9"/>
    <mergeCell ref="G4:G5"/>
    <mergeCell ref="H4:I4"/>
    <mergeCell ref="J4:J5"/>
    <mergeCell ref="K4:L4"/>
    <mergeCell ref="Q7:Q9"/>
    <mergeCell ref="J7:J9"/>
    <mergeCell ref="A116:A120"/>
    <mergeCell ref="B116:B120"/>
    <mergeCell ref="C116:C120"/>
    <mergeCell ref="D116:D120"/>
    <mergeCell ref="E116:E120"/>
    <mergeCell ref="M116:M120"/>
    <mergeCell ref="N116:N120"/>
    <mergeCell ref="O116:O120"/>
    <mergeCell ref="P116:P120"/>
    <mergeCell ref="F116:F120"/>
    <mergeCell ref="J116:J120"/>
    <mergeCell ref="K116:K120"/>
    <mergeCell ref="L116:L120"/>
    <mergeCell ref="C47:C48"/>
    <mergeCell ref="D47:D48"/>
    <mergeCell ref="E47:E48"/>
    <mergeCell ref="F47:F48"/>
    <mergeCell ref="G47:G48"/>
    <mergeCell ref="J47:J48"/>
    <mergeCell ref="K47:K48"/>
    <mergeCell ref="R116:R120"/>
    <mergeCell ref="G117:G120"/>
    <mergeCell ref="H117:H119"/>
    <mergeCell ref="I117:I119"/>
    <mergeCell ref="Q116:Q120"/>
    <mergeCell ref="O57:O58"/>
    <mergeCell ref="P57:P58"/>
    <mergeCell ref="K57:K58"/>
    <mergeCell ref="L57:L58"/>
    <mergeCell ref="M57:M58"/>
    <mergeCell ref="G57:G58"/>
    <mergeCell ref="J57:J58"/>
    <mergeCell ref="A56:R56"/>
    <mergeCell ref="B52:B53"/>
    <mergeCell ref="C52:C53"/>
    <mergeCell ref="D52:D53"/>
    <mergeCell ref="E52:E53"/>
    <mergeCell ref="N47:N48"/>
    <mergeCell ref="O47:O48"/>
    <mergeCell ref="P47:P48"/>
    <mergeCell ref="Q47:Q48"/>
    <mergeCell ref="R47:R48"/>
    <mergeCell ref="A49:R49"/>
    <mergeCell ref="A54:A55"/>
    <mergeCell ref="B54:B55"/>
    <mergeCell ref="C54:C55"/>
    <mergeCell ref="D54:D55"/>
    <mergeCell ref="E54:E55"/>
    <mergeCell ref="F54:F55"/>
    <mergeCell ref="G54:G55"/>
    <mergeCell ref="J54:J55"/>
    <mergeCell ref="K54:K55"/>
    <mergeCell ref="L54:L55"/>
    <mergeCell ref="M54:M55"/>
    <mergeCell ref="P54:P55"/>
    <mergeCell ref="O54:O55"/>
    <mergeCell ref="N54:N55"/>
    <mergeCell ref="Q54:Q55"/>
    <mergeCell ref="R54:R55"/>
    <mergeCell ref="A47:A48"/>
    <mergeCell ref="B47:B48"/>
    <mergeCell ref="N59:N60"/>
    <mergeCell ref="O59:O60"/>
    <mergeCell ref="P59:P60"/>
    <mergeCell ref="Q59:Q60"/>
    <mergeCell ref="R59:R60"/>
    <mergeCell ref="A59:A60"/>
    <mergeCell ref="B59:B60"/>
    <mergeCell ref="C59:C60"/>
    <mergeCell ref="D59:D60"/>
    <mergeCell ref="E59:E60"/>
    <mergeCell ref="F59:F60"/>
    <mergeCell ref="G59:G60"/>
    <mergeCell ref="J59:J60"/>
    <mergeCell ref="K59:K60"/>
    <mergeCell ref="R64:R65"/>
    <mergeCell ref="A66:R66"/>
    <mergeCell ref="A69:A70"/>
    <mergeCell ref="B69:B70"/>
    <mergeCell ref="C69:C70"/>
    <mergeCell ref="D69:D70"/>
    <mergeCell ref="E69:E70"/>
    <mergeCell ref="F69:F70"/>
    <mergeCell ref="G69:G70"/>
    <mergeCell ref="J69:J70"/>
    <mergeCell ref="K69:K70"/>
    <mergeCell ref="L69:L70"/>
    <mergeCell ref="M69:M70"/>
    <mergeCell ref="N69:N70"/>
    <mergeCell ref="O69:O70"/>
    <mergeCell ref="P69:P70"/>
    <mergeCell ref="Q69:Q70"/>
    <mergeCell ref="R69:R70"/>
    <mergeCell ref="A64:A65"/>
    <mergeCell ref="B64:B65"/>
    <mergeCell ref="C64:C65"/>
    <mergeCell ref="D64:D65"/>
    <mergeCell ref="E64:E65"/>
    <mergeCell ref="F64:F65"/>
    <mergeCell ref="O64:O65"/>
    <mergeCell ref="N64:N65"/>
    <mergeCell ref="P64:P65"/>
    <mergeCell ref="Q64:Q65"/>
    <mergeCell ref="G64:G65"/>
    <mergeCell ref="J64:J65"/>
    <mergeCell ref="K64:K65"/>
    <mergeCell ref="O83:O84"/>
    <mergeCell ref="P83:P84"/>
    <mergeCell ref="Q83:Q84"/>
    <mergeCell ref="J72:J75"/>
    <mergeCell ref="K67:K68"/>
    <mergeCell ref="R83:R84"/>
    <mergeCell ref="A76:A79"/>
    <mergeCell ref="B76:B79"/>
    <mergeCell ref="C76:C79"/>
    <mergeCell ref="D76:D79"/>
    <mergeCell ref="E76:E79"/>
    <mergeCell ref="F76:F79"/>
    <mergeCell ref="G76:G79"/>
    <mergeCell ref="J76:J79"/>
    <mergeCell ref="K76:K79"/>
    <mergeCell ref="K81:K82"/>
    <mergeCell ref="L81:L82"/>
    <mergeCell ref="M81:M82"/>
    <mergeCell ref="N81:N82"/>
    <mergeCell ref="G81:G82"/>
    <mergeCell ref="R81:R82"/>
    <mergeCell ref="J81:J82"/>
    <mergeCell ref="Q81:Q82"/>
    <mergeCell ref="A81:A82"/>
    <mergeCell ref="B81:B82"/>
    <mergeCell ref="H107:H108"/>
    <mergeCell ref="I107:I108"/>
    <mergeCell ref="G113:G114"/>
    <mergeCell ref="A85:R85"/>
    <mergeCell ref="A88:R88"/>
    <mergeCell ref="L76:L79"/>
    <mergeCell ref="M76:M79"/>
    <mergeCell ref="N76:N79"/>
    <mergeCell ref="O76:O79"/>
    <mergeCell ref="P76:P79"/>
    <mergeCell ref="Q76:Q79"/>
    <mergeCell ref="R76:R79"/>
    <mergeCell ref="A80:R80"/>
    <mergeCell ref="A83:A84"/>
    <mergeCell ref="B83:B84"/>
    <mergeCell ref="C83:C84"/>
    <mergeCell ref="D83:D84"/>
    <mergeCell ref="E83:E84"/>
    <mergeCell ref="F83:F84"/>
    <mergeCell ref="G83:G84"/>
    <mergeCell ref="J83:J84"/>
    <mergeCell ref="K83:K84"/>
    <mergeCell ref="L83:L84"/>
    <mergeCell ref="M83:M84"/>
    <mergeCell ref="A115:R115"/>
    <mergeCell ref="H122:H124"/>
    <mergeCell ref="I122:I124"/>
    <mergeCell ref="A121:A127"/>
    <mergeCell ref="B121:B127"/>
    <mergeCell ref="C121:C127"/>
    <mergeCell ref="D121:D127"/>
    <mergeCell ref="E121:E127"/>
    <mergeCell ref="J107:J114"/>
    <mergeCell ref="K107:K114"/>
    <mergeCell ref="L107:L114"/>
    <mergeCell ref="M107:M114"/>
    <mergeCell ref="N107:N114"/>
    <mergeCell ref="O107:O114"/>
    <mergeCell ref="P107:P114"/>
    <mergeCell ref="Q107:Q114"/>
    <mergeCell ref="R107:R114"/>
    <mergeCell ref="A107:A114"/>
    <mergeCell ref="B107:B114"/>
    <mergeCell ref="C107:C114"/>
    <mergeCell ref="D107:D114"/>
    <mergeCell ref="E107:E114"/>
    <mergeCell ref="F107:F114"/>
    <mergeCell ref="G107:G111"/>
    <mergeCell ref="M130:N130"/>
    <mergeCell ref="O130:P130"/>
    <mergeCell ref="Q121:Q127"/>
    <mergeCell ref="R121:R127"/>
    <mergeCell ref="A128:R128"/>
    <mergeCell ref="F121:F127"/>
    <mergeCell ref="G122:G127"/>
    <mergeCell ref="J121:J127"/>
    <mergeCell ref="K121:K127"/>
    <mergeCell ref="L121:L127"/>
    <mergeCell ref="M121:M127"/>
    <mergeCell ref="N121:N127"/>
    <mergeCell ref="O121:O127"/>
    <mergeCell ref="P121:P127"/>
  </mergeCells>
  <pageMargins left="0.7" right="0.7" top="0.75" bottom="0.75" header="0.3" footer="0.3"/>
  <pageSetup paperSize="8"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topLeftCell="A18" zoomScale="70" zoomScaleNormal="70" workbookViewId="0">
      <selection activeCell="A21" sqref="A21"/>
    </sheetView>
  </sheetViews>
  <sheetFormatPr defaultRowHeight="15" x14ac:dyDescent="0.25"/>
  <cols>
    <col min="1" max="1" width="5.140625" style="175" customWidth="1"/>
    <col min="2" max="2" width="9.140625" style="175"/>
    <col min="3" max="3" width="7" style="175" customWidth="1"/>
    <col min="4" max="4" width="9.140625" style="138"/>
    <col min="5" max="5" width="23.28515625" style="175" customWidth="1"/>
    <col min="6" max="6" width="66.42578125" style="175" customWidth="1"/>
    <col min="7" max="7" width="14.5703125" style="175" customWidth="1"/>
    <col min="8" max="8" width="19.85546875" style="170" customWidth="1"/>
    <col min="9" max="9" width="14" style="175" customWidth="1"/>
    <col min="10" max="10" width="39.140625" style="175" customWidth="1"/>
    <col min="11" max="11" width="10.7109375" style="138" customWidth="1"/>
    <col min="12" max="12" width="12.140625" style="138" customWidth="1"/>
    <col min="13" max="13" width="12.85546875" style="138" customWidth="1"/>
    <col min="14" max="14" width="12.42578125" style="275" customWidth="1"/>
    <col min="15" max="15" width="11.140625" style="138" customWidth="1"/>
    <col min="16" max="16" width="12" style="276" customWidth="1"/>
    <col min="17" max="17" width="15.85546875" style="277" customWidth="1"/>
    <col min="18" max="18" width="18.42578125" style="277" customWidth="1"/>
    <col min="19" max="16384" width="9.140625" style="175"/>
  </cols>
  <sheetData>
    <row r="1" spans="1:18" x14ac:dyDescent="0.25">
      <c r="M1" s="275"/>
      <c r="O1" s="275"/>
    </row>
    <row r="2" spans="1:18" x14ac:dyDescent="0.25">
      <c r="A2" s="177" t="s">
        <v>697</v>
      </c>
      <c r="M2" s="275"/>
      <c r="O2" s="275"/>
    </row>
    <row r="3" spans="1:18" x14ac:dyDescent="0.25">
      <c r="M3" s="275"/>
      <c r="O3" s="275"/>
    </row>
    <row r="4" spans="1:18" ht="45" customHeight="1" x14ac:dyDescent="0.25">
      <c r="A4" s="663" t="s">
        <v>0</v>
      </c>
      <c r="B4" s="665" t="s">
        <v>1</v>
      </c>
      <c r="C4" s="665" t="s">
        <v>2</v>
      </c>
      <c r="D4" s="665" t="s">
        <v>3</v>
      </c>
      <c r="E4" s="665" t="s">
        <v>4</v>
      </c>
      <c r="F4" s="665" t="s">
        <v>5</v>
      </c>
      <c r="G4" s="665" t="s">
        <v>6</v>
      </c>
      <c r="H4" s="669" t="s">
        <v>7</v>
      </c>
      <c r="I4" s="669"/>
      <c r="J4" s="663" t="s">
        <v>8</v>
      </c>
      <c r="K4" s="670" t="s">
        <v>9</v>
      </c>
      <c r="L4" s="906"/>
      <c r="M4" s="900" t="s">
        <v>10</v>
      </c>
      <c r="N4" s="901"/>
      <c r="O4" s="902" t="s">
        <v>11</v>
      </c>
      <c r="P4" s="903"/>
      <c r="Q4" s="663" t="s">
        <v>12</v>
      </c>
      <c r="R4" s="665" t="s">
        <v>13</v>
      </c>
    </row>
    <row r="5" spans="1:18" x14ac:dyDescent="0.25">
      <c r="A5" s="664"/>
      <c r="B5" s="666"/>
      <c r="C5" s="666"/>
      <c r="D5" s="666"/>
      <c r="E5" s="666"/>
      <c r="F5" s="666"/>
      <c r="G5" s="666"/>
      <c r="H5" s="180" t="s">
        <v>14</v>
      </c>
      <c r="I5" s="180" t="s">
        <v>15</v>
      </c>
      <c r="J5" s="664"/>
      <c r="K5" s="181">
        <v>2018</v>
      </c>
      <c r="L5" s="181">
        <v>2019</v>
      </c>
      <c r="M5" s="182">
        <v>2018</v>
      </c>
      <c r="N5" s="278">
        <v>2019</v>
      </c>
      <c r="O5" s="182">
        <v>2018</v>
      </c>
      <c r="P5" s="279">
        <v>2019</v>
      </c>
      <c r="Q5" s="664"/>
      <c r="R5" s="666"/>
    </row>
    <row r="6" spans="1:18" x14ac:dyDescent="0.25">
      <c r="A6" s="236" t="s">
        <v>16</v>
      </c>
      <c r="B6" s="237" t="s">
        <v>17</v>
      </c>
      <c r="C6" s="237" t="s">
        <v>18</v>
      </c>
      <c r="D6" s="237" t="s">
        <v>19</v>
      </c>
      <c r="E6" s="236" t="s">
        <v>20</v>
      </c>
      <c r="F6" s="236" t="s">
        <v>21</v>
      </c>
      <c r="G6" s="236" t="s">
        <v>22</v>
      </c>
      <c r="H6" s="280" t="s">
        <v>23</v>
      </c>
      <c r="I6" s="237" t="s">
        <v>24</v>
      </c>
      <c r="J6" s="236" t="s">
        <v>25</v>
      </c>
      <c r="K6" s="237" t="s">
        <v>26</v>
      </c>
      <c r="L6" s="237" t="s">
        <v>27</v>
      </c>
      <c r="M6" s="30" t="s">
        <v>29</v>
      </c>
      <c r="N6" s="30" t="s">
        <v>30</v>
      </c>
      <c r="O6" s="30" t="s">
        <v>32</v>
      </c>
      <c r="P6" s="30" t="s">
        <v>33</v>
      </c>
      <c r="Q6" s="236" t="s">
        <v>631</v>
      </c>
      <c r="R6" s="237" t="s">
        <v>632</v>
      </c>
    </row>
    <row r="7" spans="1:18" ht="165.75" x14ac:dyDescent="0.25">
      <c r="A7" s="286">
        <v>1</v>
      </c>
      <c r="B7" s="286">
        <v>1</v>
      </c>
      <c r="C7" s="286">
        <v>4</v>
      </c>
      <c r="D7" s="113">
        <v>2</v>
      </c>
      <c r="E7" s="287" t="s">
        <v>633</v>
      </c>
      <c r="F7" s="113" t="s">
        <v>634</v>
      </c>
      <c r="G7" s="113" t="s">
        <v>635</v>
      </c>
      <c r="H7" s="288" t="s">
        <v>636</v>
      </c>
      <c r="I7" s="289" t="s">
        <v>637</v>
      </c>
      <c r="J7" s="290" t="s">
        <v>638</v>
      </c>
      <c r="K7" s="291" t="s">
        <v>639</v>
      </c>
      <c r="L7" s="291"/>
      <c r="M7" s="292">
        <v>121500</v>
      </c>
      <c r="N7" s="292"/>
      <c r="O7" s="292">
        <v>121500</v>
      </c>
      <c r="P7" s="292"/>
      <c r="Q7" s="113" t="s">
        <v>640</v>
      </c>
      <c r="R7" s="113" t="s">
        <v>641</v>
      </c>
    </row>
    <row r="8" spans="1:18" ht="203.25" customHeight="1" x14ac:dyDescent="0.25">
      <c r="A8" s="286">
        <v>2</v>
      </c>
      <c r="B8" s="286">
        <v>1</v>
      </c>
      <c r="C8" s="286">
        <v>4</v>
      </c>
      <c r="D8" s="113">
        <v>5</v>
      </c>
      <c r="E8" s="287" t="s">
        <v>642</v>
      </c>
      <c r="F8" s="113" t="s">
        <v>643</v>
      </c>
      <c r="G8" s="113" t="s">
        <v>635</v>
      </c>
      <c r="H8" s="288" t="s">
        <v>644</v>
      </c>
      <c r="I8" s="289" t="s">
        <v>645</v>
      </c>
      <c r="J8" s="290" t="s">
        <v>638</v>
      </c>
      <c r="K8" s="291" t="s">
        <v>639</v>
      </c>
      <c r="L8" s="291"/>
      <c r="M8" s="292">
        <v>72900</v>
      </c>
      <c r="N8" s="292"/>
      <c r="O8" s="292">
        <f>M8</f>
        <v>72900</v>
      </c>
      <c r="P8" s="292"/>
      <c r="Q8" s="113" t="s">
        <v>640</v>
      </c>
      <c r="R8" s="113" t="s">
        <v>641</v>
      </c>
    </row>
    <row r="9" spans="1:18" ht="382.5" x14ac:dyDescent="0.25">
      <c r="A9" s="293">
        <v>3</v>
      </c>
      <c r="B9" s="293">
        <v>1</v>
      </c>
      <c r="C9" s="293">
        <v>4</v>
      </c>
      <c r="D9" s="26">
        <v>5</v>
      </c>
      <c r="E9" s="294" t="s">
        <v>646</v>
      </c>
      <c r="F9" s="26" t="s">
        <v>647</v>
      </c>
      <c r="G9" s="26" t="s">
        <v>45</v>
      </c>
      <c r="H9" s="295" t="s">
        <v>648</v>
      </c>
      <c r="I9" s="296" t="s">
        <v>649</v>
      </c>
      <c r="J9" s="297" t="s">
        <v>650</v>
      </c>
      <c r="K9" s="298" t="s">
        <v>651</v>
      </c>
      <c r="L9" s="298"/>
      <c r="M9" s="299">
        <v>48600</v>
      </c>
      <c r="N9" s="299"/>
      <c r="O9" s="299">
        <v>48600</v>
      </c>
      <c r="P9" s="292"/>
      <c r="Q9" s="26" t="s">
        <v>631</v>
      </c>
      <c r="R9" s="26" t="s">
        <v>652</v>
      </c>
    </row>
    <row r="10" spans="1:18" ht="165" customHeight="1" x14ac:dyDescent="0.25">
      <c r="A10" s="293">
        <v>4</v>
      </c>
      <c r="B10" s="293">
        <v>1</v>
      </c>
      <c r="C10" s="293">
        <v>1</v>
      </c>
      <c r="D10" s="26">
        <v>2</v>
      </c>
      <c r="E10" s="294" t="s">
        <v>653</v>
      </c>
      <c r="F10" s="26" t="s">
        <v>654</v>
      </c>
      <c r="G10" s="26" t="s">
        <v>39</v>
      </c>
      <c r="H10" s="295" t="s">
        <v>655</v>
      </c>
      <c r="I10" s="296" t="s">
        <v>656</v>
      </c>
      <c r="J10" s="297" t="s">
        <v>638</v>
      </c>
      <c r="K10" s="298"/>
      <c r="L10" s="298" t="s">
        <v>38</v>
      </c>
      <c r="M10" s="299"/>
      <c r="N10" s="299">
        <v>24912</v>
      </c>
      <c r="O10" s="299"/>
      <c r="P10" s="292">
        <f>N10</f>
        <v>24912</v>
      </c>
      <c r="Q10" s="26" t="s">
        <v>640</v>
      </c>
      <c r="R10" s="26" t="s">
        <v>641</v>
      </c>
    </row>
    <row r="11" spans="1:18" ht="168.75" customHeight="1" x14ac:dyDescent="0.25">
      <c r="A11" s="300">
        <v>4</v>
      </c>
      <c r="B11" s="300">
        <v>1</v>
      </c>
      <c r="C11" s="300">
        <v>1</v>
      </c>
      <c r="D11" s="115">
        <v>2</v>
      </c>
      <c r="E11" s="301" t="s">
        <v>653</v>
      </c>
      <c r="F11" s="115" t="s">
        <v>654</v>
      </c>
      <c r="G11" s="115" t="s">
        <v>39</v>
      </c>
      <c r="H11" s="302" t="s">
        <v>655</v>
      </c>
      <c r="I11" s="303" t="s">
        <v>656</v>
      </c>
      <c r="J11" s="304" t="s">
        <v>638</v>
      </c>
      <c r="K11" s="305"/>
      <c r="L11" s="305" t="s">
        <v>38</v>
      </c>
      <c r="M11" s="306"/>
      <c r="N11" s="307">
        <v>24906.33</v>
      </c>
      <c r="O11" s="306"/>
      <c r="P11" s="307">
        <f>N11</f>
        <v>24906.33</v>
      </c>
      <c r="Q11" s="115" t="s">
        <v>640</v>
      </c>
      <c r="R11" s="115" t="s">
        <v>641</v>
      </c>
    </row>
    <row r="12" spans="1:18" x14ac:dyDescent="0.25">
      <c r="A12" s="889" t="s">
        <v>657</v>
      </c>
      <c r="B12" s="889"/>
      <c r="C12" s="889"/>
      <c r="D12" s="889"/>
      <c r="E12" s="889"/>
      <c r="F12" s="889"/>
      <c r="G12" s="889"/>
      <c r="H12" s="889"/>
      <c r="I12" s="889"/>
      <c r="J12" s="889"/>
      <c r="K12" s="889"/>
      <c r="L12" s="889"/>
      <c r="M12" s="889"/>
      <c r="N12" s="889"/>
      <c r="O12" s="889"/>
      <c r="P12" s="889"/>
      <c r="Q12" s="889"/>
      <c r="R12" s="889"/>
    </row>
    <row r="13" spans="1:18" ht="63.75" x14ac:dyDescent="0.25">
      <c r="A13" s="826">
        <v>5</v>
      </c>
      <c r="B13" s="826">
        <v>1</v>
      </c>
      <c r="C13" s="904">
        <v>4</v>
      </c>
      <c r="D13" s="826">
        <v>5</v>
      </c>
      <c r="E13" s="905" t="s">
        <v>658</v>
      </c>
      <c r="F13" s="896" t="s">
        <v>659</v>
      </c>
      <c r="G13" s="674" t="s">
        <v>45</v>
      </c>
      <c r="H13" s="113" t="s">
        <v>660</v>
      </c>
      <c r="I13" s="210" t="s">
        <v>661</v>
      </c>
      <c r="J13" s="896" t="s">
        <v>662</v>
      </c>
      <c r="K13" s="820"/>
      <c r="L13" s="820" t="s">
        <v>663</v>
      </c>
      <c r="M13" s="822"/>
      <c r="N13" s="822">
        <v>103000</v>
      </c>
      <c r="O13" s="822"/>
      <c r="P13" s="822">
        <v>102600</v>
      </c>
      <c r="Q13" s="674" t="s">
        <v>664</v>
      </c>
      <c r="R13" s="674" t="s">
        <v>665</v>
      </c>
    </row>
    <row r="14" spans="1:18" ht="96.75" customHeight="1" x14ac:dyDescent="0.25">
      <c r="A14" s="826"/>
      <c r="B14" s="826"/>
      <c r="C14" s="904"/>
      <c r="D14" s="826"/>
      <c r="E14" s="905"/>
      <c r="F14" s="896"/>
      <c r="G14" s="674"/>
      <c r="H14" s="234" t="s">
        <v>43</v>
      </c>
      <c r="I14" s="210" t="s">
        <v>666</v>
      </c>
      <c r="J14" s="896"/>
      <c r="K14" s="820"/>
      <c r="L14" s="820"/>
      <c r="M14" s="822"/>
      <c r="N14" s="822"/>
      <c r="O14" s="822"/>
      <c r="P14" s="822"/>
      <c r="Q14" s="674"/>
      <c r="R14" s="674"/>
    </row>
    <row r="15" spans="1:18" ht="63.75" x14ac:dyDescent="0.25">
      <c r="A15" s="897">
        <v>5</v>
      </c>
      <c r="B15" s="897">
        <v>1</v>
      </c>
      <c r="C15" s="898">
        <v>4</v>
      </c>
      <c r="D15" s="897">
        <v>5</v>
      </c>
      <c r="E15" s="899" t="s">
        <v>658</v>
      </c>
      <c r="F15" s="890" t="s">
        <v>659</v>
      </c>
      <c r="G15" s="894" t="s">
        <v>45</v>
      </c>
      <c r="H15" s="115" t="s">
        <v>660</v>
      </c>
      <c r="I15" s="308" t="s">
        <v>661</v>
      </c>
      <c r="J15" s="890" t="s">
        <v>667</v>
      </c>
      <c r="K15" s="891"/>
      <c r="L15" s="891" t="s">
        <v>663</v>
      </c>
      <c r="M15" s="892"/>
      <c r="N15" s="593">
        <v>102600</v>
      </c>
      <c r="O15" s="593"/>
      <c r="P15" s="893">
        <v>102600</v>
      </c>
      <c r="Q15" s="894" t="s">
        <v>664</v>
      </c>
      <c r="R15" s="894" t="s">
        <v>665</v>
      </c>
    </row>
    <row r="16" spans="1:18" ht="96" customHeight="1" x14ac:dyDescent="0.25">
      <c r="A16" s="897"/>
      <c r="B16" s="897"/>
      <c r="C16" s="898"/>
      <c r="D16" s="897"/>
      <c r="E16" s="899"/>
      <c r="F16" s="890"/>
      <c r="G16" s="894"/>
      <c r="H16" s="309" t="s">
        <v>43</v>
      </c>
      <c r="I16" s="308" t="s">
        <v>666</v>
      </c>
      <c r="J16" s="890"/>
      <c r="K16" s="891"/>
      <c r="L16" s="891"/>
      <c r="M16" s="892"/>
      <c r="N16" s="593"/>
      <c r="O16" s="593"/>
      <c r="P16" s="893"/>
      <c r="Q16" s="894"/>
      <c r="R16" s="894"/>
    </row>
    <row r="17" spans="1:18" ht="21.75" customHeight="1" thickBot="1" x14ac:dyDescent="0.3">
      <c r="A17" s="895" t="s">
        <v>1078</v>
      </c>
      <c r="B17" s="889"/>
      <c r="C17" s="889"/>
      <c r="D17" s="889"/>
      <c r="E17" s="889"/>
      <c r="F17" s="889"/>
      <c r="G17" s="889"/>
      <c r="H17" s="889"/>
      <c r="I17" s="889"/>
      <c r="J17" s="889"/>
      <c r="K17" s="889"/>
      <c r="L17" s="889"/>
      <c r="M17" s="889"/>
      <c r="N17" s="889"/>
      <c r="O17" s="889"/>
      <c r="P17" s="889"/>
      <c r="Q17" s="889"/>
      <c r="R17" s="889"/>
    </row>
    <row r="18" spans="1:18" ht="166.5" thickBot="1" x14ac:dyDescent="0.3">
      <c r="A18" s="286">
        <v>6</v>
      </c>
      <c r="B18" s="286">
        <v>1</v>
      </c>
      <c r="C18" s="286">
        <v>4</v>
      </c>
      <c r="D18" s="113">
        <v>2</v>
      </c>
      <c r="E18" s="287" t="s">
        <v>668</v>
      </c>
      <c r="F18" s="113" t="s">
        <v>669</v>
      </c>
      <c r="G18" s="113" t="s">
        <v>670</v>
      </c>
      <c r="H18" s="288" t="s">
        <v>671</v>
      </c>
      <c r="I18" s="289" t="s">
        <v>672</v>
      </c>
      <c r="J18" s="290" t="s">
        <v>638</v>
      </c>
      <c r="K18" s="291"/>
      <c r="L18" s="291" t="s">
        <v>42</v>
      </c>
      <c r="M18" s="292"/>
      <c r="N18" s="408">
        <v>172967.72</v>
      </c>
      <c r="O18" s="292">
        <f>M18</f>
        <v>0</v>
      </c>
      <c r="P18" s="292">
        <f>N18</f>
        <v>172967.72</v>
      </c>
      <c r="Q18" s="113" t="s">
        <v>640</v>
      </c>
      <c r="R18" s="113" t="s">
        <v>641</v>
      </c>
    </row>
    <row r="19" spans="1:18" ht="165.75" x14ac:dyDescent="0.25">
      <c r="A19" s="300">
        <v>6</v>
      </c>
      <c r="B19" s="300">
        <v>1</v>
      </c>
      <c r="C19" s="300">
        <v>4</v>
      </c>
      <c r="D19" s="115">
        <v>2</v>
      </c>
      <c r="E19" s="301" t="s">
        <v>668</v>
      </c>
      <c r="F19" s="115" t="s">
        <v>669</v>
      </c>
      <c r="G19" s="115" t="s">
        <v>670</v>
      </c>
      <c r="H19" s="302" t="s">
        <v>671</v>
      </c>
      <c r="I19" s="303" t="s">
        <v>672</v>
      </c>
      <c r="J19" s="304" t="s">
        <v>638</v>
      </c>
      <c r="K19" s="305"/>
      <c r="L19" s="305" t="s">
        <v>42</v>
      </c>
      <c r="M19" s="306"/>
      <c r="N19" s="307">
        <v>172966.3</v>
      </c>
      <c r="O19" s="306">
        <f>M19</f>
        <v>0</v>
      </c>
      <c r="P19" s="307">
        <f>N19</f>
        <v>172966.3</v>
      </c>
      <c r="Q19" s="115" t="s">
        <v>640</v>
      </c>
      <c r="R19" s="115" t="s">
        <v>641</v>
      </c>
    </row>
    <row r="20" spans="1:18" x14ac:dyDescent="0.25">
      <c r="A20" s="895" t="s">
        <v>1079</v>
      </c>
      <c r="B20" s="889"/>
      <c r="C20" s="889"/>
      <c r="D20" s="889"/>
      <c r="E20" s="889"/>
      <c r="F20" s="889"/>
      <c r="G20" s="889"/>
      <c r="H20" s="889"/>
      <c r="I20" s="889"/>
      <c r="J20" s="889"/>
      <c r="K20" s="889"/>
      <c r="L20" s="889"/>
      <c r="M20" s="889"/>
      <c r="N20" s="889"/>
      <c r="O20" s="889"/>
      <c r="P20" s="889"/>
      <c r="Q20" s="889"/>
      <c r="R20" s="889"/>
    </row>
    <row r="21" spans="1:18" ht="141.75" customHeight="1" x14ac:dyDescent="0.25">
      <c r="A21" s="286">
        <v>7</v>
      </c>
      <c r="B21" s="286">
        <v>1</v>
      </c>
      <c r="C21" s="286">
        <v>4</v>
      </c>
      <c r="D21" s="286">
        <v>5</v>
      </c>
      <c r="E21" s="287" t="s">
        <v>673</v>
      </c>
      <c r="F21" s="113" t="s">
        <v>643</v>
      </c>
      <c r="G21" s="113" t="s">
        <v>674</v>
      </c>
      <c r="H21" s="290" t="s">
        <v>660</v>
      </c>
      <c r="I21" s="289" t="s">
        <v>675</v>
      </c>
      <c r="J21" s="113"/>
      <c r="K21" s="291"/>
      <c r="L21" s="291" t="s">
        <v>42</v>
      </c>
      <c r="M21" s="292"/>
      <c r="N21" s="292">
        <v>142908.32</v>
      </c>
      <c r="O21" s="292"/>
      <c r="P21" s="292">
        <f>N21</f>
        <v>142908.32</v>
      </c>
      <c r="Q21" s="113" t="s">
        <v>640</v>
      </c>
      <c r="R21" s="113" t="s">
        <v>641</v>
      </c>
    </row>
    <row r="22" spans="1:18" ht="165" x14ac:dyDescent="0.25">
      <c r="A22" s="213">
        <v>7</v>
      </c>
      <c r="B22" s="213">
        <v>1</v>
      </c>
      <c r="C22" s="213">
        <v>4</v>
      </c>
      <c r="D22" s="213">
        <v>5</v>
      </c>
      <c r="E22" s="283" t="s">
        <v>673</v>
      </c>
      <c r="F22" s="212" t="s">
        <v>643</v>
      </c>
      <c r="G22" s="212" t="s">
        <v>674</v>
      </c>
      <c r="H22" s="129" t="s">
        <v>660</v>
      </c>
      <c r="I22" s="221" t="s">
        <v>675</v>
      </c>
      <c r="J22" s="310" t="s">
        <v>638</v>
      </c>
      <c r="K22" s="220"/>
      <c r="L22" s="220" t="s">
        <v>42</v>
      </c>
      <c r="M22" s="218"/>
      <c r="N22" s="219">
        <v>142908.31</v>
      </c>
      <c r="O22" s="218"/>
      <c r="P22" s="219">
        <f>N22</f>
        <v>142908.31</v>
      </c>
      <c r="Q22" s="212" t="s">
        <v>640</v>
      </c>
      <c r="R22" s="212" t="s">
        <v>641</v>
      </c>
    </row>
    <row r="23" spans="1:18" x14ac:dyDescent="0.25">
      <c r="A23" s="814" t="s">
        <v>676</v>
      </c>
      <c r="B23" s="814"/>
      <c r="C23" s="814"/>
      <c r="D23" s="814"/>
      <c r="E23" s="814"/>
      <c r="F23" s="814"/>
      <c r="G23" s="814"/>
      <c r="H23" s="814"/>
      <c r="I23" s="814"/>
      <c r="J23" s="814"/>
      <c r="K23" s="814"/>
      <c r="L23" s="814"/>
      <c r="M23" s="814"/>
      <c r="N23" s="814"/>
      <c r="O23" s="814"/>
      <c r="P23" s="814"/>
      <c r="Q23" s="814"/>
      <c r="R23" s="814"/>
    </row>
    <row r="24" spans="1:18" ht="195" x14ac:dyDescent="0.25">
      <c r="A24" s="311">
        <v>8</v>
      </c>
      <c r="B24" s="311">
        <v>1</v>
      </c>
      <c r="C24" s="311">
        <v>4</v>
      </c>
      <c r="D24" s="311">
        <v>5</v>
      </c>
      <c r="E24" s="312" t="s">
        <v>677</v>
      </c>
      <c r="F24" s="313" t="s">
        <v>678</v>
      </c>
      <c r="G24" s="311" t="s">
        <v>679</v>
      </c>
      <c r="H24" s="314" t="s">
        <v>680</v>
      </c>
      <c r="I24" s="313" t="s">
        <v>681</v>
      </c>
      <c r="J24" s="313" t="s">
        <v>682</v>
      </c>
      <c r="K24" s="311"/>
      <c r="L24" s="311" t="s">
        <v>663</v>
      </c>
      <c r="M24" s="311"/>
      <c r="N24" s="315">
        <v>73611.960000000006</v>
      </c>
      <c r="O24" s="311"/>
      <c r="P24" s="315">
        <f>N24</f>
        <v>73611.960000000006</v>
      </c>
      <c r="Q24" s="113" t="s">
        <v>640</v>
      </c>
      <c r="R24" s="113" t="s">
        <v>641</v>
      </c>
    </row>
    <row r="25" spans="1:18" ht="195" x14ac:dyDescent="0.25">
      <c r="A25" s="316">
        <v>8</v>
      </c>
      <c r="B25" s="316">
        <v>1</v>
      </c>
      <c r="C25" s="316">
        <v>4</v>
      </c>
      <c r="D25" s="316">
        <v>5</v>
      </c>
      <c r="E25" s="317" t="s">
        <v>677</v>
      </c>
      <c r="F25" s="60" t="s">
        <v>678</v>
      </c>
      <c r="G25" s="316" t="s">
        <v>679</v>
      </c>
      <c r="H25" s="318" t="s">
        <v>680</v>
      </c>
      <c r="I25" s="60" t="s">
        <v>681</v>
      </c>
      <c r="J25" s="60" t="s">
        <v>682</v>
      </c>
      <c r="K25" s="316"/>
      <c r="L25" s="316" t="s">
        <v>663</v>
      </c>
      <c r="M25" s="316"/>
      <c r="N25" s="319">
        <v>71715.240000000005</v>
      </c>
      <c r="O25" s="316"/>
      <c r="P25" s="319">
        <f>N25</f>
        <v>71715.240000000005</v>
      </c>
      <c r="Q25" s="115" t="s">
        <v>640</v>
      </c>
      <c r="R25" s="115" t="s">
        <v>641</v>
      </c>
    </row>
    <row r="26" spans="1:18" s="159" customFormat="1" x14ac:dyDescent="0.25">
      <c r="A26" s="889" t="s">
        <v>657</v>
      </c>
      <c r="B26" s="889"/>
      <c r="C26" s="889"/>
      <c r="D26" s="889"/>
      <c r="E26" s="889"/>
      <c r="F26" s="889"/>
      <c r="G26" s="889"/>
      <c r="H26" s="889"/>
      <c r="I26" s="889"/>
      <c r="J26" s="889"/>
      <c r="K26" s="889"/>
      <c r="L26" s="889"/>
      <c r="M26" s="889"/>
      <c r="N26" s="889"/>
      <c r="O26" s="889"/>
      <c r="P26" s="889"/>
      <c r="Q26" s="889"/>
      <c r="R26" s="889"/>
    </row>
    <row r="27" spans="1:18" ht="120" x14ac:dyDescent="0.25">
      <c r="A27" s="234">
        <v>9</v>
      </c>
      <c r="B27" s="234">
        <v>1</v>
      </c>
      <c r="C27" s="234">
        <v>1</v>
      </c>
      <c r="D27" s="234">
        <v>2</v>
      </c>
      <c r="E27" s="98" t="s">
        <v>683</v>
      </c>
      <c r="F27" s="234" t="s">
        <v>684</v>
      </c>
      <c r="G27" s="234" t="s">
        <v>52</v>
      </c>
      <c r="H27" s="281" t="s">
        <v>685</v>
      </c>
      <c r="I27" s="234" t="s">
        <v>686</v>
      </c>
      <c r="J27" s="281" t="s">
        <v>687</v>
      </c>
      <c r="K27" s="234"/>
      <c r="L27" s="234" t="s">
        <v>688</v>
      </c>
      <c r="M27" s="234"/>
      <c r="N27" s="112">
        <v>8300</v>
      </c>
      <c r="O27" s="234"/>
      <c r="P27" s="112">
        <f>N27</f>
        <v>8300</v>
      </c>
      <c r="Q27" s="234" t="s">
        <v>640</v>
      </c>
      <c r="R27" s="234" t="s">
        <v>641</v>
      </c>
    </row>
    <row r="28" spans="1:18" ht="120" x14ac:dyDescent="0.25">
      <c r="A28" s="212">
        <v>9</v>
      </c>
      <c r="B28" s="212">
        <v>1</v>
      </c>
      <c r="C28" s="212">
        <v>1</v>
      </c>
      <c r="D28" s="212">
        <v>2</v>
      </c>
      <c r="E28" s="283" t="s">
        <v>683</v>
      </c>
      <c r="F28" s="212" t="s">
        <v>684</v>
      </c>
      <c r="G28" s="212" t="s">
        <v>52</v>
      </c>
      <c r="H28" s="129" t="s">
        <v>685</v>
      </c>
      <c r="I28" s="212" t="s">
        <v>686</v>
      </c>
      <c r="J28" s="129" t="s">
        <v>687</v>
      </c>
      <c r="K28" s="212"/>
      <c r="L28" s="212" t="s">
        <v>688</v>
      </c>
      <c r="M28" s="212"/>
      <c r="N28" s="217">
        <f>486.1+5682.19+350</f>
        <v>6518.29</v>
      </c>
      <c r="O28" s="104"/>
      <c r="P28" s="217">
        <f>N28</f>
        <v>6518.29</v>
      </c>
      <c r="Q28" s="212" t="s">
        <v>640</v>
      </c>
      <c r="R28" s="212" t="s">
        <v>641</v>
      </c>
    </row>
    <row r="29" spans="1:18" ht="18" customHeight="1" x14ac:dyDescent="0.25">
      <c r="A29" s="889" t="s">
        <v>657</v>
      </c>
      <c r="B29" s="889"/>
      <c r="C29" s="889"/>
      <c r="D29" s="889"/>
      <c r="E29" s="889"/>
      <c r="F29" s="889"/>
      <c r="G29" s="889"/>
      <c r="H29" s="889"/>
      <c r="I29" s="889"/>
      <c r="J29" s="889"/>
      <c r="K29" s="889"/>
      <c r="L29" s="889"/>
      <c r="M29" s="889"/>
      <c r="N29" s="889"/>
      <c r="O29" s="889"/>
      <c r="P29" s="889"/>
      <c r="Q29" s="889"/>
      <c r="R29" s="889"/>
    </row>
    <row r="30" spans="1:18" ht="120" x14ac:dyDescent="0.25">
      <c r="A30" s="234">
        <v>10</v>
      </c>
      <c r="B30" s="234">
        <v>1</v>
      </c>
      <c r="C30" s="234">
        <v>1</v>
      </c>
      <c r="D30" s="234">
        <v>2</v>
      </c>
      <c r="E30" s="98" t="s">
        <v>689</v>
      </c>
      <c r="F30" s="234" t="s">
        <v>690</v>
      </c>
      <c r="G30" s="234" t="s">
        <v>52</v>
      </c>
      <c r="H30" s="281" t="s">
        <v>685</v>
      </c>
      <c r="I30" s="234">
        <v>80</v>
      </c>
      <c r="J30" s="281" t="s">
        <v>687</v>
      </c>
      <c r="K30" s="234"/>
      <c r="L30" s="234" t="s">
        <v>688</v>
      </c>
      <c r="M30" s="234"/>
      <c r="N30" s="112">
        <v>8300</v>
      </c>
      <c r="O30" s="234"/>
      <c r="P30" s="112">
        <f>N30</f>
        <v>8300</v>
      </c>
      <c r="Q30" s="234" t="s">
        <v>640</v>
      </c>
      <c r="R30" s="234" t="s">
        <v>641</v>
      </c>
    </row>
    <row r="31" spans="1:18" ht="120" x14ac:dyDescent="0.25">
      <c r="A31" s="212">
        <v>10</v>
      </c>
      <c r="B31" s="212">
        <v>1</v>
      </c>
      <c r="C31" s="212">
        <v>1</v>
      </c>
      <c r="D31" s="212">
        <v>2</v>
      </c>
      <c r="E31" s="283" t="s">
        <v>689</v>
      </c>
      <c r="F31" s="212" t="s">
        <v>690</v>
      </c>
      <c r="G31" s="212" t="s">
        <v>52</v>
      </c>
      <c r="H31" s="129" t="s">
        <v>685</v>
      </c>
      <c r="I31" s="212">
        <v>80</v>
      </c>
      <c r="J31" s="129" t="s">
        <v>687</v>
      </c>
      <c r="K31" s="212"/>
      <c r="L31" s="212" t="s">
        <v>688</v>
      </c>
      <c r="M31" s="212"/>
      <c r="N31" s="217">
        <v>8218.2900000000009</v>
      </c>
      <c r="O31" s="104"/>
      <c r="P31" s="217">
        <f>N31</f>
        <v>8218.2900000000009</v>
      </c>
      <c r="Q31" s="212" t="s">
        <v>640</v>
      </c>
      <c r="R31" s="212" t="s">
        <v>641</v>
      </c>
    </row>
    <row r="32" spans="1:18" ht="21.75" customHeight="1" x14ac:dyDescent="0.25">
      <c r="A32" s="889" t="s">
        <v>691</v>
      </c>
      <c r="B32" s="889"/>
      <c r="C32" s="889"/>
      <c r="D32" s="889"/>
      <c r="E32" s="889"/>
      <c r="F32" s="889"/>
      <c r="G32" s="889"/>
      <c r="H32" s="889"/>
      <c r="I32" s="889"/>
      <c r="J32" s="889"/>
      <c r="K32" s="889"/>
      <c r="L32" s="889"/>
      <c r="M32" s="889"/>
      <c r="N32" s="889"/>
      <c r="O32" s="889"/>
      <c r="P32" s="889"/>
      <c r="Q32" s="889"/>
      <c r="R32" s="889"/>
    </row>
    <row r="33" spans="1:21" ht="120" x14ac:dyDescent="0.25">
      <c r="A33" s="234">
        <v>11</v>
      </c>
      <c r="B33" s="234">
        <v>1</v>
      </c>
      <c r="C33" s="234">
        <v>1</v>
      </c>
      <c r="D33" s="234">
        <v>2</v>
      </c>
      <c r="E33" s="98" t="s">
        <v>692</v>
      </c>
      <c r="F33" s="98" t="s">
        <v>693</v>
      </c>
      <c r="G33" s="234" t="s">
        <v>694</v>
      </c>
      <c r="H33" s="281" t="s">
        <v>695</v>
      </c>
      <c r="I33" s="234" t="s">
        <v>696</v>
      </c>
      <c r="J33" s="281" t="s">
        <v>687</v>
      </c>
      <c r="K33" s="234"/>
      <c r="L33" s="234" t="s">
        <v>688</v>
      </c>
      <c r="M33" s="234"/>
      <c r="N33" s="112">
        <v>8200</v>
      </c>
      <c r="O33" s="282"/>
      <c r="P33" s="112">
        <f>N33</f>
        <v>8200</v>
      </c>
      <c r="Q33" s="234" t="s">
        <v>640</v>
      </c>
      <c r="R33" s="234" t="s">
        <v>641</v>
      </c>
    </row>
    <row r="34" spans="1:21" ht="120" x14ac:dyDescent="0.25">
      <c r="A34" s="212">
        <v>11</v>
      </c>
      <c r="B34" s="212">
        <v>1</v>
      </c>
      <c r="C34" s="212">
        <v>1</v>
      </c>
      <c r="D34" s="212">
        <v>2</v>
      </c>
      <c r="E34" s="283" t="s">
        <v>692</v>
      </c>
      <c r="F34" s="283" t="s">
        <v>693</v>
      </c>
      <c r="G34" s="212" t="s">
        <v>694</v>
      </c>
      <c r="H34" s="129" t="s">
        <v>695</v>
      </c>
      <c r="I34" s="212" t="s">
        <v>696</v>
      </c>
      <c r="J34" s="129" t="s">
        <v>687</v>
      </c>
      <c r="K34" s="212"/>
      <c r="L34" s="212" t="s">
        <v>688</v>
      </c>
      <c r="M34" s="212"/>
      <c r="N34" s="217">
        <v>6100</v>
      </c>
      <c r="O34" s="104"/>
      <c r="P34" s="217">
        <f>N34</f>
        <v>6100</v>
      </c>
      <c r="Q34" s="212" t="s">
        <v>640</v>
      </c>
      <c r="R34" s="212" t="s">
        <v>641</v>
      </c>
    </row>
    <row r="35" spans="1:21" s="159" customFormat="1" ht="21.75" customHeight="1" x14ac:dyDescent="0.25">
      <c r="A35" s="889" t="s">
        <v>657</v>
      </c>
      <c r="B35" s="889"/>
      <c r="C35" s="889"/>
      <c r="D35" s="889"/>
      <c r="E35" s="889"/>
      <c r="F35" s="889"/>
      <c r="G35" s="889"/>
      <c r="H35" s="889"/>
      <c r="I35" s="889"/>
      <c r="J35" s="889"/>
      <c r="K35" s="889"/>
      <c r="L35" s="889"/>
      <c r="M35" s="889"/>
      <c r="N35" s="889"/>
      <c r="O35" s="889"/>
      <c r="P35" s="889"/>
      <c r="Q35" s="889"/>
      <c r="R35" s="889"/>
    </row>
    <row r="37" spans="1:21" x14ac:dyDescent="0.25">
      <c r="E37" s="284"/>
      <c r="L37" s="175"/>
      <c r="M37" s="578" t="s">
        <v>256</v>
      </c>
      <c r="N37" s="579"/>
      <c r="O37" s="580" t="s">
        <v>257</v>
      </c>
      <c r="P37" s="580"/>
    </row>
    <row r="38" spans="1:21" x14ac:dyDescent="0.25">
      <c r="E38" s="284"/>
      <c r="J38" s="170"/>
      <c r="K38" s="175"/>
      <c r="L38" s="175"/>
      <c r="M38" s="99" t="s">
        <v>258</v>
      </c>
      <c r="N38" s="99" t="s">
        <v>259</v>
      </c>
      <c r="O38" s="99" t="s">
        <v>258</v>
      </c>
      <c r="P38" s="99" t="s">
        <v>259</v>
      </c>
      <c r="Q38" s="175"/>
      <c r="R38" s="276"/>
      <c r="S38" s="277"/>
      <c r="T38" s="277"/>
    </row>
    <row r="39" spans="1:21" x14ac:dyDescent="0.25">
      <c r="J39" s="170"/>
      <c r="K39" s="175"/>
      <c r="L39" s="101" t="s">
        <v>260</v>
      </c>
      <c r="M39" s="151">
        <v>9</v>
      </c>
      <c r="N39" s="156">
        <f>O7+O8+P10+P18+P21+P24+P27+P30+P33</f>
        <v>633600</v>
      </c>
      <c r="O39" s="161">
        <v>2</v>
      </c>
      <c r="P39" s="156">
        <f>O9+P13</f>
        <v>151200</v>
      </c>
      <c r="Q39" s="138"/>
      <c r="R39" s="276"/>
      <c r="S39" s="277"/>
      <c r="T39" s="277"/>
    </row>
    <row r="40" spans="1:21" x14ac:dyDescent="0.25">
      <c r="J40" s="170"/>
      <c r="K40" s="175"/>
      <c r="L40" s="101" t="s">
        <v>261</v>
      </c>
      <c r="M40" s="131">
        <v>9</v>
      </c>
      <c r="N40" s="83">
        <f>O7+O8+P11+P18+P22+P25+P28+P31+P34</f>
        <v>627734.18000000017</v>
      </c>
      <c r="O40" s="131">
        <v>2</v>
      </c>
      <c r="P40" s="83">
        <f>O9+P15</f>
        <v>151200</v>
      </c>
      <c r="Q40" s="138"/>
      <c r="R40" s="276"/>
      <c r="S40" s="277"/>
      <c r="T40" s="277"/>
    </row>
    <row r="41" spans="1:21" x14ac:dyDescent="0.25">
      <c r="P41" s="175"/>
      <c r="Q41" s="175"/>
      <c r="R41" s="175"/>
      <c r="U41" s="285"/>
    </row>
    <row r="42" spans="1:21" x14ac:dyDescent="0.25">
      <c r="J42" s="170"/>
      <c r="K42" s="175"/>
      <c r="L42" s="175"/>
      <c r="N42" s="138"/>
      <c r="P42" s="275"/>
      <c r="Q42" s="138"/>
      <c r="R42" s="276"/>
      <c r="S42" s="277"/>
      <c r="T42" s="277"/>
    </row>
    <row r="43" spans="1:21" x14ac:dyDescent="0.25">
      <c r="J43" s="170"/>
      <c r="K43" s="175"/>
      <c r="L43" s="175"/>
      <c r="N43" s="138"/>
      <c r="P43" s="275"/>
      <c r="Q43" s="138"/>
      <c r="R43" s="276"/>
      <c r="S43" s="277"/>
      <c r="T43" s="277"/>
    </row>
  </sheetData>
  <mergeCells count="56">
    <mergeCell ref="A4:A5"/>
    <mergeCell ref="B4:B5"/>
    <mergeCell ref="C4:C5"/>
    <mergeCell ref="D4:D5"/>
    <mergeCell ref="E4:E5"/>
    <mergeCell ref="G4:G5"/>
    <mergeCell ref="H4:I4"/>
    <mergeCell ref="J4:J5"/>
    <mergeCell ref="K4:L4"/>
    <mergeCell ref="F4:F5"/>
    <mergeCell ref="M4:N4"/>
    <mergeCell ref="O4:P4"/>
    <mergeCell ref="P13:P14"/>
    <mergeCell ref="Q13:Q14"/>
    <mergeCell ref="R13:R14"/>
    <mergeCell ref="M13:M14"/>
    <mergeCell ref="N13:N14"/>
    <mergeCell ref="O13:O14"/>
    <mergeCell ref="Q4:Q5"/>
    <mergeCell ref="R4:R5"/>
    <mergeCell ref="A12:R12"/>
    <mergeCell ref="A13:A14"/>
    <mergeCell ref="B13:B14"/>
    <mergeCell ref="C13:C14"/>
    <mergeCell ref="D13:D14"/>
    <mergeCell ref="E13:E14"/>
    <mergeCell ref="J13:J14"/>
    <mergeCell ref="K13:K14"/>
    <mergeCell ref="L13:L14"/>
    <mergeCell ref="A15:A16"/>
    <mergeCell ref="B15:B16"/>
    <mergeCell ref="C15:C16"/>
    <mergeCell ref="D15:D16"/>
    <mergeCell ref="E15:E16"/>
    <mergeCell ref="G13:G14"/>
    <mergeCell ref="F13:F14"/>
    <mergeCell ref="A26:R26"/>
    <mergeCell ref="J15:J16"/>
    <mergeCell ref="K15:K16"/>
    <mergeCell ref="L15:L16"/>
    <mergeCell ref="M15:M16"/>
    <mergeCell ref="N15:N16"/>
    <mergeCell ref="O15:O16"/>
    <mergeCell ref="P15:P16"/>
    <mergeCell ref="Q15:Q16"/>
    <mergeCell ref="R15:R16"/>
    <mergeCell ref="A17:R17"/>
    <mergeCell ref="A23:R23"/>
    <mergeCell ref="F15:F16"/>
    <mergeCell ref="G15:G16"/>
    <mergeCell ref="A20:R20"/>
    <mergeCell ref="A29:R29"/>
    <mergeCell ref="A32:R32"/>
    <mergeCell ref="A35:R35"/>
    <mergeCell ref="M37:N37"/>
    <mergeCell ref="O37:P3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A28" zoomScale="70" zoomScaleNormal="70" workbookViewId="0">
      <selection activeCell="J38" sqref="J38"/>
    </sheetView>
  </sheetViews>
  <sheetFormatPr defaultRowHeight="15" x14ac:dyDescent="0.25"/>
  <cols>
    <col min="1" max="1" width="4.7109375" style="175" customWidth="1"/>
    <col min="2" max="2" width="8.85546875" style="175" customWidth="1"/>
    <col min="3" max="3" width="11.42578125" style="175" customWidth="1"/>
    <col min="4" max="4" width="9.7109375" style="175" customWidth="1"/>
    <col min="5" max="5" width="42.42578125" style="175" customWidth="1"/>
    <col min="6" max="6" width="65.28515625" style="175" customWidth="1"/>
    <col min="7" max="7" width="30" style="175" customWidth="1"/>
    <col min="8" max="8" width="19.28515625" style="175" customWidth="1"/>
    <col min="9" max="9" width="19.5703125" style="175" customWidth="1"/>
    <col min="10" max="10" width="35.85546875" style="175" customWidth="1"/>
    <col min="11" max="11" width="13.28515625" style="175" customWidth="1"/>
    <col min="12" max="12" width="12.7109375" style="175" customWidth="1"/>
    <col min="13" max="16" width="14.7109375" style="175" customWidth="1"/>
    <col min="17" max="17" width="19.140625" style="175" customWidth="1"/>
    <col min="18" max="18" width="19.42578125" style="175" customWidth="1"/>
    <col min="19" max="19" width="19.5703125" style="175" customWidth="1"/>
    <col min="20" max="20" width="11.28515625" style="175" bestFit="1" customWidth="1"/>
    <col min="21" max="250" width="9.140625" style="175"/>
    <col min="251" max="251" width="4.7109375" style="175" bestFit="1" customWidth="1"/>
    <col min="252" max="252" width="9.7109375" style="175" bestFit="1" customWidth="1"/>
    <col min="253" max="253" width="10" style="175" bestFit="1" customWidth="1"/>
    <col min="254" max="254" width="8.85546875" style="175" bestFit="1" customWidth="1"/>
    <col min="255" max="255" width="22.85546875" style="175" customWidth="1"/>
    <col min="256" max="256" width="59.7109375" style="175" bestFit="1" customWidth="1"/>
    <col min="257" max="257" width="57.85546875" style="175" bestFit="1" customWidth="1"/>
    <col min="258" max="258" width="35.28515625" style="175" bestFit="1" customWidth="1"/>
    <col min="259" max="259" width="28.140625" style="175" bestFit="1" customWidth="1"/>
    <col min="260" max="260" width="33.140625" style="175" bestFit="1" customWidth="1"/>
    <col min="261" max="261" width="26" style="175" bestFit="1" customWidth="1"/>
    <col min="262" max="262" width="19.140625" style="175" bestFit="1" customWidth="1"/>
    <col min="263" max="263" width="10.42578125" style="175" customWidth="1"/>
    <col min="264" max="264" width="11.85546875" style="175" customWidth="1"/>
    <col min="265" max="265" width="14.7109375" style="175" customWidth="1"/>
    <col min="266" max="266" width="9" style="175" bestFit="1" customWidth="1"/>
    <col min="267" max="506" width="9.140625" style="175"/>
    <col min="507" max="507" width="4.7109375" style="175" bestFit="1" customWidth="1"/>
    <col min="508" max="508" width="9.7109375" style="175" bestFit="1" customWidth="1"/>
    <col min="509" max="509" width="10" style="175" bestFit="1" customWidth="1"/>
    <col min="510" max="510" width="8.85546875" style="175" bestFit="1" customWidth="1"/>
    <col min="511" max="511" width="22.85546875" style="175" customWidth="1"/>
    <col min="512" max="512" width="59.7109375" style="175" bestFit="1" customWidth="1"/>
    <col min="513" max="513" width="57.85546875" style="175" bestFit="1" customWidth="1"/>
    <col min="514" max="514" width="35.28515625" style="175" bestFit="1" customWidth="1"/>
    <col min="515" max="515" width="28.140625" style="175" bestFit="1" customWidth="1"/>
    <col min="516" max="516" width="33.140625" style="175" bestFit="1" customWidth="1"/>
    <col min="517" max="517" width="26" style="175" bestFit="1" customWidth="1"/>
    <col min="518" max="518" width="19.140625" style="175" bestFit="1" customWidth="1"/>
    <col min="519" max="519" width="10.42578125" style="175" customWidth="1"/>
    <col min="520" max="520" width="11.85546875" style="175" customWidth="1"/>
    <col min="521" max="521" width="14.7109375" style="175" customWidth="1"/>
    <col min="522" max="522" width="9" style="175" bestFit="1" customWidth="1"/>
    <col min="523" max="762" width="9.140625" style="175"/>
    <col min="763" max="763" width="4.7109375" style="175" bestFit="1" customWidth="1"/>
    <col min="764" max="764" width="9.7109375" style="175" bestFit="1" customWidth="1"/>
    <col min="765" max="765" width="10" style="175" bestFit="1" customWidth="1"/>
    <col min="766" max="766" width="8.85546875" style="175" bestFit="1" customWidth="1"/>
    <col min="767" max="767" width="22.85546875" style="175" customWidth="1"/>
    <col min="768" max="768" width="59.7109375" style="175" bestFit="1" customWidth="1"/>
    <col min="769" max="769" width="57.85546875" style="175" bestFit="1" customWidth="1"/>
    <col min="770" max="770" width="35.28515625" style="175" bestFit="1" customWidth="1"/>
    <col min="771" max="771" width="28.140625" style="175" bestFit="1" customWidth="1"/>
    <col min="772" max="772" width="33.140625" style="175" bestFit="1" customWidth="1"/>
    <col min="773" max="773" width="26" style="175" bestFit="1" customWidth="1"/>
    <col min="774" max="774" width="19.140625" style="175" bestFit="1" customWidth="1"/>
    <col min="775" max="775" width="10.42578125" style="175" customWidth="1"/>
    <col min="776" max="776" width="11.85546875" style="175" customWidth="1"/>
    <col min="777" max="777" width="14.7109375" style="175" customWidth="1"/>
    <col min="778" max="778" width="9" style="175" bestFit="1" customWidth="1"/>
    <col min="779" max="1018" width="9.140625" style="175"/>
    <col min="1019" max="1019" width="4.7109375" style="175" bestFit="1" customWidth="1"/>
    <col min="1020" max="1020" width="9.7109375" style="175" bestFit="1" customWidth="1"/>
    <col min="1021" max="1021" width="10" style="175" bestFit="1" customWidth="1"/>
    <col min="1022" max="1022" width="8.85546875" style="175" bestFit="1" customWidth="1"/>
    <col min="1023" max="1023" width="22.85546875" style="175" customWidth="1"/>
    <col min="1024" max="1024" width="59.7109375" style="175" bestFit="1" customWidth="1"/>
    <col min="1025" max="1025" width="57.85546875" style="175" bestFit="1" customWidth="1"/>
    <col min="1026" max="1026" width="35.28515625" style="175" bestFit="1" customWidth="1"/>
    <col min="1027" max="1027" width="28.140625" style="175" bestFit="1" customWidth="1"/>
    <col min="1028" max="1028" width="33.140625" style="175" bestFit="1" customWidth="1"/>
    <col min="1029" max="1029" width="26" style="175" bestFit="1" customWidth="1"/>
    <col min="1030" max="1030" width="19.140625" style="175" bestFit="1" customWidth="1"/>
    <col min="1031" max="1031" width="10.42578125" style="175" customWidth="1"/>
    <col min="1032" max="1032" width="11.85546875" style="175" customWidth="1"/>
    <col min="1033" max="1033" width="14.7109375" style="175" customWidth="1"/>
    <col min="1034" max="1034" width="9" style="175" bestFit="1" customWidth="1"/>
    <col min="1035" max="1274" width="9.140625" style="175"/>
    <col min="1275" max="1275" width="4.7109375" style="175" bestFit="1" customWidth="1"/>
    <col min="1276" max="1276" width="9.7109375" style="175" bestFit="1" customWidth="1"/>
    <col min="1277" max="1277" width="10" style="175" bestFit="1" customWidth="1"/>
    <col min="1278" max="1278" width="8.85546875" style="175" bestFit="1" customWidth="1"/>
    <col min="1279" max="1279" width="22.85546875" style="175" customWidth="1"/>
    <col min="1280" max="1280" width="59.7109375" style="175" bestFit="1" customWidth="1"/>
    <col min="1281" max="1281" width="57.85546875" style="175" bestFit="1" customWidth="1"/>
    <col min="1282" max="1282" width="35.28515625" style="175" bestFit="1" customWidth="1"/>
    <col min="1283" max="1283" width="28.140625" style="175" bestFit="1" customWidth="1"/>
    <col min="1284" max="1284" width="33.140625" style="175" bestFit="1" customWidth="1"/>
    <col min="1285" max="1285" width="26" style="175" bestFit="1" customWidth="1"/>
    <col min="1286" max="1286" width="19.140625" style="175" bestFit="1" customWidth="1"/>
    <col min="1287" max="1287" width="10.42578125" style="175" customWidth="1"/>
    <col min="1288" max="1288" width="11.85546875" style="175" customWidth="1"/>
    <col min="1289" max="1289" width="14.7109375" style="175" customWidth="1"/>
    <col min="1290" max="1290" width="9" style="175" bestFit="1" customWidth="1"/>
    <col min="1291" max="1530" width="9.140625" style="175"/>
    <col min="1531" max="1531" width="4.7109375" style="175" bestFit="1" customWidth="1"/>
    <col min="1532" max="1532" width="9.7109375" style="175" bestFit="1" customWidth="1"/>
    <col min="1533" max="1533" width="10" style="175" bestFit="1" customWidth="1"/>
    <col min="1534" max="1534" width="8.85546875" style="175" bestFit="1" customWidth="1"/>
    <col min="1535" max="1535" width="22.85546875" style="175" customWidth="1"/>
    <col min="1536" max="1536" width="59.7109375" style="175" bestFit="1" customWidth="1"/>
    <col min="1537" max="1537" width="57.85546875" style="175" bestFit="1" customWidth="1"/>
    <col min="1538" max="1538" width="35.28515625" style="175" bestFit="1" customWidth="1"/>
    <col min="1539" max="1539" width="28.140625" style="175" bestFit="1" customWidth="1"/>
    <col min="1540" max="1540" width="33.140625" style="175" bestFit="1" customWidth="1"/>
    <col min="1541" max="1541" width="26" style="175" bestFit="1" customWidth="1"/>
    <col min="1542" max="1542" width="19.140625" style="175" bestFit="1" customWidth="1"/>
    <col min="1543" max="1543" width="10.42578125" style="175" customWidth="1"/>
    <col min="1544" max="1544" width="11.85546875" style="175" customWidth="1"/>
    <col min="1545" max="1545" width="14.7109375" style="175" customWidth="1"/>
    <col min="1546" max="1546" width="9" style="175" bestFit="1" customWidth="1"/>
    <col min="1547" max="1786" width="9.140625" style="175"/>
    <col min="1787" max="1787" width="4.7109375" style="175" bestFit="1" customWidth="1"/>
    <col min="1788" max="1788" width="9.7109375" style="175" bestFit="1" customWidth="1"/>
    <col min="1789" max="1789" width="10" style="175" bestFit="1" customWidth="1"/>
    <col min="1790" max="1790" width="8.85546875" style="175" bestFit="1" customWidth="1"/>
    <col min="1791" max="1791" width="22.85546875" style="175" customWidth="1"/>
    <col min="1792" max="1792" width="59.7109375" style="175" bestFit="1" customWidth="1"/>
    <col min="1793" max="1793" width="57.85546875" style="175" bestFit="1" customWidth="1"/>
    <col min="1794" max="1794" width="35.28515625" style="175" bestFit="1" customWidth="1"/>
    <col min="1795" max="1795" width="28.140625" style="175" bestFit="1" customWidth="1"/>
    <col min="1796" max="1796" width="33.140625" style="175" bestFit="1" customWidth="1"/>
    <col min="1797" max="1797" width="26" style="175" bestFit="1" customWidth="1"/>
    <col min="1798" max="1798" width="19.140625" style="175" bestFit="1" customWidth="1"/>
    <col min="1799" max="1799" width="10.42578125" style="175" customWidth="1"/>
    <col min="1800" max="1800" width="11.85546875" style="175" customWidth="1"/>
    <col min="1801" max="1801" width="14.7109375" style="175" customWidth="1"/>
    <col min="1802" max="1802" width="9" style="175" bestFit="1" customWidth="1"/>
    <col min="1803" max="2042" width="9.140625" style="175"/>
    <col min="2043" max="2043" width="4.7109375" style="175" bestFit="1" customWidth="1"/>
    <col min="2044" max="2044" width="9.7109375" style="175" bestFit="1" customWidth="1"/>
    <col min="2045" max="2045" width="10" style="175" bestFit="1" customWidth="1"/>
    <col min="2046" max="2046" width="8.85546875" style="175" bestFit="1" customWidth="1"/>
    <col min="2047" max="2047" width="22.85546875" style="175" customWidth="1"/>
    <col min="2048" max="2048" width="59.7109375" style="175" bestFit="1" customWidth="1"/>
    <col min="2049" max="2049" width="57.85546875" style="175" bestFit="1" customWidth="1"/>
    <col min="2050" max="2050" width="35.28515625" style="175" bestFit="1" customWidth="1"/>
    <col min="2051" max="2051" width="28.140625" style="175" bestFit="1" customWidth="1"/>
    <col min="2052" max="2052" width="33.140625" style="175" bestFit="1" customWidth="1"/>
    <col min="2053" max="2053" width="26" style="175" bestFit="1" customWidth="1"/>
    <col min="2054" max="2054" width="19.140625" style="175" bestFit="1" customWidth="1"/>
    <col min="2055" max="2055" width="10.42578125" style="175" customWidth="1"/>
    <col min="2056" max="2056" width="11.85546875" style="175" customWidth="1"/>
    <col min="2057" max="2057" width="14.7109375" style="175" customWidth="1"/>
    <col min="2058" max="2058" width="9" style="175" bestFit="1" customWidth="1"/>
    <col min="2059" max="2298" width="9.140625" style="175"/>
    <col min="2299" max="2299" width="4.7109375" style="175" bestFit="1" customWidth="1"/>
    <col min="2300" max="2300" width="9.7109375" style="175" bestFit="1" customWidth="1"/>
    <col min="2301" max="2301" width="10" style="175" bestFit="1" customWidth="1"/>
    <col min="2302" max="2302" width="8.85546875" style="175" bestFit="1" customWidth="1"/>
    <col min="2303" max="2303" width="22.85546875" style="175" customWidth="1"/>
    <col min="2304" max="2304" width="59.7109375" style="175" bestFit="1" customWidth="1"/>
    <col min="2305" max="2305" width="57.85546875" style="175" bestFit="1" customWidth="1"/>
    <col min="2306" max="2306" width="35.28515625" style="175" bestFit="1" customWidth="1"/>
    <col min="2307" max="2307" width="28.140625" style="175" bestFit="1" customWidth="1"/>
    <col min="2308" max="2308" width="33.140625" style="175" bestFit="1" customWidth="1"/>
    <col min="2309" max="2309" width="26" style="175" bestFit="1" customWidth="1"/>
    <col min="2310" max="2310" width="19.140625" style="175" bestFit="1" customWidth="1"/>
    <col min="2311" max="2311" width="10.42578125" style="175" customWidth="1"/>
    <col min="2312" max="2312" width="11.85546875" style="175" customWidth="1"/>
    <col min="2313" max="2313" width="14.7109375" style="175" customWidth="1"/>
    <col min="2314" max="2314" width="9" style="175" bestFit="1" customWidth="1"/>
    <col min="2315" max="2554" width="9.140625" style="175"/>
    <col min="2555" max="2555" width="4.7109375" style="175" bestFit="1" customWidth="1"/>
    <col min="2556" max="2556" width="9.7109375" style="175" bestFit="1" customWidth="1"/>
    <col min="2557" max="2557" width="10" style="175" bestFit="1" customWidth="1"/>
    <col min="2558" max="2558" width="8.85546875" style="175" bestFit="1" customWidth="1"/>
    <col min="2559" max="2559" width="22.85546875" style="175" customWidth="1"/>
    <col min="2560" max="2560" width="59.7109375" style="175" bestFit="1" customWidth="1"/>
    <col min="2561" max="2561" width="57.85546875" style="175" bestFit="1" customWidth="1"/>
    <col min="2562" max="2562" width="35.28515625" style="175" bestFit="1" customWidth="1"/>
    <col min="2563" max="2563" width="28.140625" style="175" bestFit="1" customWidth="1"/>
    <col min="2564" max="2564" width="33.140625" style="175" bestFit="1" customWidth="1"/>
    <col min="2565" max="2565" width="26" style="175" bestFit="1" customWidth="1"/>
    <col min="2566" max="2566" width="19.140625" style="175" bestFit="1" customWidth="1"/>
    <col min="2567" max="2567" width="10.42578125" style="175" customWidth="1"/>
    <col min="2568" max="2568" width="11.85546875" style="175" customWidth="1"/>
    <col min="2569" max="2569" width="14.7109375" style="175" customWidth="1"/>
    <col min="2570" max="2570" width="9" style="175" bestFit="1" customWidth="1"/>
    <col min="2571" max="2810" width="9.140625" style="175"/>
    <col min="2811" max="2811" width="4.7109375" style="175" bestFit="1" customWidth="1"/>
    <col min="2812" max="2812" width="9.7109375" style="175" bestFit="1" customWidth="1"/>
    <col min="2813" max="2813" width="10" style="175" bestFit="1" customWidth="1"/>
    <col min="2814" max="2814" width="8.85546875" style="175" bestFit="1" customWidth="1"/>
    <col min="2815" max="2815" width="22.85546875" style="175" customWidth="1"/>
    <col min="2816" max="2816" width="59.7109375" style="175" bestFit="1" customWidth="1"/>
    <col min="2817" max="2817" width="57.85546875" style="175" bestFit="1" customWidth="1"/>
    <col min="2818" max="2818" width="35.28515625" style="175" bestFit="1" customWidth="1"/>
    <col min="2819" max="2819" width="28.140625" style="175" bestFit="1" customWidth="1"/>
    <col min="2820" max="2820" width="33.140625" style="175" bestFit="1" customWidth="1"/>
    <col min="2821" max="2821" width="26" style="175" bestFit="1" customWidth="1"/>
    <col min="2822" max="2822" width="19.140625" style="175" bestFit="1" customWidth="1"/>
    <col min="2823" max="2823" width="10.42578125" style="175" customWidth="1"/>
    <col min="2824" max="2824" width="11.85546875" style="175" customWidth="1"/>
    <col min="2825" max="2825" width="14.7109375" style="175" customWidth="1"/>
    <col min="2826" max="2826" width="9" style="175" bestFit="1" customWidth="1"/>
    <col min="2827" max="3066" width="9.140625" style="175"/>
    <col min="3067" max="3067" width="4.7109375" style="175" bestFit="1" customWidth="1"/>
    <col min="3068" max="3068" width="9.7109375" style="175" bestFit="1" customWidth="1"/>
    <col min="3069" max="3069" width="10" style="175" bestFit="1" customWidth="1"/>
    <col min="3070" max="3070" width="8.85546875" style="175" bestFit="1" customWidth="1"/>
    <col min="3071" max="3071" width="22.85546875" style="175" customWidth="1"/>
    <col min="3072" max="3072" width="59.7109375" style="175" bestFit="1" customWidth="1"/>
    <col min="3073" max="3073" width="57.85546875" style="175" bestFit="1" customWidth="1"/>
    <col min="3074" max="3074" width="35.28515625" style="175" bestFit="1" customWidth="1"/>
    <col min="3075" max="3075" width="28.140625" style="175" bestFit="1" customWidth="1"/>
    <col min="3076" max="3076" width="33.140625" style="175" bestFit="1" customWidth="1"/>
    <col min="3077" max="3077" width="26" style="175" bestFit="1" customWidth="1"/>
    <col min="3078" max="3078" width="19.140625" style="175" bestFit="1" customWidth="1"/>
    <col min="3079" max="3079" width="10.42578125" style="175" customWidth="1"/>
    <col min="3080" max="3080" width="11.85546875" style="175" customWidth="1"/>
    <col min="3081" max="3081" width="14.7109375" style="175" customWidth="1"/>
    <col min="3082" max="3082" width="9" style="175" bestFit="1" customWidth="1"/>
    <col min="3083" max="3322" width="9.140625" style="175"/>
    <col min="3323" max="3323" width="4.7109375" style="175" bestFit="1" customWidth="1"/>
    <col min="3324" max="3324" width="9.7109375" style="175" bestFit="1" customWidth="1"/>
    <col min="3325" max="3325" width="10" style="175" bestFit="1" customWidth="1"/>
    <col min="3326" max="3326" width="8.85546875" style="175" bestFit="1" customWidth="1"/>
    <col min="3327" max="3327" width="22.85546875" style="175" customWidth="1"/>
    <col min="3328" max="3328" width="59.7109375" style="175" bestFit="1" customWidth="1"/>
    <col min="3329" max="3329" width="57.85546875" style="175" bestFit="1" customWidth="1"/>
    <col min="3330" max="3330" width="35.28515625" style="175" bestFit="1" customWidth="1"/>
    <col min="3331" max="3331" width="28.140625" style="175" bestFit="1" customWidth="1"/>
    <col min="3332" max="3332" width="33.140625" style="175" bestFit="1" customWidth="1"/>
    <col min="3333" max="3333" width="26" style="175" bestFit="1" customWidth="1"/>
    <col min="3334" max="3334" width="19.140625" style="175" bestFit="1" customWidth="1"/>
    <col min="3335" max="3335" width="10.42578125" style="175" customWidth="1"/>
    <col min="3336" max="3336" width="11.85546875" style="175" customWidth="1"/>
    <col min="3337" max="3337" width="14.7109375" style="175" customWidth="1"/>
    <col min="3338" max="3338" width="9" style="175" bestFit="1" customWidth="1"/>
    <col min="3339" max="3578" width="9.140625" style="175"/>
    <col min="3579" max="3579" width="4.7109375" style="175" bestFit="1" customWidth="1"/>
    <col min="3580" max="3580" width="9.7109375" style="175" bestFit="1" customWidth="1"/>
    <col min="3581" max="3581" width="10" style="175" bestFit="1" customWidth="1"/>
    <col min="3582" max="3582" width="8.85546875" style="175" bestFit="1" customWidth="1"/>
    <col min="3583" max="3583" width="22.85546875" style="175" customWidth="1"/>
    <col min="3584" max="3584" width="59.7109375" style="175" bestFit="1" customWidth="1"/>
    <col min="3585" max="3585" width="57.85546875" style="175" bestFit="1" customWidth="1"/>
    <col min="3586" max="3586" width="35.28515625" style="175" bestFit="1" customWidth="1"/>
    <col min="3587" max="3587" width="28.140625" style="175" bestFit="1" customWidth="1"/>
    <col min="3588" max="3588" width="33.140625" style="175" bestFit="1" customWidth="1"/>
    <col min="3589" max="3589" width="26" style="175" bestFit="1" customWidth="1"/>
    <col min="3590" max="3590" width="19.140625" style="175" bestFit="1" customWidth="1"/>
    <col min="3591" max="3591" width="10.42578125" style="175" customWidth="1"/>
    <col min="3592" max="3592" width="11.85546875" style="175" customWidth="1"/>
    <col min="3593" max="3593" width="14.7109375" style="175" customWidth="1"/>
    <col min="3594" max="3594" width="9" style="175" bestFit="1" customWidth="1"/>
    <col min="3595" max="3834" width="9.140625" style="175"/>
    <col min="3835" max="3835" width="4.7109375" style="175" bestFit="1" customWidth="1"/>
    <col min="3836" max="3836" width="9.7109375" style="175" bestFit="1" customWidth="1"/>
    <col min="3837" max="3837" width="10" style="175" bestFit="1" customWidth="1"/>
    <col min="3838" max="3838" width="8.85546875" style="175" bestFit="1" customWidth="1"/>
    <col min="3839" max="3839" width="22.85546875" style="175" customWidth="1"/>
    <col min="3840" max="3840" width="59.7109375" style="175" bestFit="1" customWidth="1"/>
    <col min="3841" max="3841" width="57.85546875" style="175" bestFit="1" customWidth="1"/>
    <col min="3842" max="3842" width="35.28515625" style="175" bestFit="1" customWidth="1"/>
    <col min="3843" max="3843" width="28.140625" style="175" bestFit="1" customWidth="1"/>
    <col min="3844" max="3844" width="33.140625" style="175" bestFit="1" customWidth="1"/>
    <col min="3845" max="3845" width="26" style="175" bestFit="1" customWidth="1"/>
    <col min="3846" max="3846" width="19.140625" style="175" bestFit="1" customWidth="1"/>
    <col min="3847" max="3847" width="10.42578125" style="175" customWidth="1"/>
    <col min="3848" max="3848" width="11.85546875" style="175" customWidth="1"/>
    <col min="3849" max="3849" width="14.7109375" style="175" customWidth="1"/>
    <col min="3850" max="3850" width="9" style="175" bestFit="1" customWidth="1"/>
    <col min="3851" max="4090" width="9.140625" style="175"/>
    <col min="4091" max="4091" width="4.7109375" style="175" bestFit="1" customWidth="1"/>
    <col min="4092" max="4092" width="9.7109375" style="175" bestFit="1" customWidth="1"/>
    <col min="4093" max="4093" width="10" style="175" bestFit="1" customWidth="1"/>
    <col min="4094" max="4094" width="8.85546875" style="175" bestFit="1" customWidth="1"/>
    <col min="4095" max="4095" width="22.85546875" style="175" customWidth="1"/>
    <col min="4096" max="4096" width="59.7109375" style="175" bestFit="1" customWidth="1"/>
    <col min="4097" max="4097" width="57.85546875" style="175" bestFit="1" customWidth="1"/>
    <col min="4098" max="4098" width="35.28515625" style="175" bestFit="1" customWidth="1"/>
    <col min="4099" max="4099" width="28.140625" style="175" bestFit="1" customWidth="1"/>
    <col min="4100" max="4100" width="33.140625" style="175" bestFit="1" customWidth="1"/>
    <col min="4101" max="4101" width="26" style="175" bestFit="1" customWidth="1"/>
    <col min="4102" max="4102" width="19.140625" style="175" bestFit="1" customWidth="1"/>
    <col min="4103" max="4103" width="10.42578125" style="175" customWidth="1"/>
    <col min="4104" max="4104" width="11.85546875" style="175" customWidth="1"/>
    <col min="4105" max="4105" width="14.7109375" style="175" customWidth="1"/>
    <col min="4106" max="4106" width="9" style="175" bestFit="1" customWidth="1"/>
    <col min="4107" max="4346" width="9.140625" style="175"/>
    <col min="4347" max="4347" width="4.7109375" style="175" bestFit="1" customWidth="1"/>
    <col min="4348" max="4348" width="9.7109375" style="175" bestFit="1" customWidth="1"/>
    <col min="4349" max="4349" width="10" style="175" bestFit="1" customWidth="1"/>
    <col min="4350" max="4350" width="8.85546875" style="175" bestFit="1" customWidth="1"/>
    <col min="4351" max="4351" width="22.85546875" style="175" customWidth="1"/>
    <col min="4352" max="4352" width="59.7109375" style="175" bestFit="1" customWidth="1"/>
    <col min="4353" max="4353" width="57.85546875" style="175" bestFit="1" customWidth="1"/>
    <col min="4354" max="4354" width="35.28515625" style="175" bestFit="1" customWidth="1"/>
    <col min="4355" max="4355" width="28.140625" style="175" bestFit="1" customWidth="1"/>
    <col min="4356" max="4356" width="33.140625" style="175" bestFit="1" customWidth="1"/>
    <col min="4357" max="4357" width="26" style="175" bestFit="1" customWidth="1"/>
    <col min="4358" max="4358" width="19.140625" style="175" bestFit="1" customWidth="1"/>
    <col min="4359" max="4359" width="10.42578125" style="175" customWidth="1"/>
    <col min="4360" max="4360" width="11.85546875" style="175" customWidth="1"/>
    <col min="4361" max="4361" width="14.7109375" style="175" customWidth="1"/>
    <col min="4362" max="4362" width="9" style="175" bestFit="1" customWidth="1"/>
    <col min="4363" max="4602" width="9.140625" style="175"/>
    <col min="4603" max="4603" width="4.7109375" style="175" bestFit="1" customWidth="1"/>
    <col min="4604" max="4604" width="9.7109375" style="175" bestFit="1" customWidth="1"/>
    <col min="4605" max="4605" width="10" style="175" bestFit="1" customWidth="1"/>
    <col min="4606" max="4606" width="8.85546875" style="175" bestFit="1" customWidth="1"/>
    <col min="4607" max="4607" width="22.85546875" style="175" customWidth="1"/>
    <col min="4608" max="4608" width="59.7109375" style="175" bestFit="1" customWidth="1"/>
    <col min="4609" max="4609" width="57.85546875" style="175" bestFit="1" customWidth="1"/>
    <col min="4610" max="4610" width="35.28515625" style="175" bestFit="1" customWidth="1"/>
    <col min="4611" max="4611" width="28.140625" style="175" bestFit="1" customWidth="1"/>
    <col min="4612" max="4612" width="33.140625" style="175" bestFit="1" customWidth="1"/>
    <col min="4613" max="4613" width="26" style="175" bestFit="1" customWidth="1"/>
    <col min="4614" max="4614" width="19.140625" style="175" bestFit="1" customWidth="1"/>
    <col min="4615" max="4615" width="10.42578125" style="175" customWidth="1"/>
    <col min="4616" max="4616" width="11.85546875" style="175" customWidth="1"/>
    <col min="4617" max="4617" width="14.7109375" style="175" customWidth="1"/>
    <col min="4618" max="4618" width="9" style="175" bestFit="1" customWidth="1"/>
    <col min="4619" max="4858" width="9.140625" style="175"/>
    <col min="4859" max="4859" width="4.7109375" style="175" bestFit="1" customWidth="1"/>
    <col min="4860" max="4860" width="9.7109375" style="175" bestFit="1" customWidth="1"/>
    <col min="4861" max="4861" width="10" style="175" bestFit="1" customWidth="1"/>
    <col min="4862" max="4862" width="8.85546875" style="175" bestFit="1" customWidth="1"/>
    <col min="4863" max="4863" width="22.85546875" style="175" customWidth="1"/>
    <col min="4864" max="4864" width="59.7109375" style="175" bestFit="1" customWidth="1"/>
    <col min="4865" max="4865" width="57.85546875" style="175" bestFit="1" customWidth="1"/>
    <col min="4866" max="4866" width="35.28515625" style="175" bestFit="1" customWidth="1"/>
    <col min="4867" max="4867" width="28.140625" style="175" bestFit="1" customWidth="1"/>
    <col min="4868" max="4868" width="33.140625" style="175" bestFit="1" customWidth="1"/>
    <col min="4869" max="4869" width="26" style="175" bestFit="1" customWidth="1"/>
    <col min="4870" max="4870" width="19.140625" style="175" bestFit="1" customWidth="1"/>
    <col min="4871" max="4871" width="10.42578125" style="175" customWidth="1"/>
    <col min="4872" max="4872" width="11.85546875" style="175" customWidth="1"/>
    <col min="4873" max="4873" width="14.7109375" style="175" customWidth="1"/>
    <col min="4874" max="4874" width="9" style="175" bestFit="1" customWidth="1"/>
    <col min="4875" max="5114" width="9.140625" style="175"/>
    <col min="5115" max="5115" width="4.7109375" style="175" bestFit="1" customWidth="1"/>
    <col min="5116" max="5116" width="9.7109375" style="175" bestFit="1" customWidth="1"/>
    <col min="5117" max="5117" width="10" style="175" bestFit="1" customWidth="1"/>
    <col min="5118" max="5118" width="8.85546875" style="175" bestFit="1" customWidth="1"/>
    <col min="5119" max="5119" width="22.85546875" style="175" customWidth="1"/>
    <col min="5120" max="5120" width="59.7109375" style="175" bestFit="1" customWidth="1"/>
    <col min="5121" max="5121" width="57.85546875" style="175" bestFit="1" customWidth="1"/>
    <col min="5122" max="5122" width="35.28515625" style="175" bestFit="1" customWidth="1"/>
    <col min="5123" max="5123" width="28.140625" style="175" bestFit="1" customWidth="1"/>
    <col min="5124" max="5124" width="33.140625" style="175" bestFit="1" customWidth="1"/>
    <col min="5125" max="5125" width="26" style="175" bestFit="1" customWidth="1"/>
    <col min="5126" max="5126" width="19.140625" style="175" bestFit="1" customWidth="1"/>
    <col min="5127" max="5127" width="10.42578125" style="175" customWidth="1"/>
    <col min="5128" max="5128" width="11.85546875" style="175" customWidth="1"/>
    <col min="5129" max="5129" width="14.7109375" style="175" customWidth="1"/>
    <col min="5130" max="5130" width="9" style="175" bestFit="1" customWidth="1"/>
    <col min="5131" max="5370" width="9.140625" style="175"/>
    <col min="5371" max="5371" width="4.7109375" style="175" bestFit="1" customWidth="1"/>
    <col min="5372" max="5372" width="9.7109375" style="175" bestFit="1" customWidth="1"/>
    <col min="5373" max="5373" width="10" style="175" bestFit="1" customWidth="1"/>
    <col min="5374" max="5374" width="8.85546875" style="175" bestFit="1" customWidth="1"/>
    <col min="5375" max="5375" width="22.85546875" style="175" customWidth="1"/>
    <col min="5376" max="5376" width="59.7109375" style="175" bestFit="1" customWidth="1"/>
    <col min="5377" max="5377" width="57.85546875" style="175" bestFit="1" customWidth="1"/>
    <col min="5378" max="5378" width="35.28515625" style="175" bestFit="1" customWidth="1"/>
    <col min="5379" max="5379" width="28.140625" style="175" bestFit="1" customWidth="1"/>
    <col min="5380" max="5380" width="33.140625" style="175" bestFit="1" customWidth="1"/>
    <col min="5381" max="5381" width="26" style="175" bestFit="1" customWidth="1"/>
    <col min="5382" max="5382" width="19.140625" style="175" bestFit="1" customWidth="1"/>
    <col min="5383" max="5383" width="10.42578125" style="175" customWidth="1"/>
    <col min="5384" max="5384" width="11.85546875" style="175" customWidth="1"/>
    <col min="5385" max="5385" width="14.7109375" style="175" customWidth="1"/>
    <col min="5386" max="5386" width="9" style="175" bestFit="1" customWidth="1"/>
    <col min="5387" max="5626" width="9.140625" style="175"/>
    <col min="5627" max="5627" width="4.7109375" style="175" bestFit="1" customWidth="1"/>
    <col min="5628" max="5628" width="9.7109375" style="175" bestFit="1" customWidth="1"/>
    <col min="5629" max="5629" width="10" style="175" bestFit="1" customWidth="1"/>
    <col min="5630" max="5630" width="8.85546875" style="175" bestFit="1" customWidth="1"/>
    <col min="5631" max="5631" width="22.85546875" style="175" customWidth="1"/>
    <col min="5632" max="5632" width="59.7109375" style="175" bestFit="1" customWidth="1"/>
    <col min="5633" max="5633" width="57.85546875" style="175" bestFit="1" customWidth="1"/>
    <col min="5634" max="5634" width="35.28515625" style="175" bestFit="1" customWidth="1"/>
    <col min="5635" max="5635" width="28.140625" style="175" bestFit="1" customWidth="1"/>
    <col min="5636" max="5636" width="33.140625" style="175" bestFit="1" customWidth="1"/>
    <col min="5637" max="5637" width="26" style="175" bestFit="1" customWidth="1"/>
    <col min="5638" max="5638" width="19.140625" style="175" bestFit="1" customWidth="1"/>
    <col min="5639" max="5639" width="10.42578125" style="175" customWidth="1"/>
    <col min="5640" max="5640" width="11.85546875" style="175" customWidth="1"/>
    <col min="5641" max="5641" width="14.7109375" style="175" customWidth="1"/>
    <col min="5642" max="5642" width="9" style="175" bestFit="1" customWidth="1"/>
    <col min="5643" max="5882" width="9.140625" style="175"/>
    <col min="5883" max="5883" width="4.7109375" style="175" bestFit="1" customWidth="1"/>
    <col min="5884" max="5884" width="9.7109375" style="175" bestFit="1" customWidth="1"/>
    <col min="5885" max="5885" width="10" style="175" bestFit="1" customWidth="1"/>
    <col min="5886" max="5886" width="8.85546875" style="175" bestFit="1" customWidth="1"/>
    <col min="5887" max="5887" width="22.85546875" style="175" customWidth="1"/>
    <col min="5888" max="5888" width="59.7109375" style="175" bestFit="1" customWidth="1"/>
    <col min="5889" max="5889" width="57.85546875" style="175" bestFit="1" customWidth="1"/>
    <col min="5890" max="5890" width="35.28515625" style="175" bestFit="1" customWidth="1"/>
    <col min="5891" max="5891" width="28.140625" style="175" bestFit="1" customWidth="1"/>
    <col min="5892" max="5892" width="33.140625" style="175" bestFit="1" customWidth="1"/>
    <col min="5893" max="5893" width="26" style="175" bestFit="1" customWidth="1"/>
    <col min="5894" max="5894" width="19.140625" style="175" bestFit="1" customWidth="1"/>
    <col min="5895" max="5895" width="10.42578125" style="175" customWidth="1"/>
    <col min="5896" max="5896" width="11.85546875" style="175" customWidth="1"/>
    <col min="5897" max="5897" width="14.7109375" style="175" customWidth="1"/>
    <col min="5898" max="5898" width="9" style="175" bestFit="1" customWidth="1"/>
    <col min="5899" max="6138" width="9.140625" style="175"/>
    <col min="6139" max="6139" width="4.7109375" style="175" bestFit="1" customWidth="1"/>
    <col min="6140" max="6140" width="9.7109375" style="175" bestFit="1" customWidth="1"/>
    <col min="6141" max="6141" width="10" style="175" bestFit="1" customWidth="1"/>
    <col min="6142" max="6142" width="8.85546875" style="175" bestFit="1" customWidth="1"/>
    <col min="6143" max="6143" width="22.85546875" style="175" customWidth="1"/>
    <col min="6144" max="6144" width="59.7109375" style="175" bestFit="1" customWidth="1"/>
    <col min="6145" max="6145" width="57.85546875" style="175" bestFit="1" customWidth="1"/>
    <col min="6146" max="6146" width="35.28515625" style="175" bestFit="1" customWidth="1"/>
    <col min="6147" max="6147" width="28.140625" style="175" bestFit="1" customWidth="1"/>
    <col min="6148" max="6148" width="33.140625" style="175" bestFit="1" customWidth="1"/>
    <col min="6149" max="6149" width="26" style="175" bestFit="1" customWidth="1"/>
    <col min="6150" max="6150" width="19.140625" style="175" bestFit="1" customWidth="1"/>
    <col min="6151" max="6151" width="10.42578125" style="175" customWidth="1"/>
    <col min="6152" max="6152" width="11.85546875" style="175" customWidth="1"/>
    <col min="6153" max="6153" width="14.7109375" style="175" customWidth="1"/>
    <col min="6154" max="6154" width="9" style="175" bestFit="1" customWidth="1"/>
    <col min="6155" max="6394" width="9.140625" style="175"/>
    <col min="6395" max="6395" width="4.7109375" style="175" bestFit="1" customWidth="1"/>
    <col min="6396" max="6396" width="9.7109375" style="175" bestFit="1" customWidth="1"/>
    <col min="6397" max="6397" width="10" style="175" bestFit="1" customWidth="1"/>
    <col min="6398" max="6398" width="8.85546875" style="175" bestFit="1" customWidth="1"/>
    <col min="6399" max="6399" width="22.85546875" style="175" customWidth="1"/>
    <col min="6400" max="6400" width="59.7109375" style="175" bestFit="1" customWidth="1"/>
    <col min="6401" max="6401" width="57.85546875" style="175" bestFit="1" customWidth="1"/>
    <col min="6402" max="6402" width="35.28515625" style="175" bestFit="1" customWidth="1"/>
    <col min="6403" max="6403" width="28.140625" style="175" bestFit="1" customWidth="1"/>
    <col min="6404" max="6404" width="33.140625" style="175" bestFit="1" customWidth="1"/>
    <col min="6405" max="6405" width="26" style="175" bestFit="1" customWidth="1"/>
    <col min="6406" max="6406" width="19.140625" style="175" bestFit="1" customWidth="1"/>
    <col min="6407" max="6407" width="10.42578125" style="175" customWidth="1"/>
    <col min="6408" max="6408" width="11.85546875" style="175" customWidth="1"/>
    <col min="6409" max="6409" width="14.7109375" style="175" customWidth="1"/>
    <col min="6410" max="6410" width="9" style="175" bestFit="1" customWidth="1"/>
    <col min="6411" max="6650" width="9.140625" style="175"/>
    <col min="6651" max="6651" width="4.7109375" style="175" bestFit="1" customWidth="1"/>
    <col min="6652" max="6652" width="9.7109375" style="175" bestFit="1" customWidth="1"/>
    <col min="6653" max="6653" width="10" style="175" bestFit="1" customWidth="1"/>
    <col min="6654" max="6654" width="8.85546875" style="175" bestFit="1" customWidth="1"/>
    <col min="6655" max="6655" width="22.85546875" style="175" customWidth="1"/>
    <col min="6656" max="6656" width="59.7109375" style="175" bestFit="1" customWidth="1"/>
    <col min="6657" max="6657" width="57.85546875" style="175" bestFit="1" customWidth="1"/>
    <col min="6658" max="6658" width="35.28515625" style="175" bestFit="1" customWidth="1"/>
    <col min="6659" max="6659" width="28.140625" style="175" bestFit="1" customWidth="1"/>
    <col min="6660" max="6660" width="33.140625" style="175" bestFit="1" customWidth="1"/>
    <col min="6661" max="6661" width="26" style="175" bestFit="1" customWidth="1"/>
    <col min="6662" max="6662" width="19.140625" style="175" bestFit="1" customWidth="1"/>
    <col min="6663" max="6663" width="10.42578125" style="175" customWidth="1"/>
    <col min="6664" max="6664" width="11.85546875" style="175" customWidth="1"/>
    <col min="6665" max="6665" width="14.7109375" style="175" customWidth="1"/>
    <col min="6666" max="6666" width="9" style="175" bestFit="1" customWidth="1"/>
    <col min="6667" max="6906" width="9.140625" style="175"/>
    <col min="6907" max="6907" width="4.7109375" style="175" bestFit="1" customWidth="1"/>
    <col min="6908" max="6908" width="9.7109375" style="175" bestFit="1" customWidth="1"/>
    <col min="6909" max="6909" width="10" style="175" bestFit="1" customWidth="1"/>
    <col min="6910" max="6910" width="8.85546875" style="175" bestFit="1" customWidth="1"/>
    <col min="6911" max="6911" width="22.85546875" style="175" customWidth="1"/>
    <col min="6912" max="6912" width="59.7109375" style="175" bestFit="1" customWidth="1"/>
    <col min="6913" max="6913" width="57.85546875" style="175" bestFit="1" customWidth="1"/>
    <col min="6914" max="6914" width="35.28515625" style="175" bestFit="1" customWidth="1"/>
    <col min="6915" max="6915" width="28.140625" style="175" bestFit="1" customWidth="1"/>
    <col min="6916" max="6916" width="33.140625" style="175" bestFit="1" customWidth="1"/>
    <col min="6917" max="6917" width="26" style="175" bestFit="1" customWidth="1"/>
    <col min="6918" max="6918" width="19.140625" style="175" bestFit="1" customWidth="1"/>
    <col min="6919" max="6919" width="10.42578125" style="175" customWidth="1"/>
    <col min="6920" max="6920" width="11.85546875" style="175" customWidth="1"/>
    <col min="6921" max="6921" width="14.7109375" style="175" customWidth="1"/>
    <col min="6922" max="6922" width="9" style="175" bestFit="1" customWidth="1"/>
    <col min="6923" max="7162" width="9.140625" style="175"/>
    <col min="7163" max="7163" width="4.7109375" style="175" bestFit="1" customWidth="1"/>
    <col min="7164" max="7164" width="9.7109375" style="175" bestFit="1" customWidth="1"/>
    <col min="7165" max="7165" width="10" style="175" bestFit="1" customWidth="1"/>
    <col min="7166" max="7166" width="8.85546875" style="175" bestFit="1" customWidth="1"/>
    <col min="7167" max="7167" width="22.85546875" style="175" customWidth="1"/>
    <col min="7168" max="7168" width="59.7109375" style="175" bestFit="1" customWidth="1"/>
    <col min="7169" max="7169" width="57.85546875" style="175" bestFit="1" customWidth="1"/>
    <col min="7170" max="7170" width="35.28515625" style="175" bestFit="1" customWidth="1"/>
    <col min="7171" max="7171" width="28.140625" style="175" bestFit="1" customWidth="1"/>
    <col min="7172" max="7172" width="33.140625" style="175" bestFit="1" customWidth="1"/>
    <col min="7173" max="7173" width="26" style="175" bestFit="1" customWidth="1"/>
    <col min="7174" max="7174" width="19.140625" style="175" bestFit="1" customWidth="1"/>
    <col min="7175" max="7175" width="10.42578125" style="175" customWidth="1"/>
    <col min="7176" max="7176" width="11.85546875" style="175" customWidth="1"/>
    <col min="7177" max="7177" width="14.7109375" style="175" customWidth="1"/>
    <col min="7178" max="7178" width="9" style="175" bestFit="1" customWidth="1"/>
    <col min="7179" max="7418" width="9.140625" style="175"/>
    <col min="7419" max="7419" width="4.7109375" style="175" bestFit="1" customWidth="1"/>
    <col min="7420" max="7420" width="9.7109375" style="175" bestFit="1" customWidth="1"/>
    <col min="7421" max="7421" width="10" style="175" bestFit="1" customWidth="1"/>
    <col min="7422" max="7422" width="8.85546875" style="175" bestFit="1" customWidth="1"/>
    <col min="7423" max="7423" width="22.85546875" style="175" customWidth="1"/>
    <col min="7424" max="7424" width="59.7109375" style="175" bestFit="1" customWidth="1"/>
    <col min="7425" max="7425" width="57.85546875" style="175" bestFit="1" customWidth="1"/>
    <col min="7426" max="7426" width="35.28515625" style="175" bestFit="1" customWidth="1"/>
    <col min="7427" max="7427" width="28.140625" style="175" bestFit="1" customWidth="1"/>
    <col min="7428" max="7428" width="33.140625" style="175" bestFit="1" customWidth="1"/>
    <col min="7429" max="7429" width="26" style="175" bestFit="1" customWidth="1"/>
    <col min="7430" max="7430" width="19.140625" style="175" bestFit="1" customWidth="1"/>
    <col min="7431" max="7431" width="10.42578125" style="175" customWidth="1"/>
    <col min="7432" max="7432" width="11.85546875" style="175" customWidth="1"/>
    <col min="7433" max="7433" width="14.7109375" style="175" customWidth="1"/>
    <col min="7434" max="7434" width="9" style="175" bestFit="1" customWidth="1"/>
    <col min="7435" max="7674" width="9.140625" style="175"/>
    <col min="7675" max="7675" width="4.7109375" style="175" bestFit="1" customWidth="1"/>
    <col min="7676" max="7676" width="9.7109375" style="175" bestFit="1" customWidth="1"/>
    <col min="7677" max="7677" width="10" style="175" bestFit="1" customWidth="1"/>
    <col min="7678" max="7678" width="8.85546875" style="175" bestFit="1" customWidth="1"/>
    <col min="7679" max="7679" width="22.85546875" style="175" customWidth="1"/>
    <col min="7680" max="7680" width="59.7109375" style="175" bestFit="1" customWidth="1"/>
    <col min="7681" max="7681" width="57.85546875" style="175" bestFit="1" customWidth="1"/>
    <col min="7682" max="7682" width="35.28515625" style="175" bestFit="1" customWidth="1"/>
    <col min="7683" max="7683" width="28.140625" style="175" bestFit="1" customWidth="1"/>
    <col min="7684" max="7684" width="33.140625" style="175" bestFit="1" customWidth="1"/>
    <col min="7685" max="7685" width="26" style="175" bestFit="1" customWidth="1"/>
    <col min="7686" max="7686" width="19.140625" style="175" bestFit="1" customWidth="1"/>
    <col min="7687" max="7687" width="10.42578125" style="175" customWidth="1"/>
    <col min="7688" max="7688" width="11.85546875" style="175" customWidth="1"/>
    <col min="7689" max="7689" width="14.7109375" style="175" customWidth="1"/>
    <col min="7690" max="7690" width="9" style="175" bestFit="1" customWidth="1"/>
    <col min="7691" max="7930" width="9.140625" style="175"/>
    <col min="7931" max="7931" width="4.7109375" style="175" bestFit="1" customWidth="1"/>
    <col min="7932" max="7932" width="9.7109375" style="175" bestFit="1" customWidth="1"/>
    <col min="7933" max="7933" width="10" style="175" bestFit="1" customWidth="1"/>
    <col min="7934" max="7934" width="8.85546875" style="175" bestFit="1" customWidth="1"/>
    <col min="7935" max="7935" width="22.85546875" style="175" customWidth="1"/>
    <col min="7936" max="7936" width="59.7109375" style="175" bestFit="1" customWidth="1"/>
    <col min="7937" max="7937" width="57.85546875" style="175" bestFit="1" customWidth="1"/>
    <col min="7938" max="7938" width="35.28515625" style="175" bestFit="1" customWidth="1"/>
    <col min="7939" max="7939" width="28.140625" style="175" bestFit="1" customWidth="1"/>
    <col min="7940" max="7940" width="33.140625" style="175" bestFit="1" customWidth="1"/>
    <col min="7941" max="7941" width="26" style="175" bestFit="1" customWidth="1"/>
    <col min="7942" max="7942" width="19.140625" style="175" bestFit="1" customWidth="1"/>
    <col min="7943" max="7943" width="10.42578125" style="175" customWidth="1"/>
    <col min="7944" max="7944" width="11.85546875" style="175" customWidth="1"/>
    <col min="7945" max="7945" width="14.7109375" style="175" customWidth="1"/>
    <col min="7946" max="7946" width="9" style="175" bestFit="1" customWidth="1"/>
    <col min="7947" max="8186" width="9.140625" style="175"/>
    <col min="8187" max="8187" width="4.7109375" style="175" bestFit="1" customWidth="1"/>
    <col min="8188" max="8188" width="9.7109375" style="175" bestFit="1" customWidth="1"/>
    <col min="8189" max="8189" width="10" style="175" bestFit="1" customWidth="1"/>
    <col min="8190" max="8190" width="8.85546875" style="175" bestFit="1" customWidth="1"/>
    <col min="8191" max="8191" width="22.85546875" style="175" customWidth="1"/>
    <col min="8192" max="8192" width="59.7109375" style="175" bestFit="1" customWidth="1"/>
    <col min="8193" max="8193" width="57.85546875" style="175" bestFit="1" customWidth="1"/>
    <col min="8194" max="8194" width="35.28515625" style="175" bestFit="1" customWidth="1"/>
    <col min="8195" max="8195" width="28.140625" style="175" bestFit="1" customWidth="1"/>
    <col min="8196" max="8196" width="33.140625" style="175" bestFit="1" customWidth="1"/>
    <col min="8197" max="8197" width="26" style="175" bestFit="1" customWidth="1"/>
    <col min="8198" max="8198" width="19.140625" style="175" bestFit="1" customWidth="1"/>
    <col min="8199" max="8199" width="10.42578125" style="175" customWidth="1"/>
    <col min="8200" max="8200" width="11.85546875" style="175" customWidth="1"/>
    <col min="8201" max="8201" width="14.7109375" style="175" customWidth="1"/>
    <col min="8202" max="8202" width="9" style="175" bestFit="1" customWidth="1"/>
    <col min="8203" max="8442" width="9.140625" style="175"/>
    <col min="8443" max="8443" width="4.7109375" style="175" bestFit="1" customWidth="1"/>
    <col min="8444" max="8444" width="9.7109375" style="175" bestFit="1" customWidth="1"/>
    <col min="8445" max="8445" width="10" style="175" bestFit="1" customWidth="1"/>
    <col min="8446" max="8446" width="8.85546875" style="175" bestFit="1" customWidth="1"/>
    <col min="8447" max="8447" width="22.85546875" style="175" customWidth="1"/>
    <col min="8448" max="8448" width="59.7109375" style="175" bestFit="1" customWidth="1"/>
    <col min="8449" max="8449" width="57.85546875" style="175" bestFit="1" customWidth="1"/>
    <col min="8450" max="8450" width="35.28515625" style="175" bestFit="1" customWidth="1"/>
    <col min="8451" max="8451" width="28.140625" style="175" bestFit="1" customWidth="1"/>
    <col min="8452" max="8452" width="33.140625" style="175" bestFit="1" customWidth="1"/>
    <col min="8453" max="8453" width="26" style="175" bestFit="1" customWidth="1"/>
    <col min="8454" max="8454" width="19.140625" style="175" bestFit="1" customWidth="1"/>
    <col min="8455" max="8455" width="10.42578125" style="175" customWidth="1"/>
    <col min="8456" max="8456" width="11.85546875" style="175" customWidth="1"/>
    <col min="8457" max="8457" width="14.7109375" style="175" customWidth="1"/>
    <col min="8458" max="8458" width="9" style="175" bestFit="1" customWidth="1"/>
    <col min="8459" max="8698" width="9.140625" style="175"/>
    <col min="8699" max="8699" width="4.7109375" style="175" bestFit="1" customWidth="1"/>
    <col min="8700" max="8700" width="9.7109375" style="175" bestFit="1" customWidth="1"/>
    <col min="8701" max="8701" width="10" style="175" bestFit="1" customWidth="1"/>
    <col min="8702" max="8702" width="8.85546875" style="175" bestFit="1" customWidth="1"/>
    <col min="8703" max="8703" width="22.85546875" style="175" customWidth="1"/>
    <col min="8704" max="8704" width="59.7109375" style="175" bestFit="1" customWidth="1"/>
    <col min="8705" max="8705" width="57.85546875" style="175" bestFit="1" customWidth="1"/>
    <col min="8706" max="8706" width="35.28515625" style="175" bestFit="1" customWidth="1"/>
    <col min="8707" max="8707" width="28.140625" style="175" bestFit="1" customWidth="1"/>
    <col min="8708" max="8708" width="33.140625" style="175" bestFit="1" customWidth="1"/>
    <col min="8709" max="8709" width="26" style="175" bestFit="1" customWidth="1"/>
    <col min="8710" max="8710" width="19.140625" style="175" bestFit="1" customWidth="1"/>
    <col min="8711" max="8711" width="10.42578125" style="175" customWidth="1"/>
    <col min="8712" max="8712" width="11.85546875" style="175" customWidth="1"/>
    <col min="8713" max="8713" width="14.7109375" style="175" customWidth="1"/>
    <col min="8714" max="8714" width="9" style="175" bestFit="1" customWidth="1"/>
    <col min="8715" max="8954" width="9.140625" style="175"/>
    <col min="8955" max="8955" width="4.7109375" style="175" bestFit="1" customWidth="1"/>
    <col min="8956" max="8956" width="9.7109375" style="175" bestFit="1" customWidth="1"/>
    <col min="8957" max="8957" width="10" style="175" bestFit="1" customWidth="1"/>
    <col min="8958" max="8958" width="8.85546875" style="175" bestFit="1" customWidth="1"/>
    <col min="8959" max="8959" width="22.85546875" style="175" customWidth="1"/>
    <col min="8960" max="8960" width="59.7109375" style="175" bestFit="1" customWidth="1"/>
    <col min="8961" max="8961" width="57.85546875" style="175" bestFit="1" customWidth="1"/>
    <col min="8962" max="8962" width="35.28515625" style="175" bestFit="1" customWidth="1"/>
    <col min="8963" max="8963" width="28.140625" style="175" bestFit="1" customWidth="1"/>
    <col min="8964" max="8964" width="33.140625" style="175" bestFit="1" customWidth="1"/>
    <col min="8965" max="8965" width="26" style="175" bestFit="1" customWidth="1"/>
    <col min="8966" max="8966" width="19.140625" style="175" bestFit="1" customWidth="1"/>
    <col min="8967" max="8967" width="10.42578125" style="175" customWidth="1"/>
    <col min="8968" max="8968" width="11.85546875" style="175" customWidth="1"/>
    <col min="8969" max="8969" width="14.7109375" style="175" customWidth="1"/>
    <col min="8970" max="8970" width="9" style="175" bestFit="1" customWidth="1"/>
    <col min="8971" max="9210" width="9.140625" style="175"/>
    <col min="9211" max="9211" width="4.7109375" style="175" bestFit="1" customWidth="1"/>
    <col min="9212" max="9212" width="9.7109375" style="175" bestFit="1" customWidth="1"/>
    <col min="9213" max="9213" width="10" style="175" bestFit="1" customWidth="1"/>
    <col min="9214" max="9214" width="8.85546875" style="175" bestFit="1" customWidth="1"/>
    <col min="9215" max="9215" width="22.85546875" style="175" customWidth="1"/>
    <col min="9216" max="9216" width="59.7109375" style="175" bestFit="1" customWidth="1"/>
    <col min="9217" max="9217" width="57.85546875" style="175" bestFit="1" customWidth="1"/>
    <col min="9218" max="9218" width="35.28515625" style="175" bestFit="1" customWidth="1"/>
    <col min="9219" max="9219" width="28.140625" style="175" bestFit="1" customWidth="1"/>
    <col min="9220" max="9220" width="33.140625" style="175" bestFit="1" customWidth="1"/>
    <col min="9221" max="9221" width="26" style="175" bestFit="1" customWidth="1"/>
    <col min="9222" max="9222" width="19.140625" style="175" bestFit="1" customWidth="1"/>
    <col min="9223" max="9223" width="10.42578125" style="175" customWidth="1"/>
    <col min="9224" max="9224" width="11.85546875" style="175" customWidth="1"/>
    <col min="9225" max="9225" width="14.7109375" style="175" customWidth="1"/>
    <col min="9226" max="9226" width="9" style="175" bestFit="1" customWidth="1"/>
    <col min="9227" max="9466" width="9.140625" style="175"/>
    <col min="9467" max="9467" width="4.7109375" style="175" bestFit="1" customWidth="1"/>
    <col min="9468" max="9468" width="9.7109375" style="175" bestFit="1" customWidth="1"/>
    <col min="9469" max="9469" width="10" style="175" bestFit="1" customWidth="1"/>
    <col min="9470" max="9470" width="8.85546875" style="175" bestFit="1" customWidth="1"/>
    <col min="9471" max="9471" width="22.85546875" style="175" customWidth="1"/>
    <col min="9472" max="9472" width="59.7109375" style="175" bestFit="1" customWidth="1"/>
    <col min="9473" max="9473" width="57.85546875" style="175" bestFit="1" customWidth="1"/>
    <col min="9474" max="9474" width="35.28515625" style="175" bestFit="1" customWidth="1"/>
    <col min="9475" max="9475" width="28.140625" style="175" bestFit="1" customWidth="1"/>
    <col min="9476" max="9476" width="33.140625" style="175" bestFit="1" customWidth="1"/>
    <col min="9477" max="9477" width="26" style="175" bestFit="1" customWidth="1"/>
    <col min="9478" max="9478" width="19.140625" style="175" bestFit="1" customWidth="1"/>
    <col min="9479" max="9479" width="10.42578125" style="175" customWidth="1"/>
    <col min="9480" max="9480" width="11.85546875" style="175" customWidth="1"/>
    <col min="9481" max="9481" width="14.7109375" style="175" customWidth="1"/>
    <col min="9482" max="9482" width="9" style="175" bestFit="1" customWidth="1"/>
    <col min="9483" max="9722" width="9.140625" style="175"/>
    <col min="9723" max="9723" width="4.7109375" style="175" bestFit="1" customWidth="1"/>
    <col min="9724" max="9724" width="9.7109375" style="175" bestFit="1" customWidth="1"/>
    <col min="9725" max="9725" width="10" style="175" bestFit="1" customWidth="1"/>
    <col min="9726" max="9726" width="8.85546875" style="175" bestFit="1" customWidth="1"/>
    <col min="9727" max="9727" width="22.85546875" style="175" customWidth="1"/>
    <col min="9728" max="9728" width="59.7109375" style="175" bestFit="1" customWidth="1"/>
    <col min="9729" max="9729" width="57.85546875" style="175" bestFit="1" customWidth="1"/>
    <col min="9730" max="9730" width="35.28515625" style="175" bestFit="1" customWidth="1"/>
    <col min="9731" max="9731" width="28.140625" style="175" bestFit="1" customWidth="1"/>
    <col min="9732" max="9732" width="33.140625" style="175" bestFit="1" customWidth="1"/>
    <col min="9733" max="9733" width="26" style="175" bestFit="1" customWidth="1"/>
    <col min="9734" max="9734" width="19.140625" style="175" bestFit="1" customWidth="1"/>
    <col min="9735" max="9735" width="10.42578125" style="175" customWidth="1"/>
    <col min="9736" max="9736" width="11.85546875" style="175" customWidth="1"/>
    <col min="9737" max="9737" width="14.7109375" style="175" customWidth="1"/>
    <col min="9738" max="9738" width="9" style="175" bestFit="1" customWidth="1"/>
    <col min="9739" max="9978" width="9.140625" style="175"/>
    <col min="9979" max="9979" width="4.7109375" style="175" bestFit="1" customWidth="1"/>
    <col min="9980" max="9980" width="9.7109375" style="175" bestFit="1" customWidth="1"/>
    <col min="9981" max="9981" width="10" style="175" bestFit="1" customWidth="1"/>
    <col min="9982" max="9982" width="8.85546875" style="175" bestFit="1" customWidth="1"/>
    <col min="9983" max="9983" width="22.85546875" style="175" customWidth="1"/>
    <col min="9984" max="9984" width="59.7109375" style="175" bestFit="1" customWidth="1"/>
    <col min="9985" max="9985" width="57.85546875" style="175" bestFit="1" customWidth="1"/>
    <col min="9986" max="9986" width="35.28515625" style="175" bestFit="1" customWidth="1"/>
    <col min="9987" max="9987" width="28.140625" style="175" bestFit="1" customWidth="1"/>
    <col min="9988" max="9988" width="33.140625" style="175" bestFit="1" customWidth="1"/>
    <col min="9989" max="9989" width="26" style="175" bestFit="1" customWidth="1"/>
    <col min="9990" max="9990" width="19.140625" style="175" bestFit="1" customWidth="1"/>
    <col min="9991" max="9991" width="10.42578125" style="175" customWidth="1"/>
    <col min="9992" max="9992" width="11.85546875" style="175" customWidth="1"/>
    <col min="9993" max="9993" width="14.7109375" style="175" customWidth="1"/>
    <col min="9994" max="9994" width="9" style="175" bestFit="1" customWidth="1"/>
    <col min="9995" max="10234" width="9.140625" style="175"/>
    <col min="10235" max="10235" width="4.7109375" style="175" bestFit="1" customWidth="1"/>
    <col min="10236" max="10236" width="9.7109375" style="175" bestFit="1" customWidth="1"/>
    <col min="10237" max="10237" width="10" style="175" bestFit="1" customWidth="1"/>
    <col min="10238" max="10238" width="8.85546875" style="175" bestFit="1" customWidth="1"/>
    <col min="10239" max="10239" width="22.85546875" style="175" customWidth="1"/>
    <col min="10240" max="10240" width="59.7109375" style="175" bestFit="1" customWidth="1"/>
    <col min="10241" max="10241" width="57.85546875" style="175" bestFit="1" customWidth="1"/>
    <col min="10242" max="10242" width="35.28515625" style="175" bestFit="1" customWidth="1"/>
    <col min="10243" max="10243" width="28.140625" style="175" bestFit="1" customWidth="1"/>
    <col min="10244" max="10244" width="33.140625" style="175" bestFit="1" customWidth="1"/>
    <col min="10245" max="10245" width="26" style="175" bestFit="1" customWidth="1"/>
    <col min="10246" max="10246" width="19.140625" style="175" bestFit="1" customWidth="1"/>
    <col min="10247" max="10247" width="10.42578125" style="175" customWidth="1"/>
    <col min="10248" max="10248" width="11.85546875" style="175" customWidth="1"/>
    <col min="10249" max="10249" width="14.7109375" style="175" customWidth="1"/>
    <col min="10250" max="10250" width="9" style="175" bestFit="1" customWidth="1"/>
    <col min="10251" max="10490" width="9.140625" style="175"/>
    <col min="10491" max="10491" width="4.7109375" style="175" bestFit="1" customWidth="1"/>
    <col min="10492" max="10492" width="9.7109375" style="175" bestFit="1" customWidth="1"/>
    <col min="10493" max="10493" width="10" style="175" bestFit="1" customWidth="1"/>
    <col min="10494" max="10494" width="8.85546875" style="175" bestFit="1" customWidth="1"/>
    <col min="10495" max="10495" width="22.85546875" style="175" customWidth="1"/>
    <col min="10496" max="10496" width="59.7109375" style="175" bestFit="1" customWidth="1"/>
    <col min="10497" max="10497" width="57.85546875" style="175" bestFit="1" customWidth="1"/>
    <col min="10498" max="10498" width="35.28515625" style="175" bestFit="1" customWidth="1"/>
    <col min="10499" max="10499" width="28.140625" style="175" bestFit="1" customWidth="1"/>
    <col min="10500" max="10500" width="33.140625" style="175" bestFit="1" customWidth="1"/>
    <col min="10501" max="10501" width="26" style="175" bestFit="1" customWidth="1"/>
    <col min="10502" max="10502" width="19.140625" style="175" bestFit="1" customWidth="1"/>
    <col min="10503" max="10503" width="10.42578125" style="175" customWidth="1"/>
    <col min="10504" max="10504" width="11.85546875" style="175" customWidth="1"/>
    <col min="10505" max="10505" width="14.7109375" style="175" customWidth="1"/>
    <col min="10506" max="10506" width="9" style="175" bestFit="1" customWidth="1"/>
    <col min="10507" max="10746" width="9.140625" style="175"/>
    <col min="10747" max="10747" width="4.7109375" style="175" bestFit="1" customWidth="1"/>
    <col min="10748" max="10748" width="9.7109375" style="175" bestFit="1" customWidth="1"/>
    <col min="10749" max="10749" width="10" style="175" bestFit="1" customWidth="1"/>
    <col min="10750" max="10750" width="8.85546875" style="175" bestFit="1" customWidth="1"/>
    <col min="10751" max="10751" width="22.85546875" style="175" customWidth="1"/>
    <col min="10752" max="10752" width="59.7109375" style="175" bestFit="1" customWidth="1"/>
    <col min="10753" max="10753" width="57.85546875" style="175" bestFit="1" customWidth="1"/>
    <col min="10754" max="10754" width="35.28515625" style="175" bestFit="1" customWidth="1"/>
    <col min="10755" max="10755" width="28.140625" style="175" bestFit="1" customWidth="1"/>
    <col min="10756" max="10756" width="33.140625" style="175" bestFit="1" customWidth="1"/>
    <col min="10757" max="10757" width="26" style="175" bestFit="1" customWidth="1"/>
    <col min="10758" max="10758" width="19.140625" style="175" bestFit="1" customWidth="1"/>
    <col min="10759" max="10759" width="10.42578125" style="175" customWidth="1"/>
    <col min="10760" max="10760" width="11.85546875" style="175" customWidth="1"/>
    <col min="10761" max="10761" width="14.7109375" style="175" customWidth="1"/>
    <col min="10762" max="10762" width="9" style="175" bestFit="1" customWidth="1"/>
    <col min="10763" max="11002" width="9.140625" style="175"/>
    <col min="11003" max="11003" width="4.7109375" style="175" bestFit="1" customWidth="1"/>
    <col min="11004" max="11004" width="9.7109375" style="175" bestFit="1" customWidth="1"/>
    <col min="11005" max="11005" width="10" style="175" bestFit="1" customWidth="1"/>
    <col min="11006" max="11006" width="8.85546875" style="175" bestFit="1" customWidth="1"/>
    <col min="11007" max="11007" width="22.85546875" style="175" customWidth="1"/>
    <col min="11008" max="11008" width="59.7109375" style="175" bestFit="1" customWidth="1"/>
    <col min="11009" max="11009" width="57.85546875" style="175" bestFit="1" customWidth="1"/>
    <col min="11010" max="11010" width="35.28515625" style="175" bestFit="1" customWidth="1"/>
    <col min="11011" max="11011" width="28.140625" style="175" bestFit="1" customWidth="1"/>
    <col min="11012" max="11012" width="33.140625" style="175" bestFit="1" customWidth="1"/>
    <col min="11013" max="11013" width="26" style="175" bestFit="1" customWidth="1"/>
    <col min="11014" max="11014" width="19.140625" style="175" bestFit="1" customWidth="1"/>
    <col min="11015" max="11015" width="10.42578125" style="175" customWidth="1"/>
    <col min="11016" max="11016" width="11.85546875" style="175" customWidth="1"/>
    <col min="11017" max="11017" width="14.7109375" style="175" customWidth="1"/>
    <col min="11018" max="11018" width="9" style="175" bestFit="1" customWidth="1"/>
    <col min="11019" max="11258" width="9.140625" style="175"/>
    <col min="11259" max="11259" width="4.7109375" style="175" bestFit="1" customWidth="1"/>
    <col min="11260" max="11260" width="9.7109375" style="175" bestFit="1" customWidth="1"/>
    <col min="11261" max="11261" width="10" style="175" bestFit="1" customWidth="1"/>
    <col min="11262" max="11262" width="8.85546875" style="175" bestFit="1" customWidth="1"/>
    <col min="11263" max="11263" width="22.85546875" style="175" customWidth="1"/>
    <col min="11264" max="11264" width="59.7109375" style="175" bestFit="1" customWidth="1"/>
    <col min="11265" max="11265" width="57.85546875" style="175" bestFit="1" customWidth="1"/>
    <col min="11266" max="11266" width="35.28515625" style="175" bestFit="1" customWidth="1"/>
    <col min="11267" max="11267" width="28.140625" style="175" bestFit="1" customWidth="1"/>
    <col min="11268" max="11268" width="33.140625" style="175" bestFit="1" customWidth="1"/>
    <col min="11269" max="11269" width="26" style="175" bestFit="1" customWidth="1"/>
    <col min="11270" max="11270" width="19.140625" style="175" bestFit="1" customWidth="1"/>
    <col min="11271" max="11271" width="10.42578125" style="175" customWidth="1"/>
    <col min="11272" max="11272" width="11.85546875" style="175" customWidth="1"/>
    <col min="11273" max="11273" width="14.7109375" style="175" customWidth="1"/>
    <col min="11274" max="11274" width="9" style="175" bestFit="1" customWidth="1"/>
    <col min="11275" max="11514" width="9.140625" style="175"/>
    <col min="11515" max="11515" width="4.7109375" style="175" bestFit="1" customWidth="1"/>
    <col min="11516" max="11516" width="9.7109375" style="175" bestFit="1" customWidth="1"/>
    <col min="11517" max="11517" width="10" style="175" bestFit="1" customWidth="1"/>
    <col min="11518" max="11518" width="8.85546875" style="175" bestFit="1" customWidth="1"/>
    <col min="11519" max="11519" width="22.85546875" style="175" customWidth="1"/>
    <col min="11520" max="11520" width="59.7109375" style="175" bestFit="1" customWidth="1"/>
    <col min="11521" max="11521" width="57.85546875" style="175" bestFit="1" customWidth="1"/>
    <col min="11522" max="11522" width="35.28515625" style="175" bestFit="1" customWidth="1"/>
    <col min="11523" max="11523" width="28.140625" style="175" bestFit="1" customWidth="1"/>
    <col min="11524" max="11524" width="33.140625" style="175" bestFit="1" customWidth="1"/>
    <col min="11525" max="11525" width="26" style="175" bestFit="1" customWidth="1"/>
    <col min="11526" max="11526" width="19.140625" style="175" bestFit="1" customWidth="1"/>
    <col min="11527" max="11527" width="10.42578125" style="175" customWidth="1"/>
    <col min="11528" max="11528" width="11.85546875" style="175" customWidth="1"/>
    <col min="11529" max="11529" width="14.7109375" style="175" customWidth="1"/>
    <col min="11530" max="11530" width="9" style="175" bestFit="1" customWidth="1"/>
    <col min="11531" max="11770" width="9.140625" style="175"/>
    <col min="11771" max="11771" width="4.7109375" style="175" bestFit="1" customWidth="1"/>
    <col min="11772" max="11772" width="9.7109375" style="175" bestFit="1" customWidth="1"/>
    <col min="11773" max="11773" width="10" style="175" bestFit="1" customWidth="1"/>
    <col min="11774" max="11774" width="8.85546875" style="175" bestFit="1" customWidth="1"/>
    <col min="11775" max="11775" width="22.85546875" style="175" customWidth="1"/>
    <col min="11776" max="11776" width="59.7109375" style="175" bestFit="1" customWidth="1"/>
    <col min="11777" max="11777" width="57.85546875" style="175" bestFit="1" customWidth="1"/>
    <col min="11778" max="11778" width="35.28515625" style="175" bestFit="1" customWidth="1"/>
    <col min="11779" max="11779" width="28.140625" style="175" bestFit="1" customWidth="1"/>
    <col min="11780" max="11780" width="33.140625" style="175" bestFit="1" customWidth="1"/>
    <col min="11781" max="11781" width="26" style="175" bestFit="1" customWidth="1"/>
    <col min="11782" max="11782" width="19.140625" style="175" bestFit="1" customWidth="1"/>
    <col min="11783" max="11783" width="10.42578125" style="175" customWidth="1"/>
    <col min="11784" max="11784" width="11.85546875" style="175" customWidth="1"/>
    <col min="11785" max="11785" width="14.7109375" style="175" customWidth="1"/>
    <col min="11786" max="11786" width="9" style="175" bestFit="1" customWidth="1"/>
    <col min="11787" max="12026" width="9.140625" style="175"/>
    <col min="12027" max="12027" width="4.7109375" style="175" bestFit="1" customWidth="1"/>
    <col min="12028" max="12028" width="9.7109375" style="175" bestFit="1" customWidth="1"/>
    <col min="12029" max="12029" width="10" style="175" bestFit="1" customWidth="1"/>
    <col min="12030" max="12030" width="8.85546875" style="175" bestFit="1" customWidth="1"/>
    <col min="12031" max="12031" width="22.85546875" style="175" customWidth="1"/>
    <col min="12032" max="12032" width="59.7109375" style="175" bestFit="1" customWidth="1"/>
    <col min="12033" max="12033" width="57.85546875" style="175" bestFit="1" customWidth="1"/>
    <col min="12034" max="12034" width="35.28515625" style="175" bestFit="1" customWidth="1"/>
    <col min="12035" max="12035" width="28.140625" style="175" bestFit="1" customWidth="1"/>
    <col min="12036" max="12036" width="33.140625" style="175" bestFit="1" customWidth="1"/>
    <col min="12037" max="12037" width="26" style="175" bestFit="1" customWidth="1"/>
    <col min="12038" max="12038" width="19.140625" style="175" bestFit="1" customWidth="1"/>
    <col min="12039" max="12039" width="10.42578125" style="175" customWidth="1"/>
    <col min="12040" max="12040" width="11.85546875" style="175" customWidth="1"/>
    <col min="12041" max="12041" width="14.7109375" style="175" customWidth="1"/>
    <col min="12042" max="12042" width="9" style="175" bestFit="1" customWidth="1"/>
    <col min="12043" max="12282" width="9.140625" style="175"/>
    <col min="12283" max="12283" width="4.7109375" style="175" bestFit="1" customWidth="1"/>
    <col min="12284" max="12284" width="9.7109375" style="175" bestFit="1" customWidth="1"/>
    <col min="12285" max="12285" width="10" style="175" bestFit="1" customWidth="1"/>
    <col min="12286" max="12286" width="8.85546875" style="175" bestFit="1" customWidth="1"/>
    <col min="12287" max="12287" width="22.85546875" style="175" customWidth="1"/>
    <col min="12288" max="12288" width="59.7109375" style="175" bestFit="1" customWidth="1"/>
    <col min="12289" max="12289" width="57.85546875" style="175" bestFit="1" customWidth="1"/>
    <col min="12290" max="12290" width="35.28515625" style="175" bestFit="1" customWidth="1"/>
    <col min="12291" max="12291" width="28.140625" style="175" bestFit="1" customWidth="1"/>
    <col min="12292" max="12292" width="33.140625" style="175" bestFit="1" customWidth="1"/>
    <col min="12293" max="12293" width="26" style="175" bestFit="1" customWidth="1"/>
    <col min="12294" max="12294" width="19.140625" style="175" bestFit="1" customWidth="1"/>
    <col min="12295" max="12295" width="10.42578125" style="175" customWidth="1"/>
    <col min="12296" max="12296" width="11.85546875" style="175" customWidth="1"/>
    <col min="12297" max="12297" width="14.7109375" style="175" customWidth="1"/>
    <col min="12298" max="12298" width="9" style="175" bestFit="1" customWidth="1"/>
    <col min="12299" max="12538" width="9.140625" style="175"/>
    <col min="12539" max="12539" width="4.7109375" style="175" bestFit="1" customWidth="1"/>
    <col min="12540" max="12540" width="9.7109375" style="175" bestFit="1" customWidth="1"/>
    <col min="12541" max="12541" width="10" style="175" bestFit="1" customWidth="1"/>
    <col min="12542" max="12542" width="8.85546875" style="175" bestFit="1" customWidth="1"/>
    <col min="12543" max="12543" width="22.85546875" style="175" customWidth="1"/>
    <col min="12544" max="12544" width="59.7109375" style="175" bestFit="1" customWidth="1"/>
    <col min="12545" max="12545" width="57.85546875" style="175" bestFit="1" customWidth="1"/>
    <col min="12546" max="12546" width="35.28515625" style="175" bestFit="1" customWidth="1"/>
    <col min="12547" max="12547" width="28.140625" style="175" bestFit="1" customWidth="1"/>
    <col min="12548" max="12548" width="33.140625" style="175" bestFit="1" customWidth="1"/>
    <col min="12549" max="12549" width="26" style="175" bestFit="1" customWidth="1"/>
    <col min="12550" max="12550" width="19.140625" style="175" bestFit="1" customWidth="1"/>
    <col min="12551" max="12551" width="10.42578125" style="175" customWidth="1"/>
    <col min="12552" max="12552" width="11.85546875" style="175" customWidth="1"/>
    <col min="12553" max="12553" width="14.7109375" style="175" customWidth="1"/>
    <col min="12554" max="12554" width="9" style="175" bestFit="1" customWidth="1"/>
    <col min="12555" max="12794" width="9.140625" style="175"/>
    <col min="12795" max="12795" width="4.7109375" style="175" bestFit="1" customWidth="1"/>
    <col min="12796" max="12796" width="9.7109375" style="175" bestFit="1" customWidth="1"/>
    <col min="12797" max="12797" width="10" style="175" bestFit="1" customWidth="1"/>
    <col min="12798" max="12798" width="8.85546875" style="175" bestFit="1" customWidth="1"/>
    <col min="12799" max="12799" width="22.85546875" style="175" customWidth="1"/>
    <col min="12800" max="12800" width="59.7109375" style="175" bestFit="1" customWidth="1"/>
    <col min="12801" max="12801" width="57.85546875" style="175" bestFit="1" customWidth="1"/>
    <col min="12802" max="12802" width="35.28515625" style="175" bestFit="1" customWidth="1"/>
    <col min="12803" max="12803" width="28.140625" style="175" bestFit="1" customWidth="1"/>
    <col min="12804" max="12804" width="33.140625" style="175" bestFit="1" customWidth="1"/>
    <col min="12805" max="12805" width="26" style="175" bestFit="1" customWidth="1"/>
    <col min="12806" max="12806" width="19.140625" style="175" bestFit="1" customWidth="1"/>
    <col min="12807" max="12807" width="10.42578125" style="175" customWidth="1"/>
    <col min="12808" max="12808" width="11.85546875" style="175" customWidth="1"/>
    <col min="12809" max="12809" width="14.7109375" style="175" customWidth="1"/>
    <col min="12810" max="12810" width="9" style="175" bestFit="1" customWidth="1"/>
    <col min="12811" max="13050" width="9.140625" style="175"/>
    <col min="13051" max="13051" width="4.7109375" style="175" bestFit="1" customWidth="1"/>
    <col min="13052" max="13052" width="9.7109375" style="175" bestFit="1" customWidth="1"/>
    <col min="13053" max="13053" width="10" style="175" bestFit="1" customWidth="1"/>
    <col min="13054" max="13054" width="8.85546875" style="175" bestFit="1" customWidth="1"/>
    <col min="13055" max="13055" width="22.85546875" style="175" customWidth="1"/>
    <col min="13056" max="13056" width="59.7109375" style="175" bestFit="1" customWidth="1"/>
    <col min="13057" max="13057" width="57.85546875" style="175" bestFit="1" customWidth="1"/>
    <col min="13058" max="13058" width="35.28515625" style="175" bestFit="1" customWidth="1"/>
    <col min="13059" max="13059" width="28.140625" style="175" bestFit="1" customWidth="1"/>
    <col min="13060" max="13060" width="33.140625" style="175" bestFit="1" customWidth="1"/>
    <col min="13061" max="13061" width="26" style="175" bestFit="1" customWidth="1"/>
    <col min="13062" max="13062" width="19.140625" style="175" bestFit="1" customWidth="1"/>
    <col min="13063" max="13063" width="10.42578125" style="175" customWidth="1"/>
    <col min="13064" max="13064" width="11.85546875" style="175" customWidth="1"/>
    <col min="13065" max="13065" width="14.7109375" style="175" customWidth="1"/>
    <col min="13066" max="13066" width="9" style="175" bestFit="1" customWidth="1"/>
    <col min="13067" max="13306" width="9.140625" style="175"/>
    <col min="13307" max="13307" width="4.7109375" style="175" bestFit="1" customWidth="1"/>
    <col min="13308" max="13308" width="9.7109375" style="175" bestFit="1" customWidth="1"/>
    <col min="13309" max="13309" width="10" style="175" bestFit="1" customWidth="1"/>
    <col min="13310" max="13310" width="8.85546875" style="175" bestFit="1" customWidth="1"/>
    <col min="13311" max="13311" width="22.85546875" style="175" customWidth="1"/>
    <col min="13312" max="13312" width="59.7109375" style="175" bestFit="1" customWidth="1"/>
    <col min="13313" max="13313" width="57.85546875" style="175" bestFit="1" customWidth="1"/>
    <col min="13314" max="13314" width="35.28515625" style="175" bestFit="1" customWidth="1"/>
    <col min="13315" max="13315" width="28.140625" style="175" bestFit="1" customWidth="1"/>
    <col min="13316" max="13316" width="33.140625" style="175" bestFit="1" customWidth="1"/>
    <col min="13317" max="13317" width="26" style="175" bestFit="1" customWidth="1"/>
    <col min="13318" max="13318" width="19.140625" style="175" bestFit="1" customWidth="1"/>
    <col min="13319" max="13319" width="10.42578125" style="175" customWidth="1"/>
    <col min="13320" max="13320" width="11.85546875" style="175" customWidth="1"/>
    <col min="13321" max="13321" width="14.7109375" style="175" customWidth="1"/>
    <col min="13322" max="13322" width="9" style="175" bestFit="1" customWidth="1"/>
    <col min="13323" max="13562" width="9.140625" style="175"/>
    <col min="13563" max="13563" width="4.7109375" style="175" bestFit="1" customWidth="1"/>
    <col min="13564" max="13564" width="9.7109375" style="175" bestFit="1" customWidth="1"/>
    <col min="13565" max="13565" width="10" style="175" bestFit="1" customWidth="1"/>
    <col min="13566" max="13566" width="8.85546875" style="175" bestFit="1" customWidth="1"/>
    <col min="13567" max="13567" width="22.85546875" style="175" customWidth="1"/>
    <col min="13568" max="13568" width="59.7109375" style="175" bestFit="1" customWidth="1"/>
    <col min="13569" max="13569" width="57.85546875" style="175" bestFit="1" customWidth="1"/>
    <col min="13570" max="13570" width="35.28515625" style="175" bestFit="1" customWidth="1"/>
    <col min="13571" max="13571" width="28.140625" style="175" bestFit="1" customWidth="1"/>
    <col min="13572" max="13572" width="33.140625" style="175" bestFit="1" customWidth="1"/>
    <col min="13573" max="13573" width="26" style="175" bestFit="1" customWidth="1"/>
    <col min="13574" max="13574" width="19.140625" style="175" bestFit="1" customWidth="1"/>
    <col min="13575" max="13575" width="10.42578125" style="175" customWidth="1"/>
    <col min="13576" max="13576" width="11.85546875" style="175" customWidth="1"/>
    <col min="13577" max="13577" width="14.7109375" style="175" customWidth="1"/>
    <col min="13578" max="13578" width="9" style="175" bestFit="1" customWidth="1"/>
    <col min="13579" max="13818" width="9.140625" style="175"/>
    <col min="13819" max="13819" width="4.7109375" style="175" bestFit="1" customWidth="1"/>
    <col min="13820" max="13820" width="9.7109375" style="175" bestFit="1" customWidth="1"/>
    <col min="13821" max="13821" width="10" style="175" bestFit="1" customWidth="1"/>
    <col min="13822" max="13822" width="8.85546875" style="175" bestFit="1" customWidth="1"/>
    <col min="13823" max="13823" width="22.85546875" style="175" customWidth="1"/>
    <col min="13824" max="13824" width="59.7109375" style="175" bestFit="1" customWidth="1"/>
    <col min="13825" max="13825" width="57.85546875" style="175" bestFit="1" customWidth="1"/>
    <col min="13826" max="13826" width="35.28515625" style="175" bestFit="1" customWidth="1"/>
    <col min="13827" max="13827" width="28.140625" style="175" bestFit="1" customWidth="1"/>
    <col min="13828" max="13828" width="33.140625" style="175" bestFit="1" customWidth="1"/>
    <col min="13829" max="13829" width="26" style="175" bestFit="1" customWidth="1"/>
    <col min="13830" max="13830" width="19.140625" style="175" bestFit="1" customWidth="1"/>
    <col min="13831" max="13831" width="10.42578125" style="175" customWidth="1"/>
    <col min="13832" max="13832" width="11.85546875" style="175" customWidth="1"/>
    <col min="13833" max="13833" width="14.7109375" style="175" customWidth="1"/>
    <col min="13834" max="13834" width="9" style="175" bestFit="1" customWidth="1"/>
    <col min="13835" max="14074" width="9.140625" style="175"/>
    <col min="14075" max="14075" width="4.7109375" style="175" bestFit="1" customWidth="1"/>
    <col min="14076" max="14076" width="9.7109375" style="175" bestFit="1" customWidth="1"/>
    <col min="14077" max="14077" width="10" style="175" bestFit="1" customWidth="1"/>
    <col min="14078" max="14078" width="8.85546875" style="175" bestFit="1" customWidth="1"/>
    <col min="14079" max="14079" width="22.85546875" style="175" customWidth="1"/>
    <col min="14080" max="14080" width="59.7109375" style="175" bestFit="1" customWidth="1"/>
    <col min="14081" max="14081" width="57.85546875" style="175" bestFit="1" customWidth="1"/>
    <col min="14082" max="14082" width="35.28515625" style="175" bestFit="1" customWidth="1"/>
    <col min="14083" max="14083" width="28.140625" style="175" bestFit="1" customWidth="1"/>
    <col min="14084" max="14084" width="33.140625" style="175" bestFit="1" customWidth="1"/>
    <col min="14085" max="14085" width="26" style="175" bestFit="1" customWidth="1"/>
    <col min="14086" max="14086" width="19.140625" style="175" bestFit="1" customWidth="1"/>
    <col min="14087" max="14087" width="10.42578125" style="175" customWidth="1"/>
    <col min="14088" max="14088" width="11.85546875" style="175" customWidth="1"/>
    <col min="14089" max="14089" width="14.7109375" style="175" customWidth="1"/>
    <col min="14090" max="14090" width="9" style="175" bestFit="1" customWidth="1"/>
    <col min="14091" max="14330" width="9.140625" style="175"/>
    <col min="14331" max="14331" width="4.7109375" style="175" bestFit="1" customWidth="1"/>
    <col min="14332" max="14332" width="9.7109375" style="175" bestFit="1" customWidth="1"/>
    <col min="14333" max="14333" width="10" style="175" bestFit="1" customWidth="1"/>
    <col min="14334" max="14334" width="8.85546875" style="175" bestFit="1" customWidth="1"/>
    <col min="14335" max="14335" width="22.85546875" style="175" customWidth="1"/>
    <col min="14336" max="14336" width="59.7109375" style="175" bestFit="1" customWidth="1"/>
    <col min="14337" max="14337" width="57.85546875" style="175" bestFit="1" customWidth="1"/>
    <col min="14338" max="14338" width="35.28515625" style="175" bestFit="1" customWidth="1"/>
    <col min="14339" max="14339" width="28.140625" style="175" bestFit="1" customWidth="1"/>
    <col min="14340" max="14340" width="33.140625" style="175" bestFit="1" customWidth="1"/>
    <col min="14341" max="14341" width="26" style="175" bestFit="1" customWidth="1"/>
    <col min="14342" max="14342" width="19.140625" style="175" bestFit="1" customWidth="1"/>
    <col min="14343" max="14343" width="10.42578125" style="175" customWidth="1"/>
    <col min="14344" max="14344" width="11.85546875" style="175" customWidth="1"/>
    <col min="14345" max="14345" width="14.7109375" style="175" customWidth="1"/>
    <col min="14346" max="14346" width="9" style="175" bestFit="1" customWidth="1"/>
    <col min="14347" max="14586" width="9.140625" style="175"/>
    <col min="14587" max="14587" width="4.7109375" style="175" bestFit="1" customWidth="1"/>
    <col min="14588" max="14588" width="9.7109375" style="175" bestFit="1" customWidth="1"/>
    <col min="14589" max="14589" width="10" style="175" bestFit="1" customWidth="1"/>
    <col min="14590" max="14590" width="8.85546875" style="175" bestFit="1" customWidth="1"/>
    <col min="14591" max="14591" width="22.85546875" style="175" customWidth="1"/>
    <col min="14592" max="14592" width="59.7109375" style="175" bestFit="1" customWidth="1"/>
    <col min="14593" max="14593" width="57.85546875" style="175" bestFit="1" customWidth="1"/>
    <col min="14594" max="14594" width="35.28515625" style="175" bestFit="1" customWidth="1"/>
    <col min="14595" max="14595" width="28.140625" style="175" bestFit="1" customWidth="1"/>
    <col min="14596" max="14596" width="33.140625" style="175" bestFit="1" customWidth="1"/>
    <col min="14597" max="14597" width="26" style="175" bestFit="1" customWidth="1"/>
    <col min="14598" max="14598" width="19.140625" style="175" bestFit="1" customWidth="1"/>
    <col min="14599" max="14599" width="10.42578125" style="175" customWidth="1"/>
    <col min="14600" max="14600" width="11.85546875" style="175" customWidth="1"/>
    <col min="14601" max="14601" width="14.7109375" style="175" customWidth="1"/>
    <col min="14602" max="14602" width="9" style="175" bestFit="1" customWidth="1"/>
    <col min="14603" max="14842" width="9.140625" style="175"/>
    <col min="14843" max="14843" width="4.7109375" style="175" bestFit="1" customWidth="1"/>
    <col min="14844" max="14844" width="9.7109375" style="175" bestFit="1" customWidth="1"/>
    <col min="14845" max="14845" width="10" style="175" bestFit="1" customWidth="1"/>
    <col min="14846" max="14846" width="8.85546875" style="175" bestFit="1" customWidth="1"/>
    <col min="14847" max="14847" width="22.85546875" style="175" customWidth="1"/>
    <col min="14848" max="14848" width="59.7109375" style="175" bestFit="1" customWidth="1"/>
    <col min="14849" max="14849" width="57.85546875" style="175" bestFit="1" customWidth="1"/>
    <col min="14850" max="14850" width="35.28515625" style="175" bestFit="1" customWidth="1"/>
    <col min="14851" max="14851" width="28.140625" style="175" bestFit="1" customWidth="1"/>
    <col min="14852" max="14852" width="33.140625" style="175" bestFit="1" customWidth="1"/>
    <col min="14853" max="14853" width="26" style="175" bestFit="1" customWidth="1"/>
    <col min="14854" max="14854" width="19.140625" style="175" bestFit="1" customWidth="1"/>
    <col min="14855" max="14855" width="10.42578125" style="175" customWidth="1"/>
    <col min="14856" max="14856" width="11.85546875" style="175" customWidth="1"/>
    <col min="14857" max="14857" width="14.7109375" style="175" customWidth="1"/>
    <col min="14858" max="14858" width="9" style="175" bestFit="1" customWidth="1"/>
    <col min="14859" max="15098" width="9.140625" style="175"/>
    <col min="15099" max="15099" width="4.7109375" style="175" bestFit="1" customWidth="1"/>
    <col min="15100" max="15100" width="9.7109375" style="175" bestFit="1" customWidth="1"/>
    <col min="15101" max="15101" width="10" style="175" bestFit="1" customWidth="1"/>
    <col min="15102" max="15102" width="8.85546875" style="175" bestFit="1" customWidth="1"/>
    <col min="15103" max="15103" width="22.85546875" style="175" customWidth="1"/>
    <col min="15104" max="15104" width="59.7109375" style="175" bestFit="1" customWidth="1"/>
    <col min="15105" max="15105" width="57.85546875" style="175" bestFit="1" customWidth="1"/>
    <col min="15106" max="15106" width="35.28515625" style="175" bestFit="1" customWidth="1"/>
    <col min="15107" max="15107" width="28.140625" style="175" bestFit="1" customWidth="1"/>
    <col min="15108" max="15108" width="33.140625" style="175" bestFit="1" customWidth="1"/>
    <col min="15109" max="15109" width="26" style="175" bestFit="1" customWidth="1"/>
    <col min="15110" max="15110" width="19.140625" style="175" bestFit="1" customWidth="1"/>
    <col min="15111" max="15111" width="10.42578125" style="175" customWidth="1"/>
    <col min="15112" max="15112" width="11.85546875" style="175" customWidth="1"/>
    <col min="15113" max="15113" width="14.7109375" style="175" customWidth="1"/>
    <col min="15114" max="15114" width="9" style="175" bestFit="1" customWidth="1"/>
    <col min="15115" max="15354" width="9.140625" style="175"/>
    <col min="15355" max="15355" width="4.7109375" style="175" bestFit="1" customWidth="1"/>
    <col min="15356" max="15356" width="9.7109375" style="175" bestFit="1" customWidth="1"/>
    <col min="15357" max="15357" width="10" style="175" bestFit="1" customWidth="1"/>
    <col min="15358" max="15358" width="8.85546875" style="175" bestFit="1" customWidth="1"/>
    <col min="15359" max="15359" width="22.85546875" style="175" customWidth="1"/>
    <col min="15360" max="15360" width="59.7109375" style="175" bestFit="1" customWidth="1"/>
    <col min="15361" max="15361" width="57.85546875" style="175" bestFit="1" customWidth="1"/>
    <col min="15362" max="15362" width="35.28515625" style="175" bestFit="1" customWidth="1"/>
    <col min="15363" max="15363" width="28.140625" style="175" bestFit="1" customWidth="1"/>
    <col min="15364" max="15364" width="33.140625" style="175" bestFit="1" customWidth="1"/>
    <col min="15365" max="15365" width="26" style="175" bestFit="1" customWidth="1"/>
    <col min="15366" max="15366" width="19.140625" style="175" bestFit="1" customWidth="1"/>
    <col min="15367" max="15367" width="10.42578125" style="175" customWidth="1"/>
    <col min="15368" max="15368" width="11.85546875" style="175" customWidth="1"/>
    <col min="15369" max="15369" width="14.7109375" style="175" customWidth="1"/>
    <col min="15370" max="15370" width="9" style="175" bestFit="1" customWidth="1"/>
    <col min="15371" max="15610" width="9.140625" style="175"/>
    <col min="15611" max="15611" width="4.7109375" style="175" bestFit="1" customWidth="1"/>
    <col min="15612" max="15612" width="9.7109375" style="175" bestFit="1" customWidth="1"/>
    <col min="15613" max="15613" width="10" style="175" bestFit="1" customWidth="1"/>
    <col min="15614" max="15614" width="8.85546875" style="175" bestFit="1" customWidth="1"/>
    <col min="15615" max="15615" width="22.85546875" style="175" customWidth="1"/>
    <col min="15616" max="15616" width="59.7109375" style="175" bestFit="1" customWidth="1"/>
    <col min="15617" max="15617" width="57.85546875" style="175" bestFit="1" customWidth="1"/>
    <col min="15618" max="15618" width="35.28515625" style="175" bestFit="1" customWidth="1"/>
    <col min="15619" max="15619" width="28.140625" style="175" bestFit="1" customWidth="1"/>
    <col min="15620" max="15620" width="33.140625" style="175" bestFit="1" customWidth="1"/>
    <col min="15621" max="15621" width="26" style="175" bestFit="1" customWidth="1"/>
    <col min="15622" max="15622" width="19.140625" style="175" bestFit="1" customWidth="1"/>
    <col min="15623" max="15623" width="10.42578125" style="175" customWidth="1"/>
    <col min="15624" max="15624" width="11.85546875" style="175" customWidth="1"/>
    <col min="15625" max="15625" width="14.7109375" style="175" customWidth="1"/>
    <col min="15626" max="15626" width="9" style="175" bestFit="1" customWidth="1"/>
    <col min="15627" max="15866" width="9.140625" style="175"/>
    <col min="15867" max="15867" width="4.7109375" style="175" bestFit="1" customWidth="1"/>
    <col min="15868" max="15868" width="9.7109375" style="175" bestFit="1" customWidth="1"/>
    <col min="15869" max="15869" width="10" style="175" bestFit="1" customWidth="1"/>
    <col min="15870" max="15870" width="8.85546875" style="175" bestFit="1" customWidth="1"/>
    <col min="15871" max="15871" width="22.85546875" style="175" customWidth="1"/>
    <col min="15872" max="15872" width="59.7109375" style="175" bestFit="1" customWidth="1"/>
    <col min="15873" max="15873" width="57.85546875" style="175" bestFit="1" customWidth="1"/>
    <col min="15874" max="15874" width="35.28515625" style="175" bestFit="1" customWidth="1"/>
    <col min="15875" max="15875" width="28.140625" style="175" bestFit="1" customWidth="1"/>
    <col min="15876" max="15876" width="33.140625" style="175" bestFit="1" customWidth="1"/>
    <col min="15877" max="15877" width="26" style="175" bestFit="1" customWidth="1"/>
    <col min="15878" max="15878" width="19.140625" style="175" bestFit="1" customWidth="1"/>
    <col min="15879" max="15879" width="10.42578125" style="175" customWidth="1"/>
    <col min="15880" max="15880" width="11.85546875" style="175" customWidth="1"/>
    <col min="15881" max="15881" width="14.7109375" style="175" customWidth="1"/>
    <col min="15882" max="15882" width="9" style="175" bestFit="1" customWidth="1"/>
    <col min="15883" max="16122" width="9.140625" style="175"/>
    <col min="16123" max="16123" width="4.7109375" style="175" bestFit="1" customWidth="1"/>
    <col min="16124" max="16124" width="9.7109375" style="175" bestFit="1" customWidth="1"/>
    <col min="16125" max="16125" width="10" style="175" bestFit="1" customWidth="1"/>
    <col min="16126" max="16126" width="8.85546875" style="175" bestFit="1" customWidth="1"/>
    <col min="16127" max="16127" width="22.85546875" style="175" customWidth="1"/>
    <col min="16128" max="16128" width="59.7109375" style="175" bestFit="1" customWidth="1"/>
    <col min="16129" max="16129" width="57.85546875" style="175" bestFit="1" customWidth="1"/>
    <col min="16130" max="16130" width="35.28515625" style="175" bestFit="1" customWidth="1"/>
    <col min="16131" max="16131" width="28.140625" style="175" bestFit="1" customWidth="1"/>
    <col min="16132" max="16132" width="33.140625" style="175" bestFit="1" customWidth="1"/>
    <col min="16133" max="16133" width="26" style="175" bestFit="1" customWidth="1"/>
    <col min="16134" max="16134" width="19.140625" style="175" bestFit="1" customWidth="1"/>
    <col min="16135" max="16135" width="10.42578125" style="175" customWidth="1"/>
    <col min="16136" max="16136" width="11.85546875" style="175" customWidth="1"/>
    <col min="16137" max="16137" width="14.7109375" style="175" customWidth="1"/>
    <col min="16138" max="16138" width="9" style="175" bestFit="1" customWidth="1"/>
    <col min="16139" max="16384" width="9.140625" style="175"/>
  </cols>
  <sheetData>
    <row r="1" spans="1:19" x14ac:dyDescent="0.25">
      <c r="M1" s="176"/>
      <c r="N1" s="176"/>
      <c r="O1" s="176"/>
      <c r="P1" s="176"/>
    </row>
    <row r="2" spans="1:19" x14ac:dyDescent="0.25">
      <c r="A2" s="177" t="s">
        <v>780</v>
      </c>
      <c r="M2" s="176"/>
      <c r="N2" s="176"/>
      <c r="O2" s="176"/>
      <c r="P2" s="176"/>
    </row>
    <row r="3" spans="1:19" x14ac:dyDescent="0.25">
      <c r="M3" s="176"/>
      <c r="N3" s="176"/>
      <c r="O3" s="176"/>
      <c r="P3" s="176"/>
    </row>
    <row r="4" spans="1:19" s="179" customFormat="1" ht="47.25" customHeight="1" x14ac:dyDescent="0.25">
      <c r="A4" s="663" t="s">
        <v>0</v>
      </c>
      <c r="B4" s="665" t="s">
        <v>1</v>
      </c>
      <c r="C4" s="665" t="s">
        <v>2</v>
      </c>
      <c r="D4" s="665" t="s">
        <v>3</v>
      </c>
      <c r="E4" s="663" t="s">
        <v>4</v>
      </c>
      <c r="F4" s="663" t="s">
        <v>5</v>
      </c>
      <c r="G4" s="663" t="s">
        <v>6</v>
      </c>
      <c r="H4" s="669" t="s">
        <v>7</v>
      </c>
      <c r="I4" s="669"/>
      <c r="J4" s="663" t="s">
        <v>8</v>
      </c>
      <c r="K4" s="670" t="s">
        <v>9</v>
      </c>
      <c r="L4" s="671"/>
      <c r="M4" s="668" t="s">
        <v>10</v>
      </c>
      <c r="N4" s="668"/>
      <c r="O4" s="668" t="s">
        <v>11</v>
      </c>
      <c r="P4" s="668"/>
      <c r="Q4" s="663" t="s">
        <v>12</v>
      </c>
      <c r="R4" s="665" t="s">
        <v>13</v>
      </c>
      <c r="S4" s="178"/>
    </row>
    <row r="5" spans="1:19" s="179" customFormat="1" x14ac:dyDescent="0.2">
      <c r="A5" s="664"/>
      <c r="B5" s="666"/>
      <c r="C5" s="666"/>
      <c r="D5" s="666"/>
      <c r="E5" s="664"/>
      <c r="F5" s="664"/>
      <c r="G5" s="664"/>
      <c r="H5" s="180" t="s">
        <v>14</v>
      </c>
      <c r="I5" s="180" t="s">
        <v>15</v>
      </c>
      <c r="J5" s="664"/>
      <c r="K5" s="181">
        <v>2018</v>
      </c>
      <c r="L5" s="181">
        <v>2019</v>
      </c>
      <c r="M5" s="182">
        <v>2018</v>
      </c>
      <c r="N5" s="182">
        <v>2019</v>
      </c>
      <c r="O5" s="182">
        <v>2018</v>
      </c>
      <c r="P5" s="182">
        <v>2019</v>
      </c>
      <c r="Q5" s="664"/>
      <c r="R5" s="666"/>
      <c r="S5" s="178"/>
    </row>
    <row r="6" spans="1:19" s="179" customFormat="1" ht="15.75" customHeight="1" x14ac:dyDescent="0.2">
      <c r="A6" s="236" t="s">
        <v>16</v>
      </c>
      <c r="B6" s="237" t="s">
        <v>17</v>
      </c>
      <c r="C6" s="237" t="s">
        <v>18</v>
      </c>
      <c r="D6" s="237" t="s">
        <v>19</v>
      </c>
      <c r="E6" s="236" t="s">
        <v>20</v>
      </c>
      <c r="F6" s="236" t="s">
        <v>21</v>
      </c>
      <c r="G6" s="236" t="s">
        <v>22</v>
      </c>
      <c r="H6" s="237" t="s">
        <v>23</v>
      </c>
      <c r="I6" s="237" t="s">
        <v>24</v>
      </c>
      <c r="J6" s="236" t="s">
        <v>25</v>
      </c>
      <c r="K6" s="237" t="s">
        <v>26</v>
      </c>
      <c r="L6" s="237" t="s">
        <v>27</v>
      </c>
      <c r="M6" s="184" t="s">
        <v>28</v>
      </c>
      <c r="N6" s="30" t="s">
        <v>29</v>
      </c>
      <c r="O6" s="30" t="s">
        <v>30</v>
      </c>
      <c r="P6" s="30" t="s">
        <v>31</v>
      </c>
      <c r="Q6" s="236" t="s">
        <v>32</v>
      </c>
      <c r="R6" s="237" t="s">
        <v>33</v>
      </c>
      <c r="S6" s="178"/>
    </row>
    <row r="7" spans="1:19" s="193" customFormat="1" ht="60" x14ac:dyDescent="0.25">
      <c r="A7" s="320">
        <v>1</v>
      </c>
      <c r="B7" s="321">
        <v>2</v>
      </c>
      <c r="C7" s="321">
        <v>4</v>
      </c>
      <c r="D7" s="322">
        <v>2</v>
      </c>
      <c r="E7" s="323" t="s">
        <v>698</v>
      </c>
      <c r="F7" s="322" t="s">
        <v>699</v>
      </c>
      <c r="G7" s="322" t="s">
        <v>264</v>
      </c>
      <c r="H7" s="324" t="s">
        <v>170</v>
      </c>
      <c r="I7" s="325" t="s">
        <v>53</v>
      </c>
      <c r="J7" s="322" t="s">
        <v>700</v>
      </c>
      <c r="K7" s="324" t="s">
        <v>42</v>
      </c>
      <c r="L7" s="324" t="s">
        <v>701</v>
      </c>
      <c r="M7" s="275">
        <v>10050</v>
      </c>
      <c r="N7" s="326"/>
      <c r="O7" s="326">
        <v>10050</v>
      </c>
      <c r="P7" s="326"/>
      <c r="Q7" s="322" t="s">
        <v>702</v>
      </c>
      <c r="R7" s="322" t="s">
        <v>703</v>
      </c>
      <c r="S7" s="327"/>
    </row>
    <row r="8" spans="1:19" s="193" customFormat="1" ht="120" x14ac:dyDescent="0.25">
      <c r="A8" s="321">
        <v>2</v>
      </c>
      <c r="B8" s="321">
        <v>2</v>
      </c>
      <c r="C8" s="321">
        <v>4</v>
      </c>
      <c r="D8" s="322">
        <v>2</v>
      </c>
      <c r="E8" s="323" t="s">
        <v>704</v>
      </c>
      <c r="F8" s="322" t="s">
        <v>705</v>
      </c>
      <c r="G8" s="322" t="s">
        <v>706</v>
      </c>
      <c r="H8" s="324" t="s">
        <v>170</v>
      </c>
      <c r="I8" s="325" t="s">
        <v>707</v>
      </c>
      <c r="J8" s="322" t="s">
        <v>708</v>
      </c>
      <c r="K8" s="324" t="s">
        <v>346</v>
      </c>
      <c r="L8" s="324" t="s">
        <v>701</v>
      </c>
      <c r="M8" s="326">
        <v>35132</v>
      </c>
      <c r="N8" s="326"/>
      <c r="O8" s="326">
        <v>35132</v>
      </c>
      <c r="P8" s="326"/>
      <c r="Q8" s="322" t="s">
        <v>702</v>
      </c>
      <c r="R8" s="322" t="s">
        <v>703</v>
      </c>
      <c r="S8" s="327"/>
    </row>
    <row r="9" spans="1:19" ht="105" x14ac:dyDescent="0.25">
      <c r="A9" s="321">
        <v>3</v>
      </c>
      <c r="B9" s="321">
        <v>6</v>
      </c>
      <c r="C9" s="321">
        <v>5</v>
      </c>
      <c r="D9" s="322">
        <v>2</v>
      </c>
      <c r="E9" s="323" t="s">
        <v>709</v>
      </c>
      <c r="F9" s="322" t="s">
        <v>710</v>
      </c>
      <c r="G9" s="322" t="s">
        <v>45</v>
      </c>
      <c r="H9" s="324" t="s">
        <v>170</v>
      </c>
      <c r="I9" s="325" t="s">
        <v>67</v>
      </c>
      <c r="J9" s="322" t="s">
        <v>711</v>
      </c>
      <c r="K9" s="324" t="s">
        <v>603</v>
      </c>
      <c r="L9" s="324" t="s">
        <v>701</v>
      </c>
      <c r="M9" s="326">
        <v>20000</v>
      </c>
      <c r="N9" s="326"/>
      <c r="O9" s="326">
        <v>20000</v>
      </c>
      <c r="P9" s="326"/>
      <c r="Q9" s="322" t="s">
        <v>702</v>
      </c>
      <c r="R9" s="322" t="s">
        <v>703</v>
      </c>
    </row>
    <row r="10" spans="1:19" s="193" customFormat="1" ht="90" x14ac:dyDescent="0.25">
      <c r="A10" s="321">
        <v>4</v>
      </c>
      <c r="B10" s="321">
        <v>1</v>
      </c>
      <c r="C10" s="321">
        <v>4</v>
      </c>
      <c r="D10" s="322">
        <v>2</v>
      </c>
      <c r="E10" s="328" t="s">
        <v>712</v>
      </c>
      <c r="F10" s="322" t="s">
        <v>713</v>
      </c>
      <c r="G10" s="328" t="s">
        <v>714</v>
      </c>
      <c r="H10" s="328" t="s">
        <v>715</v>
      </c>
      <c r="I10" s="329" t="s">
        <v>716</v>
      </c>
      <c r="J10" s="322" t="s">
        <v>717</v>
      </c>
      <c r="K10" s="324" t="s">
        <v>384</v>
      </c>
      <c r="L10" s="324" t="s">
        <v>701</v>
      </c>
      <c r="M10" s="326">
        <v>34818</v>
      </c>
      <c r="N10" s="326"/>
      <c r="O10" s="326">
        <v>34818</v>
      </c>
      <c r="P10" s="326"/>
      <c r="Q10" s="322" t="s">
        <v>702</v>
      </c>
      <c r="R10" s="322" t="s">
        <v>703</v>
      </c>
    </row>
    <row r="11" spans="1:19" s="193" customFormat="1" ht="135" x14ac:dyDescent="0.25">
      <c r="A11" s="320">
        <v>5</v>
      </c>
      <c r="B11" s="321">
        <v>1</v>
      </c>
      <c r="C11" s="321">
        <v>4</v>
      </c>
      <c r="D11" s="322">
        <v>5</v>
      </c>
      <c r="E11" s="330" t="s">
        <v>718</v>
      </c>
      <c r="F11" s="322" t="s">
        <v>719</v>
      </c>
      <c r="G11" s="322" t="s">
        <v>52</v>
      </c>
      <c r="H11" s="324" t="s">
        <v>170</v>
      </c>
      <c r="I11" s="329" t="s">
        <v>720</v>
      </c>
      <c r="J11" s="322" t="s">
        <v>721</v>
      </c>
      <c r="K11" s="324" t="s">
        <v>384</v>
      </c>
      <c r="L11" s="324" t="s">
        <v>701</v>
      </c>
      <c r="M11" s="326">
        <v>9248.5400000000009</v>
      </c>
      <c r="N11" s="326"/>
      <c r="O11" s="326">
        <v>8096.54</v>
      </c>
      <c r="P11" s="326"/>
      <c r="Q11" s="322" t="s">
        <v>722</v>
      </c>
      <c r="R11" s="322" t="s">
        <v>723</v>
      </c>
      <c r="S11" s="327"/>
    </row>
    <row r="12" spans="1:19" s="201" customFormat="1" ht="240" x14ac:dyDescent="0.25">
      <c r="A12" s="331">
        <v>6</v>
      </c>
      <c r="B12" s="331">
        <v>1</v>
      </c>
      <c r="C12" s="331">
        <v>4</v>
      </c>
      <c r="D12" s="332">
        <v>5</v>
      </c>
      <c r="E12" s="332" t="s">
        <v>724</v>
      </c>
      <c r="F12" s="332" t="s">
        <v>725</v>
      </c>
      <c r="G12" s="332" t="s">
        <v>52</v>
      </c>
      <c r="H12" s="333" t="s">
        <v>170</v>
      </c>
      <c r="I12" s="334" t="s">
        <v>63</v>
      </c>
      <c r="J12" s="332" t="s">
        <v>726</v>
      </c>
      <c r="K12" s="333" t="s">
        <v>603</v>
      </c>
      <c r="L12" s="333" t="s">
        <v>701</v>
      </c>
      <c r="M12" s="335" t="s">
        <v>727</v>
      </c>
      <c r="N12" s="335"/>
      <c r="O12" s="335">
        <v>21071.5</v>
      </c>
      <c r="P12" s="335"/>
      <c r="Q12" s="332" t="s">
        <v>106</v>
      </c>
      <c r="R12" s="332" t="s">
        <v>728</v>
      </c>
    </row>
    <row r="13" spans="1:19" s="201" customFormat="1" ht="60" x14ac:dyDescent="0.25">
      <c r="A13" s="336">
        <v>7</v>
      </c>
      <c r="B13" s="194">
        <v>1</v>
      </c>
      <c r="C13" s="194">
        <v>4</v>
      </c>
      <c r="D13" s="195">
        <v>2</v>
      </c>
      <c r="E13" s="195" t="s">
        <v>729</v>
      </c>
      <c r="F13" s="116" t="s">
        <v>730</v>
      </c>
      <c r="G13" s="195" t="s">
        <v>48</v>
      </c>
      <c r="H13" s="198" t="s">
        <v>57</v>
      </c>
      <c r="I13" s="197" t="s">
        <v>47</v>
      </c>
      <c r="J13" s="195" t="s">
        <v>731</v>
      </c>
      <c r="K13" s="198"/>
      <c r="L13" s="198" t="s">
        <v>521</v>
      </c>
      <c r="M13" s="199"/>
      <c r="N13" s="199">
        <v>8139.99</v>
      </c>
      <c r="O13" s="199"/>
      <c r="P13" s="199">
        <v>8139.99</v>
      </c>
      <c r="Q13" s="195" t="s">
        <v>732</v>
      </c>
      <c r="R13" s="195" t="s">
        <v>703</v>
      </c>
      <c r="S13" s="200"/>
    </row>
    <row r="14" spans="1:19" s="201" customFormat="1" ht="195" x14ac:dyDescent="0.25">
      <c r="A14" s="337">
        <v>8</v>
      </c>
      <c r="B14" s="194">
        <v>1</v>
      </c>
      <c r="C14" s="194">
        <v>4</v>
      </c>
      <c r="D14" s="195">
        <v>2</v>
      </c>
      <c r="E14" s="195" t="s">
        <v>704</v>
      </c>
      <c r="F14" s="116" t="s">
        <v>733</v>
      </c>
      <c r="G14" s="195" t="s">
        <v>706</v>
      </c>
      <c r="H14" s="198" t="s">
        <v>170</v>
      </c>
      <c r="I14" s="197" t="s">
        <v>707</v>
      </c>
      <c r="J14" s="195" t="s">
        <v>731</v>
      </c>
      <c r="K14" s="198"/>
      <c r="L14" s="198" t="s">
        <v>734</v>
      </c>
      <c r="M14" s="199"/>
      <c r="N14" s="199">
        <v>34968.22</v>
      </c>
      <c r="O14" s="199"/>
      <c r="P14" s="199">
        <v>34968.22</v>
      </c>
      <c r="Q14" s="195" t="s">
        <v>732</v>
      </c>
      <c r="R14" s="195" t="s">
        <v>703</v>
      </c>
      <c r="S14" s="200"/>
    </row>
    <row r="15" spans="1:19" s="201" customFormat="1" ht="150" x14ac:dyDescent="0.25">
      <c r="A15" s="337">
        <v>9</v>
      </c>
      <c r="B15" s="194">
        <v>1</v>
      </c>
      <c r="C15" s="194">
        <v>4</v>
      </c>
      <c r="D15" s="195">
        <v>2</v>
      </c>
      <c r="E15" s="195" t="s">
        <v>735</v>
      </c>
      <c r="F15" s="116" t="s">
        <v>736</v>
      </c>
      <c r="G15" s="195" t="s">
        <v>45</v>
      </c>
      <c r="H15" s="198" t="s">
        <v>170</v>
      </c>
      <c r="I15" s="197" t="s">
        <v>737</v>
      </c>
      <c r="J15" s="195" t="s">
        <v>731</v>
      </c>
      <c r="K15" s="198"/>
      <c r="L15" s="198" t="s">
        <v>734</v>
      </c>
      <c r="M15" s="199"/>
      <c r="N15" s="199">
        <v>9718.2000000000007</v>
      </c>
      <c r="O15" s="199"/>
      <c r="P15" s="199">
        <v>9718.2000000000007</v>
      </c>
      <c r="Q15" s="195" t="s">
        <v>732</v>
      </c>
      <c r="R15" s="195" t="s">
        <v>703</v>
      </c>
    </row>
    <row r="16" spans="1:19" s="201" customFormat="1" ht="60" x14ac:dyDescent="0.25">
      <c r="A16" s="337">
        <v>10</v>
      </c>
      <c r="B16" s="194">
        <v>1</v>
      </c>
      <c r="C16" s="194">
        <v>4</v>
      </c>
      <c r="D16" s="195">
        <v>2</v>
      </c>
      <c r="E16" s="195" t="s">
        <v>738</v>
      </c>
      <c r="F16" s="116" t="s">
        <v>739</v>
      </c>
      <c r="G16" s="195" t="s">
        <v>706</v>
      </c>
      <c r="H16" s="198" t="s">
        <v>170</v>
      </c>
      <c r="I16" s="197" t="s">
        <v>740</v>
      </c>
      <c r="J16" s="195" t="s">
        <v>731</v>
      </c>
      <c r="K16" s="198"/>
      <c r="L16" s="198" t="s">
        <v>741</v>
      </c>
      <c r="M16" s="199"/>
      <c r="N16" s="199">
        <v>19000</v>
      </c>
      <c r="O16" s="199"/>
      <c r="P16" s="199">
        <v>19000</v>
      </c>
      <c r="Q16" s="195" t="s">
        <v>732</v>
      </c>
      <c r="R16" s="195" t="s">
        <v>703</v>
      </c>
    </row>
    <row r="17" spans="1:18" s="201" customFormat="1" ht="60" x14ac:dyDescent="0.25">
      <c r="A17" s="337">
        <v>11</v>
      </c>
      <c r="B17" s="194">
        <v>1</v>
      </c>
      <c r="C17" s="194">
        <v>4</v>
      </c>
      <c r="D17" s="195">
        <v>2</v>
      </c>
      <c r="E17" s="195" t="s">
        <v>742</v>
      </c>
      <c r="F17" s="116" t="s">
        <v>743</v>
      </c>
      <c r="G17" s="195" t="s">
        <v>706</v>
      </c>
      <c r="H17" s="198" t="s">
        <v>170</v>
      </c>
      <c r="I17" s="197" t="s">
        <v>740</v>
      </c>
      <c r="J17" s="195" t="s">
        <v>731</v>
      </c>
      <c r="K17" s="198"/>
      <c r="L17" s="198" t="s">
        <v>744</v>
      </c>
      <c r="M17" s="199"/>
      <c r="N17" s="199">
        <v>14000</v>
      </c>
      <c r="O17" s="199"/>
      <c r="P17" s="199">
        <v>14000</v>
      </c>
      <c r="Q17" s="195" t="s">
        <v>732</v>
      </c>
      <c r="R17" s="195" t="s">
        <v>703</v>
      </c>
    </row>
    <row r="18" spans="1:18" s="201" customFormat="1" ht="90" x14ac:dyDescent="0.25">
      <c r="A18" s="337">
        <v>12</v>
      </c>
      <c r="B18" s="194">
        <v>3</v>
      </c>
      <c r="C18" s="194">
        <v>4</v>
      </c>
      <c r="D18" s="195">
        <v>2</v>
      </c>
      <c r="E18" s="195" t="s">
        <v>745</v>
      </c>
      <c r="F18" s="116" t="s">
        <v>746</v>
      </c>
      <c r="G18" s="195" t="s">
        <v>45</v>
      </c>
      <c r="H18" s="198" t="s">
        <v>170</v>
      </c>
      <c r="I18" s="197" t="s">
        <v>67</v>
      </c>
      <c r="J18" s="195" t="s">
        <v>731</v>
      </c>
      <c r="K18" s="198"/>
      <c r="L18" s="198" t="s">
        <v>521</v>
      </c>
      <c r="M18" s="199"/>
      <c r="N18" s="199">
        <v>24510.75</v>
      </c>
      <c r="O18" s="199"/>
      <c r="P18" s="199">
        <v>24510.75</v>
      </c>
      <c r="Q18" s="195" t="s">
        <v>732</v>
      </c>
      <c r="R18" s="195" t="s">
        <v>703</v>
      </c>
    </row>
    <row r="19" spans="1:18" s="201" customFormat="1" ht="90" x14ac:dyDescent="0.25">
      <c r="A19" s="337">
        <v>13</v>
      </c>
      <c r="B19" s="185">
        <v>3</v>
      </c>
      <c r="C19" s="185">
        <v>4</v>
      </c>
      <c r="D19" s="203">
        <v>2</v>
      </c>
      <c r="E19" s="195" t="s">
        <v>747</v>
      </c>
      <c r="F19" s="169" t="s">
        <v>748</v>
      </c>
      <c r="G19" s="203" t="s">
        <v>749</v>
      </c>
      <c r="H19" s="204" t="s">
        <v>170</v>
      </c>
      <c r="I19" s="203" t="s">
        <v>750</v>
      </c>
      <c r="J19" s="203" t="s">
        <v>731</v>
      </c>
      <c r="K19" s="204"/>
      <c r="L19" s="198" t="s">
        <v>751</v>
      </c>
      <c r="M19" s="227"/>
      <c r="N19" s="227">
        <v>26402.83</v>
      </c>
      <c r="O19" s="227"/>
      <c r="P19" s="227">
        <v>26402.83</v>
      </c>
      <c r="Q19" s="195" t="s">
        <v>732</v>
      </c>
      <c r="R19" s="203" t="s">
        <v>703</v>
      </c>
    </row>
    <row r="20" spans="1:18" s="201" customFormat="1" ht="30" x14ac:dyDescent="0.25">
      <c r="A20" s="909">
        <v>14</v>
      </c>
      <c r="B20" s="686">
        <v>3</v>
      </c>
      <c r="C20" s="686">
        <v>4</v>
      </c>
      <c r="D20" s="648">
        <v>2</v>
      </c>
      <c r="E20" s="648" t="s">
        <v>752</v>
      </c>
      <c r="F20" s="911" t="s">
        <v>753</v>
      </c>
      <c r="G20" s="195" t="s">
        <v>39</v>
      </c>
      <c r="H20" s="198" t="s">
        <v>170</v>
      </c>
      <c r="I20" s="197" t="s">
        <v>63</v>
      </c>
      <c r="J20" s="648" t="s">
        <v>731</v>
      </c>
      <c r="K20" s="691"/>
      <c r="L20" s="691" t="s">
        <v>751</v>
      </c>
      <c r="M20" s="683"/>
      <c r="N20" s="683">
        <v>25000</v>
      </c>
      <c r="O20" s="683"/>
      <c r="P20" s="683">
        <v>25000</v>
      </c>
      <c r="Q20" s="648" t="s">
        <v>732</v>
      </c>
      <c r="R20" s="648" t="s">
        <v>703</v>
      </c>
    </row>
    <row r="21" spans="1:18" s="201" customFormat="1" ht="53.25" customHeight="1" x14ac:dyDescent="0.25">
      <c r="A21" s="910"/>
      <c r="B21" s="688"/>
      <c r="C21" s="688"/>
      <c r="D21" s="647"/>
      <c r="E21" s="647"/>
      <c r="F21" s="912"/>
      <c r="G21" s="194" t="s">
        <v>48</v>
      </c>
      <c r="H21" s="194" t="s">
        <v>57</v>
      </c>
      <c r="I21" s="197" t="s">
        <v>754</v>
      </c>
      <c r="J21" s="647"/>
      <c r="K21" s="692"/>
      <c r="L21" s="692"/>
      <c r="M21" s="685"/>
      <c r="N21" s="685"/>
      <c r="O21" s="685"/>
      <c r="P21" s="685"/>
      <c r="Q21" s="647"/>
      <c r="R21" s="647"/>
    </row>
    <row r="22" spans="1:18" s="201" customFormat="1" ht="60" x14ac:dyDescent="0.25">
      <c r="A22" s="337">
        <v>15</v>
      </c>
      <c r="B22" s="185">
        <v>1</v>
      </c>
      <c r="C22" s="185">
        <v>4</v>
      </c>
      <c r="D22" s="203">
        <v>2</v>
      </c>
      <c r="E22" s="195" t="s">
        <v>755</v>
      </c>
      <c r="F22" s="169" t="s">
        <v>756</v>
      </c>
      <c r="G22" s="194" t="s">
        <v>45</v>
      </c>
      <c r="H22" s="204" t="s">
        <v>170</v>
      </c>
      <c r="I22" s="120" t="s">
        <v>737</v>
      </c>
      <c r="J22" s="203" t="s">
        <v>757</v>
      </c>
      <c r="K22" s="204"/>
      <c r="L22" s="204" t="s">
        <v>521</v>
      </c>
      <c r="M22" s="227"/>
      <c r="N22" s="227">
        <v>15086.47</v>
      </c>
      <c r="O22" s="227"/>
      <c r="P22" s="227">
        <v>15086.47</v>
      </c>
      <c r="Q22" s="195" t="s">
        <v>732</v>
      </c>
      <c r="R22" s="203" t="s">
        <v>703</v>
      </c>
    </row>
    <row r="23" spans="1:18" s="201" customFormat="1" ht="60" x14ac:dyDescent="0.25">
      <c r="A23" s="194">
        <v>16</v>
      </c>
      <c r="B23" s="194">
        <v>3</v>
      </c>
      <c r="C23" s="194">
        <v>4</v>
      </c>
      <c r="D23" s="194">
        <v>2</v>
      </c>
      <c r="E23" s="195" t="s">
        <v>758</v>
      </c>
      <c r="F23" s="116" t="s">
        <v>759</v>
      </c>
      <c r="G23" s="194" t="s">
        <v>45</v>
      </c>
      <c r="H23" s="198" t="s">
        <v>170</v>
      </c>
      <c r="I23" s="194">
        <v>20</v>
      </c>
      <c r="J23" s="203" t="s">
        <v>757</v>
      </c>
      <c r="K23" s="198"/>
      <c r="L23" s="194" t="s">
        <v>760</v>
      </c>
      <c r="M23" s="199"/>
      <c r="N23" s="199">
        <v>20593.16</v>
      </c>
      <c r="O23" s="118"/>
      <c r="P23" s="199">
        <v>20593.16</v>
      </c>
      <c r="Q23" s="195" t="s">
        <v>732</v>
      </c>
      <c r="R23" s="195" t="s">
        <v>703</v>
      </c>
    </row>
    <row r="24" spans="1:18" s="201" customFormat="1" ht="30" x14ac:dyDescent="0.25">
      <c r="A24" s="681">
        <v>17</v>
      </c>
      <c r="B24" s="681">
        <v>1</v>
      </c>
      <c r="C24" s="679">
        <v>4</v>
      </c>
      <c r="D24" s="681">
        <v>5</v>
      </c>
      <c r="E24" s="679" t="s">
        <v>761</v>
      </c>
      <c r="F24" s="679" t="s">
        <v>762</v>
      </c>
      <c r="G24" s="679" t="s">
        <v>45</v>
      </c>
      <c r="H24" s="195" t="s">
        <v>763</v>
      </c>
      <c r="I24" s="197" t="s">
        <v>34</v>
      </c>
      <c r="J24" s="648" t="s">
        <v>764</v>
      </c>
      <c r="K24" s="680"/>
      <c r="L24" s="680" t="s">
        <v>765</v>
      </c>
      <c r="M24" s="682"/>
      <c r="N24" s="682">
        <v>49078.49</v>
      </c>
      <c r="O24" s="682"/>
      <c r="P24" s="682">
        <v>44078.49</v>
      </c>
      <c r="Q24" s="679" t="s">
        <v>766</v>
      </c>
      <c r="R24" s="679" t="s">
        <v>767</v>
      </c>
    </row>
    <row r="25" spans="1:18" s="201" customFormat="1" x14ac:dyDescent="0.25">
      <c r="A25" s="681"/>
      <c r="B25" s="681"/>
      <c r="C25" s="679"/>
      <c r="D25" s="681"/>
      <c r="E25" s="679"/>
      <c r="F25" s="679"/>
      <c r="G25" s="679"/>
      <c r="H25" s="195" t="s">
        <v>43</v>
      </c>
      <c r="I25" s="197" t="s">
        <v>242</v>
      </c>
      <c r="J25" s="647"/>
      <c r="K25" s="680"/>
      <c r="L25" s="680"/>
      <c r="M25" s="682"/>
      <c r="N25" s="682"/>
      <c r="O25" s="682"/>
      <c r="P25" s="682"/>
      <c r="Q25" s="679"/>
      <c r="R25" s="679"/>
    </row>
    <row r="26" spans="1:18" s="201" customFormat="1" ht="180" x14ac:dyDescent="0.25">
      <c r="A26" s="194">
        <v>18</v>
      </c>
      <c r="B26" s="194">
        <v>1</v>
      </c>
      <c r="C26" s="194">
        <v>4</v>
      </c>
      <c r="D26" s="194">
        <v>5</v>
      </c>
      <c r="E26" s="195" t="s">
        <v>768</v>
      </c>
      <c r="F26" s="195" t="s">
        <v>769</v>
      </c>
      <c r="G26" s="195" t="s">
        <v>45</v>
      </c>
      <c r="H26" s="195" t="s">
        <v>170</v>
      </c>
      <c r="I26" s="195">
        <v>20</v>
      </c>
      <c r="J26" s="195" t="s">
        <v>770</v>
      </c>
      <c r="K26" s="118"/>
      <c r="L26" s="195" t="s">
        <v>751</v>
      </c>
      <c r="M26" s="202"/>
      <c r="N26" s="166">
        <v>25000</v>
      </c>
      <c r="O26" s="338"/>
      <c r="P26" s="166">
        <v>25000</v>
      </c>
      <c r="Q26" s="195" t="s">
        <v>702</v>
      </c>
      <c r="R26" s="195" t="s">
        <v>703</v>
      </c>
    </row>
    <row r="27" spans="1:18" s="201" customFormat="1" ht="105" x14ac:dyDescent="0.25">
      <c r="A27" s="194">
        <v>19</v>
      </c>
      <c r="B27" s="194">
        <v>5</v>
      </c>
      <c r="C27" s="194">
        <v>4</v>
      </c>
      <c r="D27" s="194">
        <v>2</v>
      </c>
      <c r="E27" s="195" t="s">
        <v>771</v>
      </c>
      <c r="F27" s="195" t="s">
        <v>772</v>
      </c>
      <c r="G27" s="195" t="s">
        <v>45</v>
      </c>
      <c r="H27" s="195" t="s">
        <v>170</v>
      </c>
      <c r="I27" s="195">
        <v>45</v>
      </c>
      <c r="J27" s="195" t="s">
        <v>757</v>
      </c>
      <c r="K27" s="118"/>
      <c r="L27" s="195" t="s">
        <v>751</v>
      </c>
      <c r="M27" s="202"/>
      <c r="N27" s="166">
        <v>3880</v>
      </c>
      <c r="O27" s="338"/>
      <c r="P27" s="166">
        <v>3880</v>
      </c>
      <c r="Q27" s="195" t="s">
        <v>702</v>
      </c>
      <c r="R27" s="195" t="s">
        <v>703</v>
      </c>
    </row>
    <row r="28" spans="1:18" s="201" customFormat="1" ht="90" x14ac:dyDescent="0.25">
      <c r="A28" s="194">
        <v>20</v>
      </c>
      <c r="B28" s="194">
        <v>1</v>
      </c>
      <c r="C28" s="194">
        <v>4</v>
      </c>
      <c r="D28" s="194">
        <v>2</v>
      </c>
      <c r="E28" s="195" t="s">
        <v>773</v>
      </c>
      <c r="F28" s="195" t="s">
        <v>774</v>
      </c>
      <c r="G28" s="195" t="s">
        <v>775</v>
      </c>
      <c r="H28" s="195" t="s">
        <v>170</v>
      </c>
      <c r="I28" s="195">
        <v>20</v>
      </c>
      <c r="J28" s="195" t="s">
        <v>776</v>
      </c>
      <c r="K28" s="118"/>
      <c r="L28" s="195" t="s">
        <v>751</v>
      </c>
      <c r="M28" s="202"/>
      <c r="N28" s="166">
        <v>10000</v>
      </c>
      <c r="O28" s="338"/>
      <c r="P28" s="166">
        <v>10000</v>
      </c>
      <c r="Q28" s="195" t="s">
        <v>702</v>
      </c>
      <c r="R28" s="195" t="s">
        <v>703</v>
      </c>
    </row>
    <row r="29" spans="1:18" ht="90" x14ac:dyDescent="0.25">
      <c r="A29" s="229">
        <v>20</v>
      </c>
      <c r="B29" s="229">
        <v>1</v>
      </c>
      <c r="C29" s="229">
        <v>4</v>
      </c>
      <c r="D29" s="229">
        <v>2</v>
      </c>
      <c r="E29" s="167" t="s">
        <v>777</v>
      </c>
      <c r="F29" s="167" t="s">
        <v>778</v>
      </c>
      <c r="G29" s="226" t="s">
        <v>775</v>
      </c>
      <c r="H29" s="226" t="s">
        <v>170</v>
      </c>
      <c r="I29" s="226">
        <v>20</v>
      </c>
      <c r="J29" s="226" t="s">
        <v>776</v>
      </c>
      <c r="K29" s="339"/>
      <c r="L29" s="226" t="s">
        <v>751</v>
      </c>
      <c r="M29" s="340"/>
      <c r="N29" s="165">
        <v>10000</v>
      </c>
      <c r="O29" s="341"/>
      <c r="P29" s="165">
        <v>10000</v>
      </c>
      <c r="Q29" s="226" t="s">
        <v>702</v>
      </c>
      <c r="R29" s="226" t="s">
        <v>703</v>
      </c>
    </row>
    <row r="30" spans="1:18" ht="30" customHeight="1" x14ac:dyDescent="0.25">
      <c r="A30" s="706" t="s">
        <v>779</v>
      </c>
      <c r="B30" s="907"/>
      <c r="C30" s="907"/>
      <c r="D30" s="907"/>
      <c r="E30" s="907"/>
      <c r="F30" s="907"/>
      <c r="G30" s="907"/>
      <c r="H30" s="907"/>
      <c r="I30" s="907"/>
      <c r="J30" s="907"/>
      <c r="K30" s="907"/>
      <c r="L30" s="907"/>
      <c r="M30" s="907"/>
      <c r="N30" s="907"/>
      <c r="O30" s="907"/>
      <c r="P30" s="907"/>
      <c r="Q30" s="907"/>
      <c r="R30" s="908"/>
    </row>
    <row r="31" spans="1:18" x14ac:dyDescent="0.25">
      <c r="A31" s="222"/>
      <c r="B31" s="222"/>
      <c r="C31" s="222"/>
      <c r="D31" s="222"/>
      <c r="E31" s="342"/>
      <c r="F31" s="119"/>
      <c r="G31" s="119"/>
      <c r="H31" s="119"/>
      <c r="I31" s="119"/>
      <c r="J31" s="119"/>
      <c r="K31" s="111"/>
      <c r="L31" s="119"/>
      <c r="M31" s="343"/>
      <c r="N31" s="344"/>
      <c r="O31" s="345"/>
      <c r="P31" s="344"/>
      <c r="Q31" s="119"/>
      <c r="R31" s="119"/>
    </row>
    <row r="32" spans="1:18" x14ac:dyDescent="0.25">
      <c r="A32" s="222"/>
      <c r="B32" s="222"/>
      <c r="C32" s="222"/>
      <c r="D32" s="222"/>
      <c r="E32" s="342"/>
      <c r="F32" s="119"/>
      <c r="G32" s="119"/>
      <c r="H32" s="119"/>
      <c r="I32" s="119"/>
      <c r="J32" s="119"/>
      <c r="K32" s="111"/>
      <c r="M32" s="578" t="s">
        <v>256</v>
      </c>
      <c r="N32" s="579"/>
      <c r="O32" s="580" t="s">
        <v>257</v>
      </c>
      <c r="P32" s="580"/>
      <c r="Q32" s="119"/>
      <c r="R32" s="119"/>
    </row>
    <row r="33" spans="12:16" x14ac:dyDescent="0.25">
      <c r="M33" s="99" t="s">
        <v>258</v>
      </c>
      <c r="N33" s="99" t="s">
        <v>259</v>
      </c>
      <c r="O33" s="99" t="s">
        <v>258</v>
      </c>
      <c r="P33" s="99" t="s">
        <v>259</v>
      </c>
    </row>
    <row r="34" spans="12:16" x14ac:dyDescent="0.25">
      <c r="L34" s="101" t="s">
        <v>260</v>
      </c>
      <c r="M34" s="151">
        <v>17</v>
      </c>
      <c r="N34" s="156">
        <f>O7+O8+O9+O10+P13+P14+P15+P16+P17+P18+P19+P20+P22+P23+P26+P27+P28</f>
        <v>336299.62</v>
      </c>
      <c r="O34" s="161">
        <v>3</v>
      </c>
      <c r="P34" s="156">
        <f>O11+O12+P24</f>
        <v>73246.53</v>
      </c>
    </row>
    <row r="35" spans="12:16" x14ac:dyDescent="0.25">
      <c r="L35" s="101" t="s">
        <v>261</v>
      </c>
      <c r="M35" s="131">
        <v>17</v>
      </c>
      <c r="N35" s="83">
        <f>N34</f>
        <v>336299.62</v>
      </c>
      <c r="O35" s="131">
        <v>3</v>
      </c>
      <c r="P35" s="83">
        <f>P34</f>
        <v>73246.53</v>
      </c>
    </row>
  </sheetData>
  <mergeCells count="48">
    <mergeCell ref="F4:F5"/>
    <mergeCell ref="A4:A5"/>
    <mergeCell ref="B4:B5"/>
    <mergeCell ref="C4:C5"/>
    <mergeCell ref="D4:D5"/>
    <mergeCell ref="E4:E5"/>
    <mergeCell ref="Q4:Q5"/>
    <mergeCell ref="R4:R5"/>
    <mergeCell ref="A20:A21"/>
    <mergeCell ref="B20:B21"/>
    <mergeCell ref="C20:C21"/>
    <mergeCell ref="D20:D21"/>
    <mergeCell ref="E20:E21"/>
    <mergeCell ref="F20:F21"/>
    <mergeCell ref="J20:J21"/>
    <mergeCell ref="K20:K21"/>
    <mergeCell ref="G4:G5"/>
    <mergeCell ref="H4:I4"/>
    <mergeCell ref="J4:J5"/>
    <mergeCell ref="K4:L4"/>
    <mergeCell ref="M4:N4"/>
    <mergeCell ref="O4:P4"/>
    <mergeCell ref="R20:R21"/>
    <mergeCell ref="A24:A25"/>
    <mergeCell ref="B24:B25"/>
    <mergeCell ref="C24:C25"/>
    <mergeCell ref="D24:D25"/>
    <mergeCell ref="E24:E25"/>
    <mergeCell ref="F24:F25"/>
    <mergeCell ref="G24:G25"/>
    <mergeCell ref="J24:J25"/>
    <mergeCell ref="K24:K25"/>
    <mergeCell ref="L20:L21"/>
    <mergeCell ref="M20:M21"/>
    <mergeCell ref="N20:N21"/>
    <mergeCell ref="O20:O21"/>
    <mergeCell ref="P20:P21"/>
    <mergeCell ref="Q20:Q21"/>
    <mergeCell ref="R24:R25"/>
    <mergeCell ref="A30:R30"/>
    <mergeCell ref="M32:N32"/>
    <mergeCell ref="O32:P32"/>
    <mergeCell ref="L24:L25"/>
    <mergeCell ref="M24:M25"/>
    <mergeCell ref="N24:N25"/>
    <mergeCell ref="O24:O25"/>
    <mergeCell ref="P24:P25"/>
    <mergeCell ref="Q24:Q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workbookViewId="0">
      <selection activeCell="A3" sqref="A3"/>
    </sheetView>
  </sheetViews>
  <sheetFormatPr defaultRowHeight="12.75" x14ac:dyDescent="0.2"/>
  <cols>
    <col min="1" max="1" width="4.7109375" style="531" customWidth="1"/>
    <col min="2" max="4" width="9.140625" style="531"/>
    <col min="5" max="5" width="41" style="531" customWidth="1"/>
    <col min="6" max="6" width="84.140625" style="531" customWidth="1"/>
    <col min="7" max="7" width="35.7109375" style="531" customWidth="1"/>
    <col min="8" max="8" width="40.7109375" style="531" customWidth="1"/>
    <col min="9" max="9" width="13.28515625" style="531" customWidth="1"/>
    <col min="10" max="10" width="49.7109375" style="531" customWidth="1"/>
    <col min="11" max="11" width="11.7109375" style="531" customWidth="1"/>
    <col min="12" max="12" width="12.7109375" style="531" customWidth="1"/>
    <col min="13" max="13" width="18.85546875" style="532" customWidth="1"/>
    <col min="14" max="14" width="13.42578125" style="532" customWidth="1"/>
    <col min="15" max="15" width="14.7109375" style="532" customWidth="1"/>
    <col min="16" max="16" width="13.42578125" style="532" customWidth="1"/>
    <col min="17" max="17" width="16.7109375" style="531" customWidth="1"/>
    <col min="18" max="18" width="21" style="531" customWidth="1"/>
    <col min="19" max="256" width="9.140625" style="531"/>
    <col min="257" max="257" width="4.7109375" style="531" bestFit="1" customWidth="1"/>
    <col min="258" max="258" width="9.7109375" style="531" bestFit="1" customWidth="1"/>
    <col min="259" max="259" width="10" style="531" bestFit="1" customWidth="1"/>
    <col min="260" max="260" width="9.140625" style="531"/>
    <col min="261" max="261" width="22.85546875" style="531" customWidth="1"/>
    <col min="262" max="262" width="59.7109375" style="531" bestFit="1" customWidth="1"/>
    <col min="263" max="263" width="57.85546875" style="531" bestFit="1" customWidth="1"/>
    <col min="264" max="264" width="35.28515625" style="531" bestFit="1" customWidth="1"/>
    <col min="265" max="265" width="28.140625" style="531" bestFit="1" customWidth="1"/>
    <col min="266" max="266" width="33.140625" style="531" bestFit="1" customWidth="1"/>
    <col min="267" max="267" width="26" style="531" bestFit="1" customWidth="1"/>
    <col min="268" max="268" width="19.140625" style="531" bestFit="1" customWidth="1"/>
    <col min="269" max="269" width="10.42578125" style="531" customWidth="1"/>
    <col min="270" max="270" width="11.85546875" style="531" customWidth="1"/>
    <col min="271" max="271" width="14.7109375" style="531" customWidth="1"/>
    <col min="272" max="272" width="9" style="531" bestFit="1" customWidth="1"/>
    <col min="273" max="512" width="9.140625" style="531"/>
    <col min="513" max="513" width="4.7109375" style="531" bestFit="1" customWidth="1"/>
    <col min="514" max="514" width="9.7109375" style="531" bestFit="1" customWidth="1"/>
    <col min="515" max="515" width="10" style="531" bestFit="1" customWidth="1"/>
    <col min="516" max="516" width="9.140625" style="531"/>
    <col min="517" max="517" width="22.85546875" style="531" customWidth="1"/>
    <col min="518" max="518" width="59.7109375" style="531" bestFit="1" customWidth="1"/>
    <col min="519" max="519" width="57.85546875" style="531" bestFit="1" customWidth="1"/>
    <col min="520" max="520" width="35.28515625" style="531" bestFit="1" customWidth="1"/>
    <col min="521" max="521" width="28.140625" style="531" bestFit="1" customWidth="1"/>
    <col min="522" max="522" width="33.140625" style="531" bestFit="1" customWidth="1"/>
    <col min="523" max="523" width="26" style="531" bestFit="1" customWidth="1"/>
    <col min="524" max="524" width="19.140625" style="531" bestFit="1" customWidth="1"/>
    <col min="525" max="525" width="10.42578125" style="531" customWidth="1"/>
    <col min="526" max="526" width="11.85546875" style="531" customWidth="1"/>
    <col min="527" max="527" width="14.7109375" style="531" customWidth="1"/>
    <col min="528" max="528" width="9" style="531" bestFit="1" customWidth="1"/>
    <col min="529" max="768" width="9.140625" style="531"/>
    <col min="769" max="769" width="4.7109375" style="531" bestFit="1" customWidth="1"/>
    <col min="770" max="770" width="9.7109375" style="531" bestFit="1" customWidth="1"/>
    <col min="771" max="771" width="10" style="531" bestFit="1" customWidth="1"/>
    <col min="772" max="772" width="9.140625" style="531"/>
    <col min="773" max="773" width="22.85546875" style="531" customWidth="1"/>
    <col min="774" max="774" width="59.7109375" style="531" bestFit="1" customWidth="1"/>
    <col min="775" max="775" width="57.85546875" style="531" bestFit="1" customWidth="1"/>
    <col min="776" max="776" width="35.28515625" style="531" bestFit="1" customWidth="1"/>
    <col min="777" max="777" width="28.140625" style="531" bestFit="1" customWidth="1"/>
    <col min="778" max="778" width="33.140625" style="531" bestFit="1" customWidth="1"/>
    <col min="779" max="779" width="26" style="531" bestFit="1" customWidth="1"/>
    <col min="780" max="780" width="19.140625" style="531" bestFit="1" customWidth="1"/>
    <col min="781" max="781" width="10.42578125" style="531" customWidth="1"/>
    <col min="782" max="782" width="11.85546875" style="531" customWidth="1"/>
    <col min="783" max="783" width="14.7109375" style="531" customWidth="1"/>
    <col min="784" max="784" width="9" style="531" bestFit="1" customWidth="1"/>
    <col min="785" max="1024" width="9.140625" style="531"/>
    <col min="1025" max="1025" width="4.7109375" style="531" bestFit="1" customWidth="1"/>
    <col min="1026" max="1026" width="9.7109375" style="531" bestFit="1" customWidth="1"/>
    <col min="1027" max="1027" width="10" style="531" bestFit="1" customWidth="1"/>
    <col min="1028" max="1028" width="9.140625" style="531"/>
    <col min="1029" max="1029" width="22.85546875" style="531" customWidth="1"/>
    <col min="1030" max="1030" width="59.7109375" style="531" bestFit="1" customWidth="1"/>
    <col min="1031" max="1031" width="57.85546875" style="531" bestFit="1" customWidth="1"/>
    <col min="1032" max="1032" width="35.28515625" style="531" bestFit="1" customWidth="1"/>
    <col min="1033" max="1033" width="28.140625" style="531" bestFit="1" customWidth="1"/>
    <col min="1034" max="1034" width="33.140625" style="531" bestFit="1" customWidth="1"/>
    <col min="1035" max="1035" width="26" style="531" bestFit="1" customWidth="1"/>
    <col min="1036" max="1036" width="19.140625" style="531" bestFit="1" customWidth="1"/>
    <col min="1037" max="1037" width="10.42578125" style="531" customWidth="1"/>
    <col min="1038" max="1038" width="11.85546875" style="531" customWidth="1"/>
    <col min="1039" max="1039" width="14.7109375" style="531" customWidth="1"/>
    <col min="1040" max="1040" width="9" style="531" bestFit="1" customWidth="1"/>
    <col min="1041" max="1280" width="9.140625" style="531"/>
    <col min="1281" max="1281" width="4.7109375" style="531" bestFit="1" customWidth="1"/>
    <col min="1282" max="1282" width="9.7109375" style="531" bestFit="1" customWidth="1"/>
    <col min="1283" max="1283" width="10" style="531" bestFit="1" customWidth="1"/>
    <col min="1284" max="1284" width="9.140625" style="531"/>
    <col min="1285" max="1285" width="22.85546875" style="531" customWidth="1"/>
    <col min="1286" max="1286" width="59.7109375" style="531" bestFit="1" customWidth="1"/>
    <col min="1287" max="1287" width="57.85546875" style="531" bestFit="1" customWidth="1"/>
    <col min="1288" max="1288" width="35.28515625" style="531" bestFit="1" customWidth="1"/>
    <col min="1289" max="1289" width="28.140625" style="531" bestFit="1" customWidth="1"/>
    <col min="1290" max="1290" width="33.140625" style="531" bestFit="1" customWidth="1"/>
    <col min="1291" max="1291" width="26" style="531" bestFit="1" customWidth="1"/>
    <col min="1292" max="1292" width="19.140625" style="531" bestFit="1" customWidth="1"/>
    <col min="1293" max="1293" width="10.42578125" style="531" customWidth="1"/>
    <col min="1294" max="1294" width="11.85546875" style="531" customWidth="1"/>
    <col min="1295" max="1295" width="14.7109375" style="531" customWidth="1"/>
    <col min="1296" max="1296" width="9" style="531" bestFit="1" customWidth="1"/>
    <col min="1297" max="1536" width="9.140625" style="531"/>
    <col min="1537" max="1537" width="4.7109375" style="531" bestFit="1" customWidth="1"/>
    <col min="1538" max="1538" width="9.7109375" style="531" bestFit="1" customWidth="1"/>
    <col min="1539" max="1539" width="10" style="531" bestFit="1" customWidth="1"/>
    <col min="1540" max="1540" width="9.140625" style="531"/>
    <col min="1541" max="1541" width="22.85546875" style="531" customWidth="1"/>
    <col min="1542" max="1542" width="59.7109375" style="531" bestFit="1" customWidth="1"/>
    <col min="1543" max="1543" width="57.85546875" style="531" bestFit="1" customWidth="1"/>
    <col min="1544" max="1544" width="35.28515625" style="531" bestFit="1" customWidth="1"/>
    <col min="1545" max="1545" width="28.140625" style="531" bestFit="1" customWidth="1"/>
    <col min="1546" max="1546" width="33.140625" style="531" bestFit="1" customWidth="1"/>
    <col min="1547" max="1547" width="26" style="531" bestFit="1" customWidth="1"/>
    <col min="1548" max="1548" width="19.140625" style="531" bestFit="1" customWidth="1"/>
    <col min="1549" max="1549" width="10.42578125" style="531" customWidth="1"/>
    <col min="1550" max="1550" width="11.85546875" style="531" customWidth="1"/>
    <col min="1551" max="1551" width="14.7109375" style="531" customWidth="1"/>
    <col min="1552" max="1552" width="9" style="531" bestFit="1" customWidth="1"/>
    <col min="1553" max="1792" width="9.140625" style="531"/>
    <col min="1793" max="1793" width="4.7109375" style="531" bestFit="1" customWidth="1"/>
    <col min="1794" max="1794" width="9.7109375" style="531" bestFit="1" customWidth="1"/>
    <col min="1795" max="1795" width="10" style="531" bestFit="1" customWidth="1"/>
    <col min="1796" max="1796" width="9.140625" style="531"/>
    <col min="1797" max="1797" width="22.85546875" style="531" customWidth="1"/>
    <col min="1798" max="1798" width="59.7109375" style="531" bestFit="1" customWidth="1"/>
    <col min="1799" max="1799" width="57.85546875" style="531" bestFit="1" customWidth="1"/>
    <col min="1800" max="1800" width="35.28515625" style="531" bestFit="1" customWidth="1"/>
    <col min="1801" max="1801" width="28.140625" style="531" bestFit="1" customWidth="1"/>
    <col min="1802" max="1802" width="33.140625" style="531" bestFit="1" customWidth="1"/>
    <col min="1803" max="1803" width="26" style="531" bestFit="1" customWidth="1"/>
    <col min="1804" max="1804" width="19.140625" style="531" bestFit="1" customWidth="1"/>
    <col min="1805" max="1805" width="10.42578125" style="531" customWidth="1"/>
    <col min="1806" max="1806" width="11.85546875" style="531" customWidth="1"/>
    <col min="1807" max="1807" width="14.7109375" style="531" customWidth="1"/>
    <col min="1808" max="1808" width="9" style="531" bestFit="1" customWidth="1"/>
    <col min="1809" max="2048" width="9.140625" style="531"/>
    <col min="2049" max="2049" width="4.7109375" style="531" bestFit="1" customWidth="1"/>
    <col min="2050" max="2050" width="9.7109375" style="531" bestFit="1" customWidth="1"/>
    <col min="2051" max="2051" width="10" style="531" bestFit="1" customWidth="1"/>
    <col min="2052" max="2052" width="9.140625" style="531"/>
    <col min="2053" max="2053" width="22.85546875" style="531" customWidth="1"/>
    <col min="2054" max="2054" width="59.7109375" style="531" bestFit="1" customWidth="1"/>
    <col min="2055" max="2055" width="57.85546875" style="531" bestFit="1" customWidth="1"/>
    <col min="2056" max="2056" width="35.28515625" style="531" bestFit="1" customWidth="1"/>
    <col min="2057" max="2057" width="28.140625" style="531" bestFit="1" customWidth="1"/>
    <col min="2058" max="2058" width="33.140625" style="531" bestFit="1" customWidth="1"/>
    <col min="2059" max="2059" width="26" style="531" bestFit="1" customWidth="1"/>
    <col min="2060" max="2060" width="19.140625" style="531" bestFit="1" customWidth="1"/>
    <col min="2061" max="2061" width="10.42578125" style="531" customWidth="1"/>
    <col min="2062" max="2062" width="11.85546875" style="531" customWidth="1"/>
    <col min="2063" max="2063" width="14.7109375" style="531" customWidth="1"/>
    <col min="2064" max="2064" width="9" style="531" bestFit="1" customWidth="1"/>
    <col min="2065" max="2304" width="9.140625" style="531"/>
    <col min="2305" max="2305" width="4.7109375" style="531" bestFit="1" customWidth="1"/>
    <col min="2306" max="2306" width="9.7109375" style="531" bestFit="1" customWidth="1"/>
    <col min="2307" max="2307" width="10" style="531" bestFit="1" customWidth="1"/>
    <col min="2308" max="2308" width="9.140625" style="531"/>
    <col min="2309" max="2309" width="22.85546875" style="531" customWidth="1"/>
    <col min="2310" max="2310" width="59.7109375" style="531" bestFit="1" customWidth="1"/>
    <col min="2311" max="2311" width="57.85546875" style="531" bestFit="1" customWidth="1"/>
    <col min="2312" max="2312" width="35.28515625" style="531" bestFit="1" customWidth="1"/>
    <col min="2313" max="2313" width="28.140625" style="531" bestFit="1" customWidth="1"/>
    <col min="2314" max="2314" width="33.140625" style="531" bestFit="1" customWidth="1"/>
    <col min="2315" max="2315" width="26" style="531" bestFit="1" customWidth="1"/>
    <col min="2316" max="2316" width="19.140625" style="531" bestFit="1" customWidth="1"/>
    <col min="2317" max="2317" width="10.42578125" style="531" customWidth="1"/>
    <col min="2318" max="2318" width="11.85546875" style="531" customWidth="1"/>
    <col min="2319" max="2319" width="14.7109375" style="531" customWidth="1"/>
    <col min="2320" max="2320" width="9" style="531" bestFit="1" customWidth="1"/>
    <col min="2321" max="2560" width="9.140625" style="531"/>
    <col min="2561" max="2561" width="4.7109375" style="531" bestFit="1" customWidth="1"/>
    <col min="2562" max="2562" width="9.7109375" style="531" bestFit="1" customWidth="1"/>
    <col min="2563" max="2563" width="10" style="531" bestFit="1" customWidth="1"/>
    <col min="2564" max="2564" width="9.140625" style="531"/>
    <col min="2565" max="2565" width="22.85546875" style="531" customWidth="1"/>
    <col min="2566" max="2566" width="59.7109375" style="531" bestFit="1" customWidth="1"/>
    <col min="2567" max="2567" width="57.85546875" style="531" bestFit="1" customWidth="1"/>
    <col min="2568" max="2568" width="35.28515625" style="531" bestFit="1" customWidth="1"/>
    <col min="2569" max="2569" width="28.140625" style="531" bestFit="1" customWidth="1"/>
    <col min="2570" max="2570" width="33.140625" style="531" bestFit="1" customWidth="1"/>
    <col min="2571" max="2571" width="26" style="531" bestFit="1" customWidth="1"/>
    <col min="2572" max="2572" width="19.140625" style="531" bestFit="1" customWidth="1"/>
    <col min="2573" max="2573" width="10.42578125" style="531" customWidth="1"/>
    <col min="2574" max="2574" width="11.85546875" style="531" customWidth="1"/>
    <col min="2575" max="2575" width="14.7109375" style="531" customWidth="1"/>
    <col min="2576" max="2576" width="9" style="531" bestFit="1" customWidth="1"/>
    <col min="2577" max="2816" width="9.140625" style="531"/>
    <col min="2817" max="2817" width="4.7109375" style="531" bestFit="1" customWidth="1"/>
    <col min="2818" max="2818" width="9.7109375" style="531" bestFit="1" customWidth="1"/>
    <col min="2819" max="2819" width="10" style="531" bestFit="1" customWidth="1"/>
    <col min="2820" max="2820" width="9.140625" style="531"/>
    <col min="2821" max="2821" width="22.85546875" style="531" customWidth="1"/>
    <col min="2822" max="2822" width="59.7109375" style="531" bestFit="1" customWidth="1"/>
    <col min="2823" max="2823" width="57.85546875" style="531" bestFit="1" customWidth="1"/>
    <col min="2824" max="2824" width="35.28515625" style="531" bestFit="1" customWidth="1"/>
    <col min="2825" max="2825" width="28.140625" style="531" bestFit="1" customWidth="1"/>
    <col min="2826" max="2826" width="33.140625" style="531" bestFit="1" customWidth="1"/>
    <col min="2827" max="2827" width="26" style="531" bestFit="1" customWidth="1"/>
    <col min="2828" max="2828" width="19.140625" style="531" bestFit="1" customWidth="1"/>
    <col min="2829" max="2829" width="10.42578125" style="531" customWidth="1"/>
    <col min="2830" max="2830" width="11.85546875" style="531" customWidth="1"/>
    <col min="2831" max="2831" width="14.7109375" style="531" customWidth="1"/>
    <col min="2832" max="2832" width="9" style="531" bestFit="1" customWidth="1"/>
    <col min="2833" max="3072" width="9.140625" style="531"/>
    <col min="3073" max="3073" width="4.7109375" style="531" bestFit="1" customWidth="1"/>
    <col min="3074" max="3074" width="9.7109375" style="531" bestFit="1" customWidth="1"/>
    <col min="3075" max="3075" width="10" style="531" bestFit="1" customWidth="1"/>
    <col min="3076" max="3076" width="9.140625" style="531"/>
    <col min="3077" max="3077" width="22.85546875" style="531" customWidth="1"/>
    <col min="3078" max="3078" width="59.7109375" style="531" bestFit="1" customWidth="1"/>
    <col min="3079" max="3079" width="57.85546875" style="531" bestFit="1" customWidth="1"/>
    <col min="3080" max="3080" width="35.28515625" style="531" bestFit="1" customWidth="1"/>
    <col min="3081" max="3081" width="28.140625" style="531" bestFit="1" customWidth="1"/>
    <col min="3082" max="3082" width="33.140625" style="531" bestFit="1" customWidth="1"/>
    <col min="3083" max="3083" width="26" style="531" bestFit="1" customWidth="1"/>
    <col min="3084" max="3084" width="19.140625" style="531" bestFit="1" customWidth="1"/>
    <col min="3085" max="3085" width="10.42578125" style="531" customWidth="1"/>
    <col min="3086" max="3086" width="11.85546875" style="531" customWidth="1"/>
    <col min="3087" max="3087" width="14.7109375" style="531" customWidth="1"/>
    <col min="3088" max="3088" width="9" style="531" bestFit="1" customWidth="1"/>
    <col min="3089" max="3328" width="9.140625" style="531"/>
    <col min="3329" max="3329" width="4.7109375" style="531" bestFit="1" customWidth="1"/>
    <col min="3330" max="3330" width="9.7109375" style="531" bestFit="1" customWidth="1"/>
    <col min="3331" max="3331" width="10" style="531" bestFit="1" customWidth="1"/>
    <col min="3332" max="3332" width="9.140625" style="531"/>
    <col min="3333" max="3333" width="22.85546875" style="531" customWidth="1"/>
    <col min="3334" max="3334" width="59.7109375" style="531" bestFit="1" customWidth="1"/>
    <col min="3335" max="3335" width="57.85546875" style="531" bestFit="1" customWidth="1"/>
    <col min="3336" max="3336" width="35.28515625" style="531" bestFit="1" customWidth="1"/>
    <col min="3337" max="3337" width="28.140625" style="531" bestFit="1" customWidth="1"/>
    <col min="3338" max="3338" width="33.140625" style="531" bestFit="1" customWidth="1"/>
    <col min="3339" max="3339" width="26" style="531" bestFit="1" customWidth="1"/>
    <col min="3340" max="3340" width="19.140625" style="531" bestFit="1" customWidth="1"/>
    <col min="3341" max="3341" width="10.42578125" style="531" customWidth="1"/>
    <col min="3342" max="3342" width="11.85546875" style="531" customWidth="1"/>
    <col min="3343" max="3343" width="14.7109375" style="531" customWidth="1"/>
    <col min="3344" max="3344" width="9" style="531" bestFit="1" customWidth="1"/>
    <col min="3345" max="3584" width="9.140625" style="531"/>
    <col min="3585" max="3585" width="4.7109375" style="531" bestFit="1" customWidth="1"/>
    <col min="3586" max="3586" width="9.7109375" style="531" bestFit="1" customWidth="1"/>
    <col min="3587" max="3587" width="10" style="531" bestFit="1" customWidth="1"/>
    <col min="3588" max="3588" width="9.140625" style="531"/>
    <col min="3589" max="3589" width="22.85546875" style="531" customWidth="1"/>
    <col min="3590" max="3590" width="59.7109375" style="531" bestFit="1" customWidth="1"/>
    <col min="3591" max="3591" width="57.85546875" style="531" bestFit="1" customWidth="1"/>
    <col min="3592" max="3592" width="35.28515625" style="531" bestFit="1" customWidth="1"/>
    <col min="3593" max="3593" width="28.140625" style="531" bestFit="1" customWidth="1"/>
    <col min="3594" max="3594" width="33.140625" style="531" bestFit="1" customWidth="1"/>
    <col min="3595" max="3595" width="26" style="531" bestFit="1" customWidth="1"/>
    <col min="3596" max="3596" width="19.140625" style="531" bestFit="1" customWidth="1"/>
    <col min="3597" max="3597" width="10.42578125" style="531" customWidth="1"/>
    <col min="3598" max="3598" width="11.85546875" style="531" customWidth="1"/>
    <col min="3599" max="3599" width="14.7109375" style="531" customWidth="1"/>
    <col min="3600" max="3600" width="9" style="531" bestFit="1" customWidth="1"/>
    <col min="3601" max="3840" width="9.140625" style="531"/>
    <col min="3841" max="3841" width="4.7109375" style="531" bestFit="1" customWidth="1"/>
    <col min="3842" max="3842" width="9.7109375" style="531" bestFit="1" customWidth="1"/>
    <col min="3843" max="3843" width="10" style="531" bestFit="1" customWidth="1"/>
    <col min="3844" max="3844" width="9.140625" style="531"/>
    <col min="3845" max="3845" width="22.85546875" style="531" customWidth="1"/>
    <col min="3846" max="3846" width="59.7109375" style="531" bestFit="1" customWidth="1"/>
    <col min="3847" max="3847" width="57.85546875" style="531" bestFit="1" customWidth="1"/>
    <col min="3848" max="3848" width="35.28515625" style="531" bestFit="1" customWidth="1"/>
    <col min="3849" max="3849" width="28.140625" style="531" bestFit="1" customWidth="1"/>
    <col min="3850" max="3850" width="33.140625" style="531" bestFit="1" customWidth="1"/>
    <col min="3851" max="3851" width="26" style="531" bestFit="1" customWidth="1"/>
    <col min="3852" max="3852" width="19.140625" style="531" bestFit="1" customWidth="1"/>
    <col min="3853" max="3853" width="10.42578125" style="531" customWidth="1"/>
    <col min="3854" max="3854" width="11.85546875" style="531" customWidth="1"/>
    <col min="3855" max="3855" width="14.7109375" style="531" customWidth="1"/>
    <col min="3856" max="3856" width="9" style="531" bestFit="1" customWidth="1"/>
    <col min="3857" max="4096" width="9.140625" style="531"/>
    <col min="4097" max="4097" width="4.7109375" style="531" bestFit="1" customWidth="1"/>
    <col min="4098" max="4098" width="9.7109375" style="531" bestFit="1" customWidth="1"/>
    <col min="4099" max="4099" width="10" style="531" bestFit="1" customWidth="1"/>
    <col min="4100" max="4100" width="9.140625" style="531"/>
    <col min="4101" max="4101" width="22.85546875" style="531" customWidth="1"/>
    <col min="4102" max="4102" width="59.7109375" style="531" bestFit="1" customWidth="1"/>
    <col min="4103" max="4103" width="57.85546875" style="531" bestFit="1" customWidth="1"/>
    <col min="4104" max="4104" width="35.28515625" style="531" bestFit="1" customWidth="1"/>
    <col min="4105" max="4105" width="28.140625" style="531" bestFit="1" customWidth="1"/>
    <col min="4106" max="4106" width="33.140625" style="531" bestFit="1" customWidth="1"/>
    <col min="4107" max="4107" width="26" style="531" bestFit="1" customWidth="1"/>
    <col min="4108" max="4108" width="19.140625" style="531" bestFit="1" customWidth="1"/>
    <col min="4109" max="4109" width="10.42578125" style="531" customWidth="1"/>
    <col min="4110" max="4110" width="11.85546875" style="531" customWidth="1"/>
    <col min="4111" max="4111" width="14.7109375" style="531" customWidth="1"/>
    <col min="4112" max="4112" width="9" style="531" bestFit="1" customWidth="1"/>
    <col min="4113" max="4352" width="9.140625" style="531"/>
    <col min="4353" max="4353" width="4.7109375" style="531" bestFit="1" customWidth="1"/>
    <col min="4354" max="4354" width="9.7109375" style="531" bestFit="1" customWidth="1"/>
    <col min="4355" max="4355" width="10" style="531" bestFit="1" customWidth="1"/>
    <col min="4356" max="4356" width="9.140625" style="531"/>
    <col min="4357" max="4357" width="22.85546875" style="531" customWidth="1"/>
    <col min="4358" max="4358" width="59.7109375" style="531" bestFit="1" customWidth="1"/>
    <col min="4359" max="4359" width="57.85546875" style="531" bestFit="1" customWidth="1"/>
    <col min="4360" max="4360" width="35.28515625" style="531" bestFit="1" customWidth="1"/>
    <col min="4361" max="4361" width="28.140625" style="531" bestFit="1" customWidth="1"/>
    <col min="4362" max="4362" width="33.140625" style="531" bestFit="1" customWidth="1"/>
    <col min="4363" max="4363" width="26" style="531" bestFit="1" customWidth="1"/>
    <col min="4364" max="4364" width="19.140625" style="531" bestFit="1" customWidth="1"/>
    <col min="4365" max="4365" width="10.42578125" style="531" customWidth="1"/>
    <col min="4366" max="4366" width="11.85546875" style="531" customWidth="1"/>
    <col min="4367" max="4367" width="14.7109375" style="531" customWidth="1"/>
    <col min="4368" max="4368" width="9" style="531" bestFit="1" customWidth="1"/>
    <col min="4369" max="4608" width="9.140625" style="531"/>
    <col min="4609" max="4609" width="4.7109375" style="531" bestFit="1" customWidth="1"/>
    <col min="4610" max="4610" width="9.7109375" style="531" bestFit="1" customWidth="1"/>
    <col min="4611" max="4611" width="10" style="531" bestFit="1" customWidth="1"/>
    <col min="4612" max="4612" width="9.140625" style="531"/>
    <col min="4613" max="4613" width="22.85546875" style="531" customWidth="1"/>
    <col min="4614" max="4614" width="59.7109375" style="531" bestFit="1" customWidth="1"/>
    <col min="4615" max="4615" width="57.85546875" style="531" bestFit="1" customWidth="1"/>
    <col min="4616" max="4616" width="35.28515625" style="531" bestFit="1" customWidth="1"/>
    <col min="4617" max="4617" width="28.140625" style="531" bestFit="1" customWidth="1"/>
    <col min="4618" max="4618" width="33.140625" style="531" bestFit="1" customWidth="1"/>
    <col min="4619" max="4619" width="26" style="531" bestFit="1" customWidth="1"/>
    <col min="4620" max="4620" width="19.140625" style="531" bestFit="1" customWidth="1"/>
    <col min="4621" max="4621" width="10.42578125" style="531" customWidth="1"/>
    <col min="4622" max="4622" width="11.85546875" style="531" customWidth="1"/>
    <col min="4623" max="4623" width="14.7109375" style="531" customWidth="1"/>
    <col min="4624" max="4624" width="9" style="531" bestFit="1" customWidth="1"/>
    <col min="4625" max="4864" width="9.140625" style="531"/>
    <col min="4865" max="4865" width="4.7109375" style="531" bestFit="1" customWidth="1"/>
    <col min="4866" max="4866" width="9.7109375" style="531" bestFit="1" customWidth="1"/>
    <col min="4867" max="4867" width="10" style="531" bestFit="1" customWidth="1"/>
    <col min="4868" max="4868" width="9.140625" style="531"/>
    <col min="4869" max="4869" width="22.85546875" style="531" customWidth="1"/>
    <col min="4870" max="4870" width="59.7109375" style="531" bestFit="1" customWidth="1"/>
    <col min="4871" max="4871" width="57.85546875" style="531" bestFit="1" customWidth="1"/>
    <col min="4872" max="4872" width="35.28515625" style="531" bestFit="1" customWidth="1"/>
    <col min="4873" max="4873" width="28.140625" style="531" bestFit="1" customWidth="1"/>
    <col min="4874" max="4874" width="33.140625" style="531" bestFit="1" customWidth="1"/>
    <col min="4875" max="4875" width="26" style="531" bestFit="1" customWidth="1"/>
    <col min="4876" max="4876" width="19.140625" style="531" bestFit="1" customWidth="1"/>
    <col min="4877" max="4877" width="10.42578125" style="531" customWidth="1"/>
    <col min="4878" max="4878" width="11.85546875" style="531" customWidth="1"/>
    <col min="4879" max="4879" width="14.7109375" style="531" customWidth="1"/>
    <col min="4880" max="4880" width="9" style="531" bestFit="1" customWidth="1"/>
    <col min="4881" max="5120" width="9.140625" style="531"/>
    <col min="5121" max="5121" width="4.7109375" style="531" bestFit="1" customWidth="1"/>
    <col min="5122" max="5122" width="9.7109375" style="531" bestFit="1" customWidth="1"/>
    <col min="5123" max="5123" width="10" style="531" bestFit="1" customWidth="1"/>
    <col min="5124" max="5124" width="9.140625" style="531"/>
    <col min="5125" max="5125" width="22.85546875" style="531" customWidth="1"/>
    <col min="5126" max="5126" width="59.7109375" style="531" bestFit="1" customWidth="1"/>
    <col min="5127" max="5127" width="57.85546875" style="531" bestFit="1" customWidth="1"/>
    <col min="5128" max="5128" width="35.28515625" style="531" bestFit="1" customWidth="1"/>
    <col min="5129" max="5129" width="28.140625" style="531" bestFit="1" customWidth="1"/>
    <col min="5130" max="5130" width="33.140625" style="531" bestFit="1" customWidth="1"/>
    <col min="5131" max="5131" width="26" style="531" bestFit="1" customWidth="1"/>
    <col min="5132" max="5132" width="19.140625" style="531" bestFit="1" customWidth="1"/>
    <col min="5133" max="5133" width="10.42578125" style="531" customWidth="1"/>
    <col min="5134" max="5134" width="11.85546875" style="531" customWidth="1"/>
    <col min="5135" max="5135" width="14.7109375" style="531" customWidth="1"/>
    <col min="5136" max="5136" width="9" style="531" bestFit="1" customWidth="1"/>
    <col min="5137" max="5376" width="9.140625" style="531"/>
    <col min="5377" max="5377" width="4.7109375" style="531" bestFit="1" customWidth="1"/>
    <col min="5378" max="5378" width="9.7109375" style="531" bestFit="1" customWidth="1"/>
    <col min="5379" max="5379" width="10" style="531" bestFit="1" customWidth="1"/>
    <col min="5380" max="5380" width="9.140625" style="531"/>
    <col min="5381" max="5381" width="22.85546875" style="531" customWidth="1"/>
    <col min="5382" max="5382" width="59.7109375" style="531" bestFit="1" customWidth="1"/>
    <col min="5383" max="5383" width="57.85546875" style="531" bestFit="1" customWidth="1"/>
    <col min="5384" max="5384" width="35.28515625" style="531" bestFit="1" customWidth="1"/>
    <col min="5385" max="5385" width="28.140625" style="531" bestFit="1" customWidth="1"/>
    <col min="5386" max="5386" width="33.140625" style="531" bestFit="1" customWidth="1"/>
    <col min="5387" max="5387" width="26" style="531" bestFit="1" customWidth="1"/>
    <col min="5388" max="5388" width="19.140625" style="531" bestFit="1" customWidth="1"/>
    <col min="5389" max="5389" width="10.42578125" style="531" customWidth="1"/>
    <col min="5390" max="5390" width="11.85546875" style="531" customWidth="1"/>
    <col min="5391" max="5391" width="14.7109375" style="531" customWidth="1"/>
    <col min="5392" max="5392" width="9" style="531" bestFit="1" customWidth="1"/>
    <col min="5393" max="5632" width="9.140625" style="531"/>
    <col min="5633" max="5633" width="4.7109375" style="531" bestFit="1" customWidth="1"/>
    <col min="5634" max="5634" width="9.7109375" style="531" bestFit="1" customWidth="1"/>
    <col min="5635" max="5635" width="10" style="531" bestFit="1" customWidth="1"/>
    <col min="5636" max="5636" width="9.140625" style="531"/>
    <col min="5637" max="5637" width="22.85546875" style="531" customWidth="1"/>
    <col min="5638" max="5638" width="59.7109375" style="531" bestFit="1" customWidth="1"/>
    <col min="5639" max="5639" width="57.85546875" style="531" bestFit="1" customWidth="1"/>
    <col min="5640" max="5640" width="35.28515625" style="531" bestFit="1" customWidth="1"/>
    <col min="5641" max="5641" width="28.140625" style="531" bestFit="1" customWidth="1"/>
    <col min="5642" max="5642" width="33.140625" style="531" bestFit="1" customWidth="1"/>
    <col min="5643" max="5643" width="26" style="531" bestFit="1" customWidth="1"/>
    <col min="5644" max="5644" width="19.140625" style="531" bestFit="1" customWidth="1"/>
    <col min="5645" max="5645" width="10.42578125" style="531" customWidth="1"/>
    <col min="5646" max="5646" width="11.85546875" style="531" customWidth="1"/>
    <col min="5647" max="5647" width="14.7109375" style="531" customWidth="1"/>
    <col min="5648" max="5648" width="9" style="531" bestFit="1" customWidth="1"/>
    <col min="5649" max="5888" width="9.140625" style="531"/>
    <col min="5889" max="5889" width="4.7109375" style="531" bestFit="1" customWidth="1"/>
    <col min="5890" max="5890" width="9.7109375" style="531" bestFit="1" customWidth="1"/>
    <col min="5891" max="5891" width="10" style="531" bestFit="1" customWidth="1"/>
    <col min="5892" max="5892" width="9.140625" style="531"/>
    <col min="5893" max="5893" width="22.85546875" style="531" customWidth="1"/>
    <col min="5894" max="5894" width="59.7109375" style="531" bestFit="1" customWidth="1"/>
    <col min="5895" max="5895" width="57.85546875" style="531" bestFit="1" customWidth="1"/>
    <col min="5896" max="5896" width="35.28515625" style="531" bestFit="1" customWidth="1"/>
    <col min="5897" max="5897" width="28.140625" style="531" bestFit="1" customWidth="1"/>
    <col min="5898" max="5898" width="33.140625" style="531" bestFit="1" customWidth="1"/>
    <col min="5899" max="5899" width="26" style="531" bestFit="1" customWidth="1"/>
    <col min="5900" max="5900" width="19.140625" style="531" bestFit="1" customWidth="1"/>
    <col min="5901" max="5901" width="10.42578125" style="531" customWidth="1"/>
    <col min="5902" max="5902" width="11.85546875" style="531" customWidth="1"/>
    <col min="5903" max="5903" width="14.7109375" style="531" customWidth="1"/>
    <col min="5904" max="5904" width="9" style="531" bestFit="1" customWidth="1"/>
    <col min="5905" max="6144" width="9.140625" style="531"/>
    <col min="6145" max="6145" width="4.7109375" style="531" bestFit="1" customWidth="1"/>
    <col min="6146" max="6146" width="9.7109375" style="531" bestFit="1" customWidth="1"/>
    <col min="6147" max="6147" width="10" style="531" bestFit="1" customWidth="1"/>
    <col min="6148" max="6148" width="9.140625" style="531"/>
    <col min="6149" max="6149" width="22.85546875" style="531" customWidth="1"/>
    <col min="6150" max="6150" width="59.7109375" style="531" bestFit="1" customWidth="1"/>
    <col min="6151" max="6151" width="57.85546875" style="531" bestFit="1" customWidth="1"/>
    <col min="6152" max="6152" width="35.28515625" style="531" bestFit="1" customWidth="1"/>
    <col min="6153" max="6153" width="28.140625" style="531" bestFit="1" customWidth="1"/>
    <col min="6154" max="6154" width="33.140625" style="531" bestFit="1" customWidth="1"/>
    <col min="6155" max="6155" width="26" style="531" bestFit="1" customWidth="1"/>
    <col min="6156" max="6156" width="19.140625" style="531" bestFit="1" customWidth="1"/>
    <col min="6157" max="6157" width="10.42578125" style="531" customWidth="1"/>
    <col min="6158" max="6158" width="11.85546875" style="531" customWidth="1"/>
    <col min="6159" max="6159" width="14.7109375" style="531" customWidth="1"/>
    <col min="6160" max="6160" width="9" style="531" bestFit="1" customWidth="1"/>
    <col min="6161" max="6400" width="9.140625" style="531"/>
    <col min="6401" max="6401" width="4.7109375" style="531" bestFit="1" customWidth="1"/>
    <col min="6402" max="6402" width="9.7109375" style="531" bestFit="1" customWidth="1"/>
    <col min="6403" max="6403" width="10" style="531" bestFit="1" customWidth="1"/>
    <col min="6404" max="6404" width="9.140625" style="531"/>
    <col min="6405" max="6405" width="22.85546875" style="531" customWidth="1"/>
    <col min="6406" max="6406" width="59.7109375" style="531" bestFit="1" customWidth="1"/>
    <col min="6407" max="6407" width="57.85546875" style="531" bestFit="1" customWidth="1"/>
    <col min="6408" max="6408" width="35.28515625" style="531" bestFit="1" customWidth="1"/>
    <col min="6409" max="6409" width="28.140625" style="531" bestFit="1" customWidth="1"/>
    <col min="6410" max="6410" width="33.140625" style="531" bestFit="1" customWidth="1"/>
    <col min="6411" max="6411" width="26" style="531" bestFit="1" customWidth="1"/>
    <col min="6412" max="6412" width="19.140625" style="531" bestFit="1" customWidth="1"/>
    <col min="6413" max="6413" width="10.42578125" style="531" customWidth="1"/>
    <col min="6414" max="6414" width="11.85546875" style="531" customWidth="1"/>
    <col min="6415" max="6415" width="14.7109375" style="531" customWidth="1"/>
    <col min="6416" max="6416" width="9" style="531" bestFit="1" customWidth="1"/>
    <col min="6417" max="6656" width="9.140625" style="531"/>
    <col min="6657" max="6657" width="4.7109375" style="531" bestFit="1" customWidth="1"/>
    <col min="6658" max="6658" width="9.7109375" style="531" bestFit="1" customWidth="1"/>
    <col min="6659" max="6659" width="10" style="531" bestFit="1" customWidth="1"/>
    <col min="6660" max="6660" width="9.140625" style="531"/>
    <col min="6661" max="6661" width="22.85546875" style="531" customWidth="1"/>
    <col min="6662" max="6662" width="59.7109375" style="531" bestFit="1" customWidth="1"/>
    <col min="6663" max="6663" width="57.85546875" style="531" bestFit="1" customWidth="1"/>
    <col min="6664" max="6664" width="35.28515625" style="531" bestFit="1" customWidth="1"/>
    <col min="6665" max="6665" width="28.140625" style="531" bestFit="1" customWidth="1"/>
    <col min="6666" max="6666" width="33.140625" style="531" bestFit="1" customWidth="1"/>
    <col min="6667" max="6667" width="26" style="531" bestFit="1" customWidth="1"/>
    <col min="6668" max="6668" width="19.140625" style="531" bestFit="1" customWidth="1"/>
    <col min="6669" max="6669" width="10.42578125" style="531" customWidth="1"/>
    <col min="6670" max="6670" width="11.85546875" style="531" customWidth="1"/>
    <col min="6671" max="6671" width="14.7109375" style="531" customWidth="1"/>
    <col min="6672" max="6672" width="9" style="531" bestFit="1" customWidth="1"/>
    <col min="6673" max="6912" width="9.140625" style="531"/>
    <col min="6913" max="6913" width="4.7109375" style="531" bestFit="1" customWidth="1"/>
    <col min="6914" max="6914" width="9.7109375" style="531" bestFit="1" customWidth="1"/>
    <col min="6915" max="6915" width="10" style="531" bestFit="1" customWidth="1"/>
    <col min="6916" max="6916" width="9.140625" style="531"/>
    <col min="6917" max="6917" width="22.85546875" style="531" customWidth="1"/>
    <col min="6918" max="6918" width="59.7109375" style="531" bestFit="1" customWidth="1"/>
    <col min="6919" max="6919" width="57.85546875" style="531" bestFit="1" customWidth="1"/>
    <col min="6920" max="6920" width="35.28515625" style="531" bestFit="1" customWidth="1"/>
    <col min="6921" max="6921" width="28.140625" style="531" bestFit="1" customWidth="1"/>
    <col min="6922" max="6922" width="33.140625" style="531" bestFit="1" customWidth="1"/>
    <col min="6923" max="6923" width="26" style="531" bestFit="1" customWidth="1"/>
    <col min="6924" max="6924" width="19.140625" style="531" bestFit="1" customWidth="1"/>
    <col min="6925" max="6925" width="10.42578125" style="531" customWidth="1"/>
    <col min="6926" max="6926" width="11.85546875" style="531" customWidth="1"/>
    <col min="6927" max="6927" width="14.7109375" style="531" customWidth="1"/>
    <col min="6928" max="6928" width="9" style="531" bestFit="1" customWidth="1"/>
    <col min="6929" max="7168" width="9.140625" style="531"/>
    <col min="7169" max="7169" width="4.7109375" style="531" bestFit="1" customWidth="1"/>
    <col min="7170" max="7170" width="9.7109375" style="531" bestFit="1" customWidth="1"/>
    <col min="7171" max="7171" width="10" style="531" bestFit="1" customWidth="1"/>
    <col min="7172" max="7172" width="9.140625" style="531"/>
    <col min="7173" max="7173" width="22.85546875" style="531" customWidth="1"/>
    <col min="7174" max="7174" width="59.7109375" style="531" bestFit="1" customWidth="1"/>
    <col min="7175" max="7175" width="57.85546875" style="531" bestFit="1" customWidth="1"/>
    <col min="7176" max="7176" width="35.28515625" style="531" bestFit="1" customWidth="1"/>
    <col min="7177" max="7177" width="28.140625" style="531" bestFit="1" customWidth="1"/>
    <col min="7178" max="7178" width="33.140625" style="531" bestFit="1" customWidth="1"/>
    <col min="7179" max="7179" width="26" style="531" bestFit="1" customWidth="1"/>
    <col min="7180" max="7180" width="19.140625" style="531" bestFit="1" customWidth="1"/>
    <col min="7181" max="7181" width="10.42578125" style="531" customWidth="1"/>
    <col min="7182" max="7182" width="11.85546875" style="531" customWidth="1"/>
    <col min="7183" max="7183" width="14.7109375" style="531" customWidth="1"/>
    <col min="7184" max="7184" width="9" style="531" bestFit="1" customWidth="1"/>
    <col min="7185" max="7424" width="9.140625" style="531"/>
    <col min="7425" max="7425" width="4.7109375" style="531" bestFit="1" customWidth="1"/>
    <col min="7426" max="7426" width="9.7109375" style="531" bestFit="1" customWidth="1"/>
    <col min="7427" max="7427" width="10" style="531" bestFit="1" customWidth="1"/>
    <col min="7428" max="7428" width="9.140625" style="531"/>
    <col min="7429" max="7429" width="22.85546875" style="531" customWidth="1"/>
    <col min="7430" max="7430" width="59.7109375" style="531" bestFit="1" customWidth="1"/>
    <col min="7431" max="7431" width="57.85546875" style="531" bestFit="1" customWidth="1"/>
    <col min="7432" max="7432" width="35.28515625" style="531" bestFit="1" customWidth="1"/>
    <col min="7433" max="7433" width="28.140625" style="531" bestFit="1" customWidth="1"/>
    <col min="7434" max="7434" width="33.140625" style="531" bestFit="1" customWidth="1"/>
    <col min="7435" max="7435" width="26" style="531" bestFit="1" customWidth="1"/>
    <col min="7436" max="7436" width="19.140625" style="531" bestFit="1" customWidth="1"/>
    <col min="7437" max="7437" width="10.42578125" style="531" customWidth="1"/>
    <col min="7438" max="7438" width="11.85546875" style="531" customWidth="1"/>
    <col min="7439" max="7439" width="14.7109375" style="531" customWidth="1"/>
    <col min="7440" max="7440" width="9" style="531" bestFit="1" customWidth="1"/>
    <col min="7441" max="7680" width="9.140625" style="531"/>
    <col min="7681" max="7681" width="4.7109375" style="531" bestFit="1" customWidth="1"/>
    <col min="7682" max="7682" width="9.7109375" style="531" bestFit="1" customWidth="1"/>
    <col min="7683" max="7683" width="10" style="531" bestFit="1" customWidth="1"/>
    <col min="7684" max="7684" width="9.140625" style="531"/>
    <col min="7685" max="7685" width="22.85546875" style="531" customWidth="1"/>
    <col min="7686" max="7686" width="59.7109375" style="531" bestFit="1" customWidth="1"/>
    <col min="7687" max="7687" width="57.85546875" style="531" bestFit="1" customWidth="1"/>
    <col min="7688" max="7688" width="35.28515625" style="531" bestFit="1" customWidth="1"/>
    <col min="7689" max="7689" width="28.140625" style="531" bestFit="1" customWidth="1"/>
    <col min="7690" max="7690" width="33.140625" style="531" bestFit="1" customWidth="1"/>
    <col min="7691" max="7691" width="26" style="531" bestFit="1" customWidth="1"/>
    <col min="7692" max="7692" width="19.140625" style="531" bestFit="1" customWidth="1"/>
    <col min="7693" max="7693" width="10.42578125" style="531" customWidth="1"/>
    <col min="7694" max="7694" width="11.85546875" style="531" customWidth="1"/>
    <col min="7695" max="7695" width="14.7109375" style="531" customWidth="1"/>
    <col min="7696" max="7696" width="9" style="531" bestFit="1" customWidth="1"/>
    <col min="7697" max="7936" width="9.140625" style="531"/>
    <col min="7937" max="7937" width="4.7109375" style="531" bestFit="1" customWidth="1"/>
    <col min="7938" max="7938" width="9.7109375" style="531" bestFit="1" customWidth="1"/>
    <col min="7939" max="7939" width="10" style="531" bestFit="1" customWidth="1"/>
    <col min="7940" max="7940" width="9.140625" style="531"/>
    <col min="7941" max="7941" width="22.85546875" style="531" customWidth="1"/>
    <col min="7942" max="7942" width="59.7109375" style="531" bestFit="1" customWidth="1"/>
    <col min="7943" max="7943" width="57.85546875" style="531" bestFit="1" customWidth="1"/>
    <col min="7944" max="7944" width="35.28515625" style="531" bestFit="1" customWidth="1"/>
    <col min="7945" max="7945" width="28.140625" style="531" bestFit="1" customWidth="1"/>
    <col min="7946" max="7946" width="33.140625" style="531" bestFit="1" customWidth="1"/>
    <col min="7947" max="7947" width="26" style="531" bestFit="1" customWidth="1"/>
    <col min="7948" max="7948" width="19.140625" style="531" bestFit="1" customWidth="1"/>
    <col min="7949" max="7949" width="10.42578125" style="531" customWidth="1"/>
    <col min="7950" max="7950" width="11.85546875" style="531" customWidth="1"/>
    <col min="7951" max="7951" width="14.7109375" style="531" customWidth="1"/>
    <col min="7952" max="7952" width="9" style="531" bestFit="1" customWidth="1"/>
    <col min="7953" max="8192" width="9.140625" style="531"/>
    <col min="8193" max="8193" width="4.7109375" style="531" bestFit="1" customWidth="1"/>
    <col min="8194" max="8194" width="9.7109375" style="531" bestFit="1" customWidth="1"/>
    <col min="8195" max="8195" width="10" style="531" bestFit="1" customWidth="1"/>
    <col min="8196" max="8196" width="9.140625" style="531"/>
    <col min="8197" max="8197" width="22.85546875" style="531" customWidth="1"/>
    <col min="8198" max="8198" width="59.7109375" style="531" bestFit="1" customWidth="1"/>
    <col min="8199" max="8199" width="57.85546875" style="531" bestFit="1" customWidth="1"/>
    <col min="8200" max="8200" width="35.28515625" style="531" bestFit="1" customWidth="1"/>
    <col min="8201" max="8201" width="28.140625" style="531" bestFit="1" customWidth="1"/>
    <col min="8202" max="8202" width="33.140625" style="531" bestFit="1" customWidth="1"/>
    <col min="8203" max="8203" width="26" style="531" bestFit="1" customWidth="1"/>
    <col min="8204" max="8204" width="19.140625" style="531" bestFit="1" customWidth="1"/>
    <col min="8205" max="8205" width="10.42578125" style="531" customWidth="1"/>
    <col min="8206" max="8206" width="11.85546875" style="531" customWidth="1"/>
    <col min="8207" max="8207" width="14.7109375" style="531" customWidth="1"/>
    <col min="8208" max="8208" width="9" style="531" bestFit="1" customWidth="1"/>
    <col min="8209" max="8448" width="9.140625" style="531"/>
    <col min="8449" max="8449" width="4.7109375" style="531" bestFit="1" customWidth="1"/>
    <col min="8450" max="8450" width="9.7109375" style="531" bestFit="1" customWidth="1"/>
    <col min="8451" max="8451" width="10" style="531" bestFit="1" customWidth="1"/>
    <col min="8452" max="8452" width="9.140625" style="531"/>
    <col min="8453" max="8453" width="22.85546875" style="531" customWidth="1"/>
    <col min="8454" max="8454" width="59.7109375" style="531" bestFit="1" customWidth="1"/>
    <col min="8455" max="8455" width="57.85546875" style="531" bestFit="1" customWidth="1"/>
    <col min="8456" max="8456" width="35.28515625" style="531" bestFit="1" customWidth="1"/>
    <col min="8457" max="8457" width="28.140625" style="531" bestFit="1" customWidth="1"/>
    <col min="8458" max="8458" width="33.140625" style="531" bestFit="1" customWidth="1"/>
    <col min="8459" max="8459" width="26" style="531" bestFit="1" customWidth="1"/>
    <col min="8460" max="8460" width="19.140625" style="531" bestFit="1" customWidth="1"/>
    <col min="8461" max="8461" width="10.42578125" style="531" customWidth="1"/>
    <col min="8462" max="8462" width="11.85546875" style="531" customWidth="1"/>
    <col min="8463" max="8463" width="14.7109375" style="531" customWidth="1"/>
    <col min="8464" max="8464" width="9" style="531" bestFit="1" customWidth="1"/>
    <col min="8465" max="8704" width="9.140625" style="531"/>
    <col min="8705" max="8705" width="4.7109375" style="531" bestFit="1" customWidth="1"/>
    <col min="8706" max="8706" width="9.7109375" style="531" bestFit="1" customWidth="1"/>
    <col min="8707" max="8707" width="10" style="531" bestFit="1" customWidth="1"/>
    <col min="8708" max="8708" width="9.140625" style="531"/>
    <col min="8709" max="8709" width="22.85546875" style="531" customWidth="1"/>
    <col min="8710" max="8710" width="59.7109375" style="531" bestFit="1" customWidth="1"/>
    <col min="8711" max="8711" width="57.85546875" style="531" bestFit="1" customWidth="1"/>
    <col min="8712" max="8712" width="35.28515625" style="531" bestFit="1" customWidth="1"/>
    <col min="8713" max="8713" width="28.140625" style="531" bestFit="1" customWidth="1"/>
    <col min="8714" max="8714" width="33.140625" style="531" bestFit="1" customWidth="1"/>
    <col min="8715" max="8715" width="26" style="531" bestFit="1" customWidth="1"/>
    <col min="8716" max="8716" width="19.140625" style="531" bestFit="1" customWidth="1"/>
    <col min="8717" max="8717" width="10.42578125" style="531" customWidth="1"/>
    <col min="8718" max="8718" width="11.85546875" style="531" customWidth="1"/>
    <col min="8719" max="8719" width="14.7109375" style="531" customWidth="1"/>
    <col min="8720" max="8720" width="9" style="531" bestFit="1" customWidth="1"/>
    <col min="8721" max="8960" width="9.140625" style="531"/>
    <col min="8961" max="8961" width="4.7109375" style="531" bestFit="1" customWidth="1"/>
    <col min="8962" max="8962" width="9.7109375" style="531" bestFit="1" customWidth="1"/>
    <col min="8963" max="8963" width="10" style="531" bestFit="1" customWidth="1"/>
    <col min="8964" max="8964" width="9.140625" style="531"/>
    <col min="8965" max="8965" width="22.85546875" style="531" customWidth="1"/>
    <col min="8966" max="8966" width="59.7109375" style="531" bestFit="1" customWidth="1"/>
    <col min="8967" max="8967" width="57.85546875" style="531" bestFit="1" customWidth="1"/>
    <col min="8968" max="8968" width="35.28515625" style="531" bestFit="1" customWidth="1"/>
    <col min="8969" max="8969" width="28.140625" style="531" bestFit="1" customWidth="1"/>
    <col min="8970" max="8970" width="33.140625" style="531" bestFit="1" customWidth="1"/>
    <col min="8971" max="8971" width="26" style="531" bestFit="1" customWidth="1"/>
    <col min="8972" max="8972" width="19.140625" style="531" bestFit="1" customWidth="1"/>
    <col min="8973" max="8973" width="10.42578125" style="531" customWidth="1"/>
    <col min="8974" max="8974" width="11.85546875" style="531" customWidth="1"/>
    <col min="8975" max="8975" width="14.7109375" style="531" customWidth="1"/>
    <col min="8976" max="8976" width="9" style="531" bestFit="1" customWidth="1"/>
    <col min="8977" max="9216" width="9.140625" style="531"/>
    <col min="9217" max="9217" width="4.7109375" style="531" bestFit="1" customWidth="1"/>
    <col min="9218" max="9218" width="9.7109375" style="531" bestFit="1" customWidth="1"/>
    <col min="9219" max="9219" width="10" style="531" bestFit="1" customWidth="1"/>
    <col min="9220" max="9220" width="9.140625" style="531"/>
    <col min="9221" max="9221" width="22.85546875" style="531" customWidth="1"/>
    <col min="9222" max="9222" width="59.7109375" style="531" bestFit="1" customWidth="1"/>
    <col min="9223" max="9223" width="57.85546875" style="531" bestFit="1" customWidth="1"/>
    <col min="9224" max="9224" width="35.28515625" style="531" bestFit="1" customWidth="1"/>
    <col min="9225" max="9225" width="28.140625" style="531" bestFit="1" customWidth="1"/>
    <col min="9226" max="9226" width="33.140625" style="531" bestFit="1" customWidth="1"/>
    <col min="9227" max="9227" width="26" style="531" bestFit="1" customWidth="1"/>
    <col min="9228" max="9228" width="19.140625" style="531" bestFit="1" customWidth="1"/>
    <col min="9229" max="9229" width="10.42578125" style="531" customWidth="1"/>
    <col min="9230" max="9230" width="11.85546875" style="531" customWidth="1"/>
    <col min="9231" max="9231" width="14.7109375" style="531" customWidth="1"/>
    <col min="9232" max="9232" width="9" style="531" bestFit="1" customWidth="1"/>
    <col min="9233" max="9472" width="9.140625" style="531"/>
    <col min="9473" max="9473" width="4.7109375" style="531" bestFit="1" customWidth="1"/>
    <col min="9474" max="9474" width="9.7109375" style="531" bestFit="1" customWidth="1"/>
    <col min="9475" max="9475" width="10" style="531" bestFit="1" customWidth="1"/>
    <col min="9476" max="9476" width="9.140625" style="531"/>
    <col min="9477" max="9477" width="22.85546875" style="531" customWidth="1"/>
    <col min="9478" max="9478" width="59.7109375" style="531" bestFit="1" customWidth="1"/>
    <col min="9479" max="9479" width="57.85546875" style="531" bestFit="1" customWidth="1"/>
    <col min="9480" max="9480" width="35.28515625" style="531" bestFit="1" customWidth="1"/>
    <col min="9481" max="9481" width="28.140625" style="531" bestFit="1" customWidth="1"/>
    <col min="9482" max="9482" width="33.140625" style="531" bestFit="1" customWidth="1"/>
    <col min="9483" max="9483" width="26" style="531" bestFit="1" customWidth="1"/>
    <col min="9484" max="9484" width="19.140625" style="531" bestFit="1" customWidth="1"/>
    <col min="9485" max="9485" width="10.42578125" style="531" customWidth="1"/>
    <col min="9486" max="9486" width="11.85546875" style="531" customWidth="1"/>
    <col min="9487" max="9487" width="14.7109375" style="531" customWidth="1"/>
    <col min="9488" max="9488" width="9" style="531" bestFit="1" customWidth="1"/>
    <col min="9489" max="9728" width="9.140625" style="531"/>
    <col min="9729" max="9729" width="4.7109375" style="531" bestFit="1" customWidth="1"/>
    <col min="9730" max="9730" width="9.7109375" style="531" bestFit="1" customWidth="1"/>
    <col min="9731" max="9731" width="10" style="531" bestFit="1" customWidth="1"/>
    <col min="9732" max="9732" width="9.140625" style="531"/>
    <col min="9733" max="9733" width="22.85546875" style="531" customWidth="1"/>
    <col min="9734" max="9734" width="59.7109375" style="531" bestFit="1" customWidth="1"/>
    <col min="9735" max="9735" width="57.85546875" style="531" bestFit="1" customWidth="1"/>
    <col min="9736" max="9736" width="35.28515625" style="531" bestFit="1" customWidth="1"/>
    <col min="9737" max="9737" width="28.140625" style="531" bestFit="1" customWidth="1"/>
    <col min="9738" max="9738" width="33.140625" style="531" bestFit="1" customWidth="1"/>
    <col min="9739" max="9739" width="26" style="531" bestFit="1" customWidth="1"/>
    <col min="9740" max="9740" width="19.140625" style="531" bestFit="1" customWidth="1"/>
    <col min="9741" max="9741" width="10.42578125" style="531" customWidth="1"/>
    <col min="9742" max="9742" width="11.85546875" style="531" customWidth="1"/>
    <col min="9743" max="9743" width="14.7109375" style="531" customWidth="1"/>
    <col min="9744" max="9744" width="9" style="531" bestFit="1" customWidth="1"/>
    <col min="9745" max="9984" width="9.140625" style="531"/>
    <col min="9985" max="9985" width="4.7109375" style="531" bestFit="1" customWidth="1"/>
    <col min="9986" max="9986" width="9.7109375" style="531" bestFit="1" customWidth="1"/>
    <col min="9987" max="9987" width="10" style="531" bestFit="1" customWidth="1"/>
    <col min="9988" max="9988" width="9.140625" style="531"/>
    <col min="9989" max="9989" width="22.85546875" style="531" customWidth="1"/>
    <col min="9990" max="9990" width="59.7109375" style="531" bestFit="1" customWidth="1"/>
    <col min="9991" max="9991" width="57.85546875" style="531" bestFit="1" customWidth="1"/>
    <col min="9992" max="9992" width="35.28515625" style="531" bestFit="1" customWidth="1"/>
    <col min="9993" max="9993" width="28.140625" style="531" bestFit="1" customWidth="1"/>
    <col min="9994" max="9994" width="33.140625" style="531" bestFit="1" customWidth="1"/>
    <col min="9995" max="9995" width="26" style="531" bestFit="1" customWidth="1"/>
    <col min="9996" max="9996" width="19.140625" style="531" bestFit="1" customWidth="1"/>
    <col min="9997" max="9997" width="10.42578125" style="531" customWidth="1"/>
    <col min="9998" max="9998" width="11.85546875" style="531" customWidth="1"/>
    <col min="9999" max="9999" width="14.7109375" style="531" customWidth="1"/>
    <col min="10000" max="10000" width="9" style="531" bestFit="1" customWidth="1"/>
    <col min="10001" max="10240" width="9.140625" style="531"/>
    <col min="10241" max="10241" width="4.7109375" style="531" bestFit="1" customWidth="1"/>
    <col min="10242" max="10242" width="9.7109375" style="531" bestFit="1" customWidth="1"/>
    <col min="10243" max="10243" width="10" style="531" bestFit="1" customWidth="1"/>
    <col min="10244" max="10244" width="9.140625" style="531"/>
    <col min="10245" max="10245" width="22.85546875" style="531" customWidth="1"/>
    <col min="10246" max="10246" width="59.7109375" style="531" bestFit="1" customWidth="1"/>
    <col min="10247" max="10247" width="57.85546875" style="531" bestFit="1" customWidth="1"/>
    <col min="10248" max="10248" width="35.28515625" style="531" bestFit="1" customWidth="1"/>
    <col min="10249" max="10249" width="28.140625" style="531" bestFit="1" customWidth="1"/>
    <col min="10250" max="10250" width="33.140625" style="531" bestFit="1" customWidth="1"/>
    <col min="10251" max="10251" width="26" style="531" bestFit="1" customWidth="1"/>
    <col min="10252" max="10252" width="19.140625" style="531" bestFit="1" customWidth="1"/>
    <col min="10253" max="10253" width="10.42578125" style="531" customWidth="1"/>
    <col min="10254" max="10254" width="11.85546875" style="531" customWidth="1"/>
    <col min="10255" max="10255" width="14.7109375" style="531" customWidth="1"/>
    <col min="10256" max="10256" width="9" style="531" bestFit="1" customWidth="1"/>
    <col min="10257" max="10496" width="9.140625" style="531"/>
    <col min="10497" max="10497" width="4.7109375" style="531" bestFit="1" customWidth="1"/>
    <col min="10498" max="10498" width="9.7109375" style="531" bestFit="1" customWidth="1"/>
    <col min="10499" max="10499" width="10" style="531" bestFit="1" customWidth="1"/>
    <col min="10500" max="10500" width="9.140625" style="531"/>
    <col min="10501" max="10501" width="22.85546875" style="531" customWidth="1"/>
    <col min="10502" max="10502" width="59.7109375" style="531" bestFit="1" customWidth="1"/>
    <col min="10503" max="10503" width="57.85546875" style="531" bestFit="1" customWidth="1"/>
    <col min="10504" max="10504" width="35.28515625" style="531" bestFit="1" customWidth="1"/>
    <col min="10505" max="10505" width="28.140625" style="531" bestFit="1" customWidth="1"/>
    <col min="10506" max="10506" width="33.140625" style="531" bestFit="1" customWidth="1"/>
    <col min="10507" max="10507" width="26" style="531" bestFit="1" customWidth="1"/>
    <col min="10508" max="10508" width="19.140625" style="531" bestFit="1" customWidth="1"/>
    <col min="10509" max="10509" width="10.42578125" style="531" customWidth="1"/>
    <col min="10510" max="10510" width="11.85546875" style="531" customWidth="1"/>
    <col min="10511" max="10511" width="14.7109375" style="531" customWidth="1"/>
    <col min="10512" max="10512" width="9" style="531" bestFit="1" customWidth="1"/>
    <col min="10513" max="10752" width="9.140625" style="531"/>
    <col min="10753" max="10753" width="4.7109375" style="531" bestFit="1" customWidth="1"/>
    <col min="10754" max="10754" width="9.7109375" style="531" bestFit="1" customWidth="1"/>
    <col min="10755" max="10755" width="10" style="531" bestFit="1" customWidth="1"/>
    <col min="10756" max="10756" width="9.140625" style="531"/>
    <col min="10757" max="10757" width="22.85546875" style="531" customWidth="1"/>
    <col min="10758" max="10758" width="59.7109375" style="531" bestFit="1" customWidth="1"/>
    <col min="10759" max="10759" width="57.85546875" style="531" bestFit="1" customWidth="1"/>
    <col min="10760" max="10760" width="35.28515625" style="531" bestFit="1" customWidth="1"/>
    <col min="10761" max="10761" width="28.140625" style="531" bestFit="1" customWidth="1"/>
    <col min="10762" max="10762" width="33.140625" style="531" bestFit="1" customWidth="1"/>
    <col min="10763" max="10763" width="26" style="531" bestFit="1" customWidth="1"/>
    <col min="10764" max="10764" width="19.140625" style="531" bestFit="1" customWidth="1"/>
    <col min="10765" max="10765" width="10.42578125" style="531" customWidth="1"/>
    <col min="10766" max="10766" width="11.85546875" style="531" customWidth="1"/>
    <col min="10767" max="10767" width="14.7109375" style="531" customWidth="1"/>
    <col min="10768" max="10768" width="9" style="531" bestFit="1" customWidth="1"/>
    <col min="10769" max="11008" width="9.140625" style="531"/>
    <col min="11009" max="11009" width="4.7109375" style="531" bestFit="1" customWidth="1"/>
    <col min="11010" max="11010" width="9.7109375" style="531" bestFit="1" customWidth="1"/>
    <col min="11011" max="11011" width="10" style="531" bestFit="1" customWidth="1"/>
    <col min="11012" max="11012" width="9.140625" style="531"/>
    <col min="11013" max="11013" width="22.85546875" style="531" customWidth="1"/>
    <col min="11014" max="11014" width="59.7109375" style="531" bestFit="1" customWidth="1"/>
    <col min="11015" max="11015" width="57.85546875" style="531" bestFit="1" customWidth="1"/>
    <col min="11016" max="11016" width="35.28515625" style="531" bestFit="1" customWidth="1"/>
    <col min="11017" max="11017" width="28.140625" style="531" bestFit="1" customWidth="1"/>
    <col min="11018" max="11018" width="33.140625" style="531" bestFit="1" customWidth="1"/>
    <col min="11019" max="11019" width="26" style="531" bestFit="1" customWidth="1"/>
    <col min="11020" max="11020" width="19.140625" style="531" bestFit="1" customWidth="1"/>
    <col min="11021" max="11021" width="10.42578125" style="531" customWidth="1"/>
    <col min="11022" max="11022" width="11.85546875" style="531" customWidth="1"/>
    <col min="11023" max="11023" width="14.7109375" style="531" customWidth="1"/>
    <col min="11024" max="11024" width="9" style="531" bestFit="1" customWidth="1"/>
    <col min="11025" max="11264" width="9.140625" style="531"/>
    <col min="11265" max="11265" width="4.7109375" style="531" bestFit="1" customWidth="1"/>
    <col min="11266" max="11266" width="9.7109375" style="531" bestFit="1" customWidth="1"/>
    <col min="11267" max="11267" width="10" style="531" bestFit="1" customWidth="1"/>
    <col min="11268" max="11268" width="9.140625" style="531"/>
    <col min="11269" max="11269" width="22.85546875" style="531" customWidth="1"/>
    <col min="11270" max="11270" width="59.7109375" style="531" bestFit="1" customWidth="1"/>
    <col min="11271" max="11271" width="57.85546875" style="531" bestFit="1" customWidth="1"/>
    <col min="11272" max="11272" width="35.28515625" style="531" bestFit="1" customWidth="1"/>
    <col min="11273" max="11273" width="28.140625" style="531" bestFit="1" customWidth="1"/>
    <col min="11274" max="11274" width="33.140625" style="531" bestFit="1" customWidth="1"/>
    <col min="11275" max="11275" width="26" style="531" bestFit="1" customWidth="1"/>
    <col min="11276" max="11276" width="19.140625" style="531" bestFit="1" customWidth="1"/>
    <col min="11277" max="11277" width="10.42578125" style="531" customWidth="1"/>
    <col min="11278" max="11278" width="11.85546875" style="531" customWidth="1"/>
    <col min="11279" max="11279" width="14.7109375" style="531" customWidth="1"/>
    <col min="11280" max="11280" width="9" style="531" bestFit="1" customWidth="1"/>
    <col min="11281" max="11520" width="9.140625" style="531"/>
    <col min="11521" max="11521" width="4.7109375" style="531" bestFit="1" customWidth="1"/>
    <col min="11522" max="11522" width="9.7109375" style="531" bestFit="1" customWidth="1"/>
    <col min="11523" max="11523" width="10" style="531" bestFit="1" customWidth="1"/>
    <col min="11524" max="11524" width="9.140625" style="531"/>
    <col min="11525" max="11525" width="22.85546875" style="531" customWidth="1"/>
    <col min="11526" max="11526" width="59.7109375" style="531" bestFit="1" customWidth="1"/>
    <col min="11527" max="11527" width="57.85546875" style="531" bestFit="1" customWidth="1"/>
    <col min="11528" max="11528" width="35.28515625" style="531" bestFit="1" customWidth="1"/>
    <col min="11529" max="11529" width="28.140625" style="531" bestFit="1" customWidth="1"/>
    <col min="11530" max="11530" width="33.140625" style="531" bestFit="1" customWidth="1"/>
    <col min="11531" max="11531" width="26" style="531" bestFit="1" customWidth="1"/>
    <col min="11532" max="11532" width="19.140625" style="531" bestFit="1" customWidth="1"/>
    <col min="11533" max="11533" width="10.42578125" style="531" customWidth="1"/>
    <col min="11534" max="11534" width="11.85546875" style="531" customWidth="1"/>
    <col min="11535" max="11535" width="14.7109375" style="531" customWidth="1"/>
    <col min="11536" max="11536" width="9" style="531" bestFit="1" customWidth="1"/>
    <col min="11537" max="11776" width="9.140625" style="531"/>
    <col min="11777" max="11777" width="4.7109375" style="531" bestFit="1" customWidth="1"/>
    <col min="11778" max="11778" width="9.7109375" style="531" bestFit="1" customWidth="1"/>
    <col min="11779" max="11779" width="10" style="531" bestFit="1" customWidth="1"/>
    <col min="11780" max="11780" width="9.140625" style="531"/>
    <col min="11781" max="11781" width="22.85546875" style="531" customWidth="1"/>
    <col min="11782" max="11782" width="59.7109375" style="531" bestFit="1" customWidth="1"/>
    <col min="11783" max="11783" width="57.85546875" style="531" bestFit="1" customWidth="1"/>
    <col min="11784" max="11784" width="35.28515625" style="531" bestFit="1" customWidth="1"/>
    <col min="11785" max="11785" width="28.140625" style="531" bestFit="1" customWidth="1"/>
    <col min="11786" max="11786" width="33.140625" style="531" bestFit="1" customWidth="1"/>
    <col min="11787" max="11787" width="26" style="531" bestFit="1" customWidth="1"/>
    <col min="11788" max="11788" width="19.140625" style="531" bestFit="1" customWidth="1"/>
    <col min="11789" max="11789" width="10.42578125" style="531" customWidth="1"/>
    <col min="11790" max="11790" width="11.85546875" style="531" customWidth="1"/>
    <col min="11791" max="11791" width="14.7109375" style="531" customWidth="1"/>
    <col min="11792" max="11792" width="9" style="531" bestFit="1" customWidth="1"/>
    <col min="11793" max="12032" width="9.140625" style="531"/>
    <col min="12033" max="12033" width="4.7109375" style="531" bestFit="1" customWidth="1"/>
    <col min="12034" max="12034" width="9.7109375" style="531" bestFit="1" customWidth="1"/>
    <col min="12035" max="12035" width="10" style="531" bestFit="1" customWidth="1"/>
    <col min="12036" max="12036" width="9.140625" style="531"/>
    <col min="12037" max="12037" width="22.85546875" style="531" customWidth="1"/>
    <col min="12038" max="12038" width="59.7109375" style="531" bestFit="1" customWidth="1"/>
    <col min="12039" max="12039" width="57.85546875" style="531" bestFit="1" customWidth="1"/>
    <col min="12040" max="12040" width="35.28515625" style="531" bestFit="1" customWidth="1"/>
    <col min="12041" max="12041" width="28.140625" style="531" bestFit="1" customWidth="1"/>
    <col min="12042" max="12042" width="33.140625" style="531" bestFit="1" customWidth="1"/>
    <col min="12043" max="12043" width="26" style="531" bestFit="1" customWidth="1"/>
    <col min="12044" max="12044" width="19.140625" style="531" bestFit="1" customWidth="1"/>
    <col min="12045" max="12045" width="10.42578125" style="531" customWidth="1"/>
    <col min="12046" max="12046" width="11.85546875" style="531" customWidth="1"/>
    <col min="12047" max="12047" width="14.7109375" style="531" customWidth="1"/>
    <col min="12048" max="12048" width="9" style="531" bestFit="1" customWidth="1"/>
    <col min="12049" max="12288" width="9.140625" style="531"/>
    <col min="12289" max="12289" width="4.7109375" style="531" bestFit="1" customWidth="1"/>
    <col min="12290" max="12290" width="9.7109375" style="531" bestFit="1" customWidth="1"/>
    <col min="12291" max="12291" width="10" style="531" bestFit="1" customWidth="1"/>
    <col min="12292" max="12292" width="9.140625" style="531"/>
    <col min="12293" max="12293" width="22.85546875" style="531" customWidth="1"/>
    <col min="12294" max="12294" width="59.7109375" style="531" bestFit="1" customWidth="1"/>
    <col min="12295" max="12295" width="57.85546875" style="531" bestFit="1" customWidth="1"/>
    <col min="12296" max="12296" width="35.28515625" style="531" bestFit="1" customWidth="1"/>
    <col min="12297" max="12297" width="28.140625" style="531" bestFit="1" customWidth="1"/>
    <col min="12298" max="12298" width="33.140625" style="531" bestFit="1" customWidth="1"/>
    <col min="12299" max="12299" width="26" style="531" bestFit="1" customWidth="1"/>
    <col min="12300" max="12300" width="19.140625" style="531" bestFit="1" customWidth="1"/>
    <col min="12301" max="12301" width="10.42578125" style="531" customWidth="1"/>
    <col min="12302" max="12302" width="11.85546875" style="531" customWidth="1"/>
    <col min="12303" max="12303" width="14.7109375" style="531" customWidth="1"/>
    <col min="12304" max="12304" width="9" style="531" bestFit="1" customWidth="1"/>
    <col min="12305" max="12544" width="9.140625" style="531"/>
    <col min="12545" max="12545" width="4.7109375" style="531" bestFit="1" customWidth="1"/>
    <col min="12546" max="12546" width="9.7109375" style="531" bestFit="1" customWidth="1"/>
    <col min="12547" max="12547" width="10" style="531" bestFit="1" customWidth="1"/>
    <col min="12548" max="12548" width="9.140625" style="531"/>
    <col min="12549" max="12549" width="22.85546875" style="531" customWidth="1"/>
    <col min="12550" max="12550" width="59.7109375" style="531" bestFit="1" customWidth="1"/>
    <col min="12551" max="12551" width="57.85546875" style="531" bestFit="1" customWidth="1"/>
    <col min="12552" max="12552" width="35.28515625" style="531" bestFit="1" customWidth="1"/>
    <col min="12553" max="12553" width="28.140625" style="531" bestFit="1" customWidth="1"/>
    <col min="12554" max="12554" width="33.140625" style="531" bestFit="1" customWidth="1"/>
    <col min="12555" max="12555" width="26" style="531" bestFit="1" customWidth="1"/>
    <col min="12556" max="12556" width="19.140625" style="531" bestFit="1" customWidth="1"/>
    <col min="12557" max="12557" width="10.42578125" style="531" customWidth="1"/>
    <col min="12558" max="12558" width="11.85546875" style="531" customWidth="1"/>
    <col min="12559" max="12559" width="14.7109375" style="531" customWidth="1"/>
    <col min="12560" max="12560" width="9" style="531" bestFit="1" customWidth="1"/>
    <col min="12561" max="12800" width="9.140625" style="531"/>
    <col min="12801" max="12801" width="4.7109375" style="531" bestFit="1" customWidth="1"/>
    <col min="12802" max="12802" width="9.7109375" style="531" bestFit="1" customWidth="1"/>
    <col min="12803" max="12803" width="10" style="531" bestFit="1" customWidth="1"/>
    <col min="12804" max="12804" width="9.140625" style="531"/>
    <col min="12805" max="12805" width="22.85546875" style="531" customWidth="1"/>
    <col min="12806" max="12806" width="59.7109375" style="531" bestFit="1" customWidth="1"/>
    <col min="12807" max="12807" width="57.85546875" style="531" bestFit="1" customWidth="1"/>
    <col min="12808" max="12808" width="35.28515625" style="531" bestFit="1" customWidth="1"/>
    <col min="12809" max="12809" width="28.140625" style="531" bestFit="1" customWidth="1"/>
    <col min="12810" max="12810" width="33.140625" style="531" bestFit="1" customWidth="1"/>
    <col min="12811" max="12811" width="26" style="531" bestFit="1" customWidth="1"/>
    <col min="12812" max="12812" width="19.140625" style="531" bestFit="1" customWidth="1"/>
    <col min="12813" max="12813" width="10.42578125" style="531" customWidth="1"/>
    <col min="12814" max="12814" width="11.85546875" style="531" customWidth="1"/>
    <col min="12815" max="12815" width="14.7109375" style="531" customWidth="1"/>
    <col min="12816" max="12816" width="9" style="531" bestFit="1" customWidth="1"/>
    <col min="12817" max="13056" width="9.140625" style="531"/>
    <col min="13057" max="13057" width="4.7109375" style="531" bestFit="1" customWidth="1"/>
    <col min="13058" max="13058" width="9.7109375" style="531" bestFit="1" customWidth="1"/>
    <col min="13059" max="13059" width="10" style="531" bestFit="1" customWidth="1"/>
    <col min="13060" max="13060" width="9.140625" style="531"/>
    <col min="13061" max="13061" width="22.85546875" style="531" customWidth="1"/>
    <col min="13062" max="13062" width="59.7109375" style="531" bestFit="1" customWidth="1"/>
    <col min="13063" max="13063" width="57.85546875" style="531" bestFit="1" customWidth="1"/>
    <col min="13064" max="13064" width="35.28515625" style="531" bestFit="1" customWidth="1"/>
    <col min="13065" max="13065" width="28.140625" style="531" bestFit="1" customWidth="1"/>
    <col min="13066" max="13066" width="33.140625" style="531" bestFit="1" customWidth="1"/>
    <col min="13067" max="13067" width="26" style="531" bestFit="1" customWidth="1"/>
    <col min="13068" max="13068" width="19.140625" style="531" bestFit="1" customWidth="1"/>
    <col min="13069" max="13069" width="10.42578125" style="531" customWidth="1"/>
    <col min="13070" max="13070" width="11.85546875" style="531" customWidth="1"/>
    <col min="13071" max="13071" width="14.7109375" style="531" customWidth="1"/>
    <col min="13072" max="13072" width="9" style="531" bestFit="1" customWidth="1"/>
    <col min="13073" max="13312" width="9.140625" style="531"/>
    <col min="13313" max="13313" width="4.7109375" style="531" bestFit="1" customWidth="1"/>
    <col min="13314" max="13314" width="9.7109375" style="531" bestFit="1" customWidth="1"/>
    <col min="13315" max="13315" width="10" style="531" bestFit="1" customWidth="1"/>
    <col min="13316" max="13316" width="9.140625" style="531"/>
    <col min="13317" max="13317" width="22.85546875" style="531" customWidth="1"/>
    <col min="13318" max="13318" width="59.7109375" style="531" bestFit="1" customWidth="1"/>
    <col min="13319" max="13319" width="57.85546875" style="531" bestFit="1" customWidth="1"/>
    <col min="13320" max="13320" width="35.28515625" style="531" bestFit="1" customWidth="1"/>
    <col min="13321" max="13321" width="28.140625" style="531" bestFit="1" customWidth="1"/>
    <col min="13322" max="13322" width="33.140625" style="531" bestFit="1" customWidth="1"/>
    <col min="13323" max="13323" width="26" style="531" bestFit="1" customWidth="1"/>
    <col min="13324" max="13324" width="19.140625" style="531" bestFit="1" customWidth="1"/>
    <col min="13325" max="13325" width="10.42578125" style="531" customWidth="1"/>
    <col min="13326" max="13326" width="11.85546875" style="531" customWidth="1"/>
    <col min="13327" max="13327" width="14.7109375" style="531" customWidth="1"/>
    <col min="13328" max="13328" width="9" style="531" bestFit="1" customWidth="1"/>
    <col min="13329" max="13568" width="9.140625" style="531"/>
    <col min="13569" max="13569" width="4.7109375" style="531" bestFit="1" customWidth="1"/>
    <col min="13570" max="13570" width="9.7109375" style="531" bestFit="1" customWidth="1"/>
    <col min="13571" max="13571" width="10" style="531" bestFit="1" customWidth="1"/>
    <col min="13572" max="13572" width="9.140625" style="531"/>
    <col min="13573" max="13573" width="22.85546875" style="531" customWidth="1"/>
    <col min="13574" max="13574" width="59.7109375" style="531" bestFit="1" customWidth="1"/>
    <col min="13575" max="13575" width="57.85546875" style="531" bestFit="1" customWidth="1"/>
    <col min="13576" max="13576" width="35.28515625" style="531" bestFit="1" customWidth="1"/>
    <col min="13577" max="13577" width="28.140625" style="531" bestFit="1" customWidth="1"/>
    <col min="13578" max="13578" width="33.140625" style="531" bestFit="1" customWidth="1"/>
    <col min="13579" max="13579" width="26" style="531" bestFit="1" customWidth="1"/>
    <col min="13580" max="13580" width="19.140625" style="531" bestFit="1" customWidth="1"/>
    <col min="13581" max="13581" width="10.42578125" style="531" customWidth="1"/>
    <col min="13582" max="13582" width="11.85546875" style="531" customWidth="1"/>
    <col min="13583" max="13583" width="14.7109375" style="531" customWidth="1"/>
    <col min="13584" max="13584" width="9" style="531" bestFit="1" customWidth="1"/>
    <col min="13585" max="13824" width="9.140625" style="531"/>
    <col min="13825" max="13825" width="4.7109375" style="531" bestFit="1" customWidth="1"/>
    <col min="13826" max="13826" width="9.7109375" style="531" bestFit="1" customWidth="1"/>
    <col min="13827" max="13827" width="10" style="531" bestFit="1" customWidth="1"/>
    <col min="13828" max="13828" width="9.140625" style="531"/>
    <col min="13829" max="13829" width="22.85546875" style="531" customWidth="1"/>
    <col min="13830" max="13830" width="59.7109375" style="531" bestFit="1" customWidth="1"/>
    <col min="13831" max="13831" width="57.85546875" style="531" bestFit="1" customWidth="1"/>
    <col min="13832" max="13832" width="35.28515625" style="531" bestFit="1" customWidth="1"/>
    <col min="13833" max="13833" width="28.140625" style="531" bestFit="1" customWidth="1"/>
    <col min="13834" max="13834" width="33.140625" style="531" bestFit="1" customWidth="1"/>
    <col min="13835" max="13835" width="26" style="531" bestFit="1" customWidth="1"/>
    <col min="13836" max="13836" width="19.140625" style="531" bestFit="1" customWidth="1"/>
    <col min="13837" max="13837" width="10.42578125" style="531" customWidth="1"/>
    <col min="13838" max="13838" width="11.85546875" style="531" customWidth="1"/>
    <col min="13839" max="13839" width="14.7109375" style="531" customWidth="1"/>
    <col min="13840" max="13840" width="9" style="531" bestFit="1" customWidth="1"/>
    <col min="13841" max="14080" width="9.140625" style="531"/>
    <col min="14081" max="14081" width="4.7109375" style="531" bestFit="1" customWidth="1"/>
    <col min="14082" max="14082" width="9.7109375" style="531" bestFit="1" customWidth="1"/>
    <col min="14083" max="14083" width="10" style="531" bestFit="1" customWidth="1"/>
    <col min="14084" max="14084" width="9.140625" style="531"/>
    <col min="14085" max="14085" width="22.85546875" style="531" customWidth="1"/>
    <col min="14086" max="14086" width="59.7109375" style="531" bestFit="1" customWidth="1"/>
    <col min="14087" max="14087" width="57.85546875" style="531" bestFit="1" customWidth="1"/>
    <col min="14088" max="14088" width="35.28515625" style="531" bestFit="1" customWidth="1"/>
    <col min="14089" max="14089" width="28.140625" style="531" bestFit="1" customWidth="1"/>
    <col min="14090" max="14090" width="33.140625" style="531" bestFit="1" customWidth="1"/>
    <col min="14091" max="14091" width="26" style="531" bestFit="1" customWidth="1"/>
    <col min="14092" max="14092" width="19.140625" style="531" bestFit="1" customWidth="1"/>
    <col min="14093" max="14093" width="10.42578125" style="531" customWidth="1"/>
    <col min="14094" max="14094" width="11.85546875" style="531" customWidth="1"/>
    <col min="14095" max="14095" width="14.7109375" style="531" customWidth="1"/>
    <col min="14096" max="14096" width="9" style="531" bestFit="1" customWidth="1"/>
    <col min="14097" max="14336" width="9.140625" style="531"/>
    <col min="14337" max="14337" width="4.7109375" style="531" bestFit="1" customWidth="1"/>
    <col min="14338" max="14338" width="9.7109375" style="531" bestFit="1" customWidth="1"/>
    <col min="14339" max="14339" width="10" style="531" bestFit="1" customWidth="1"/>
    <col min="14340" max="14340" width="9.140625" style="531"/>
    <col min="14341" max="14341" width="22.85546875" style="531" customWidth="1"/>
    <col min="14342" max="14342" width="59.7109375" style="531" bestFit="1" customWidth="1"/>
    <col min="14343" max="14343" width="57.85546875" style="531" bestFit="1" customWidth="1"/>
    <col min="14344" max="14344" width="35.28515625" style="531" bestFit="1" customWidth="1"/>
    <col min="14345" max="14345" width="28.140625" style="531" bestFit="1" customWidth="1"/>
    <col min="14346" max="14346" width="33.140625" style="531" bestFit="1" customWidth="1"/>
    <col min="14347" max="14347" width="26" style="531" bestFit="1" customWidth="1"/>
    <col min="14348" max="14348" width="19.140625" style="531" bestFit="1" customWidth="1"/>
    <col min="14349" max="14349" width="10.42578125" style="531" customWidth="1"/>
    <col min="14350" max="14350" width="11.85546875" style="531" customWidth="1"/>
    <col min="14351" max="14351" width="14.7109375" style="531" customWidth="1"/>
    <col min="14352" max="14352" width="9" style="531" bestFit="1" customWidth="1"/>
    <col min="14353" max="14592" width="9.140625" style="531"/>
    <col min="14593" max="14593" width="4.7109375" style="531" bestFit="1" customWidth="1"/>
    <col min="14594" max="14594" width="9.7109375" style="531" bestFit="1" customWidth="1"/>
    <col min="14595" max="14595" width="10" style="531" bestFit="1" customWidth="1"/>
    <col min="14596" max="14596" width="9.140625" style="531"/>
    <col min="14597" max="14597" width="22.85546875" style="531" customWidth="1"/>
    <col min="14598" max="14598" width="59.7109375" style="531" bestFit="1" customWidth="1"/>
    <col min="14599" max="14599" width="57.85546875" style="531" bestFit="1" customWidth="1"/>
    <col min="14600" max="14600" width="35.28515625" style="531" bestFit="1" customWidth="1"/>
    <col min="14601" max="14601" width="28.140625" style="531" bestFit="1" customWidth="1"/>
    <col min="14602" max="14602" width="33.140625" style="531" bestFit="1" customWidth="1"/>
    <col min="14603" max="14603" width="26" style="531" bestFit="1" customWidth="1"/>
    <col min="14604" max="14604" width="19.140625" style="531" bestFit="1" customWidth="1"/>
    <col min="14605" max="14605" width="10.42578125" style="531" customWidth="1"/>
    <col min="14606" max="14606" width="11.85546875" style="531" customWidth="1"/>
    <col min="14607" max="14607" width="14.7109375" style="531" customWidth="1"/>
    <col min="14608" max="14608" width="9" style="531" bestFit="1" customWidth="1"/>
    <col min="14609" max="14848" width="9.140625" style="531"/>
    <col min="14849" max="14849" width="4.7109375" style="531" bestFit="1" customWidth="1"/>
    <col min="14850" max="14850" width="9.7109375" style="531" bestFit="1" customWidth="1"/>
    <col min="14851" max="14851" width="10" style="531" bestFit="1" customWidth="1"/>
    <col min="14852" max="14852" width="9.140625" style="531"/>
    <col min="14853" max="14853" width="22.85546875" style="531" customWidth="1"/>
    <col min="14854" max="14854" width="59.7109375" style="531" bestFit="1" customWidth="1"/>
    <col min="14855" max="14855" width="57.85546875" style="531" bestFit="1" customWidth="1"/>
    <col min="14856" max="14856" width="35.28515625" style="531" bestFit="1" customWidth="1"/>
    <col min="14857" max="14857" width="28.140625" style="531" bestFit="1" customWidth="1"/>
    <col min="14858" max="14858" width="33.140625" style="531" bestFit="1" customWidth="1"/>
    <col min="14859" max="14859" width="26" style="531" bestFit="1" customWidth="1"/>
    <col min="14860" max="14860" width="19.140625" style="531" bestFit="1" customWidth="1"/>
    <col min="14861" max="14861" width="10.42578125" style="531" customWidth="1"/>
    <col min="14862" max="14862" width="11.85546875" style="531" customWidth="1"/>
    <col min="14863" max="14863" width="14.7109375" style="531" customWidth="1"/>
    <col min="14864" max="14864" width="9" style="531" bestFit="1" customWidth="1"/>
    <col min="14865" max="15104" width="9.140625" style="531"/>
    <col min="15105" max="15105" width="4.7109375" style="531" bestFit="1" customWidth="1"/>
    <col min="15106" max="15106" width="9.7109375" style="531" bestFit="1" customWidth="1"/>
    <col min="15107" max="15107" width="10" style="531" bestFit="1" customWidth="1"/>
    <col min="15108" max="15108" width="9.140625" style="531"/>
    <col min="15109" max="15109" width="22.85546875" style="531" customWidth="1"/>
    <col min="15110" max="15110" width="59.7109375" style="531" bestFit="1" customWidth="1"/>
    <col min="15111" max="15111" width="57.85546875" style="531" bestFit="1" customWidth="1"/>
    <col min="15112" max="15112" width="35.28515625" style="531" bestFit="1" customWidth="1"/>
    <col min="15113" max="15113" width="28.140625" style="531" bestFit="1" customWidth="1"/>
    <col min="15114" max="15114" width="33.140625" style="531" bestFit="1" customWidth="1"/>
    <col min="15115" max="15115" width="26" style="531" bestFit="1" customWidth="1"/>
    <col min="15116" max="15116" width="19.140625" style="531" bestFit="1" customWidth="1"/>
    <col min="15117" max="15117" width="10.42578125" style="531" customWidth="1"/>
    <col min="15118" max="15118" width="11.85546875" style="531" customWidth="1"/>
    <col min="15119" max="15119" width="14.7109375" style="531" customWidth="1"/>
    <col min="15120" max="15120" width="9" style="531" bestFit="1" customWidth="1"/>
    <col min="15121" max="15360" width="9.140625" style="531"/>
    <col min="15361" max="15361" width="4.7109375" style="531" bestFit="1" customWidth="1"/>
    <col min="15362" max="15362" width="9.7109375" style="531" bestFit="1" customWidth="1"/>
    <col min="15363" max="15363" width="10" style="531" bestFit="1" customWidth="1"/>
    <col min="15364" max="15364" width="9.140625" style="531"/>
    <col min="15365" max="15365" width="22.85546875" style="531" customWidth="1"/>
    <col min="15366" max="15366" width="59.7109375" style="531" bestFit="1" customWidth="1"/>
    <col min="15367" max="15367" width="57.85546875" style="531" bestFit="1" customWidth="1"/>
    <col min="15368" max="15368" width="35.28515625" style="531" bestFit="1" customWidth="1"/>
    <col min="15369" max="15369" width="28.140625" style="531" bestFit="1" customWidth="1"/>
    <col min="15370" max="15370" width="33.140625" style="531" bestFit="1" customWidth="1"/>
    <col min="15371" max="15371" width="26" style="531" bestFit="1" customWidth="1"/>
    <col min="15372" max="15372" width="19.140625" style="531" bestFit="1" customWidth="1"/>
    <col min="15373" max="15373" width="10.42578125" style="531" customWidth="1"/>
    <col min="15374" max="15374" width="11.85546875" style="531" customWidth="1"/>
    <col min="15375" max="15375" width="14.7109375" style="531" customWidth="1"/>
    <col min="15376" max="15376" width="9" style="531" bestFit="1" customWidth="1"/>
    <col min="15377" max="15616" width="9.140625" style="531"/>
    <col min="15617" max="15617" width="4.7109375" style="531" bestFit="1" customWidth="1"/>
    <col min="15618" max="15618" width="9.7109375" style="531" bestFit="1" customWidth="1"/>
    <col min="15619" max="15619" width="10" style="531" bestFit="1" customWidth="1"/>
    <col min="15620" max="15620" width="9.140625" style="531"/>
    <col min="15621" max="15621" width="22.85546875" style="531" customWidth="1"/>
    <col min="15622" max="15622" width="59.7109375" style="531" bestFit="1" customWidth="1"/>
    <col min="15623" max="15623" width="57.85546875" style="531" bestFit="1" customWidth="1"/>
    <col min="15624" max="15624" width="35.28515625" style="531" bestFit="1" customWidth="1"/>
    <col min="15625" max="15625" width="28.140625" style="531" bestFit="1" customWidth="1"/>
    <col min="15626" max="15626" width="33.140625" style="531" bestFit="1" customWidth="1"/>
    <col min="15627" max="15627" width="26" style="531" bestFit="1" customWidth="1"/>
    <col min="15628" max="15628" width="19.140625" style="531" bestFit="1" customWidth="1"/>
    <col min="15629" max="15629" width="10.42578125" style="531" customWidth="1"/>
    <col min="15630" max="15630" width="11.85546875" style="531" customWidth="1"/>
    <col min="15631" max="15631" width="14.7109375" style="531" customWidth="1"/>
    <col min="15632" max="15632" width="9" style="531" bestFit="1" customWidth="1"/>
    <col min="15633" max="15872" width="9.140625" style="531"/>
    <col min="15873" max="15873" width="4.7109375" style="531" bestFit="1" customWidth="1"/>
    <col min="15874" max="15874" width="9.7109375" style="531" bestFit="1" customWidth="1"/>
    <col min="15875" max="15875" width="10" style="531" bestFit="1" customWidth="1"/>
    <col min="15876" max="15876" width="9.140625" style="531"/>
    <col min="15877" max="15877" width="22.85546875" style="531" customWidth="1"/>
    <col min="15878" max="15878" width="59.7109375" style="531" bestFit="1" customWidth="1"/>
    <col min="15879" max="15879" width="57.85546875" style="531" bestFit="1" customWidth="1"/>
    <col min="15880" max="15880" width="35.28515625" style="531" bestFit="1" customWidth="1"/>
    <col min="15881" max="15881" width="28.140625" style="531" bestFit="1" customWidth="1"/>
    <col min="15882" max="15882" width="33.140625" style="531" bestFit="1" customWidth="1"/>
    <col min="15883" max="15883" width="26" style="531" bestFit="1" customWidth="1"/>
    <col min="15884" max="15884" width="19.140625" style="531" bestFit="1" customWidth="1"/>
    <col min="15885" max="15885" width="10.42578125" style="531" customWidth="1"/>
    <col min="15886" max="15886" width="11.85546875" style="531" customWidth="1"/>
    <col min="15887" max="15887" width="14.7109375" style="531" customWidth="1"/>
    <col min="15888" max="15888" width="9" style="531" bestFit="1" customWidth="1"/>
    <col min="15889" max="16128" width="9.140625" style="531"/>
    <col min="16129" max="16129" width="4.7109375" style="531" bestFit="1" customWidth="1"/>
    <col min="16130" max="16130" width="9.7109375" style="531" bestFit="1" customWidth="1"/>
    <col min="16131" max="16131" width="10" style="531" bestFit="1" customWidth="1"/>
    <col min="16132" max="16132" width="9.140625" style="531"/>
    <col min="16133" max="16133" width="22.85546875" style="531" customWidth="1"/>
    <col min="16134" max="16134" width="59.7109375" style="531" bestFit="1" customWidth="1"/>
    <col min="16135" max="16135" width="57.85546875" style="531" bestFit="1" customWidth="1"/>
    <col min="16136" max="16136" width="35.28515625" style="531" bestFit="1" customWidth="1"/>
    <col min="16137" max="16137" width="28.140625" style="531" bestFit="1" customWidth="1"/>
    <col min="16138" max="16138" width="33.140625" style="531" bestFit="1" customWidth="1"/>
    <col min="16139" max="16139" width="26" style="531" bestFit="1" customWidth="1"/>
    <col min="16140" max="16140" width="19.140625" style="531" bestFit="1" customWidth="1"/>
    <col min="16141" max="16141" width="10.42578125" style="531" customWidth="1"/>
    <col min="16142" max="16142" width="11.85546875" style="531" customWidth="1"/>
    <col min="16143" max="16143" width="14.7109375" style="531" customWidth="1"/>
    <col min="16144" max="16144" width="9" style="531" bestFit="1" customWidth="1"/>
    <col min="16145" max="16384" width="9.140625" style="531"/>
  </cols>
  <sheetData>
    <row r="1" spans="1:18" ht="15" customHeight="1" x14ac:dyDescent="0.2"/>
    <row r="2" spans="1:18" ht="15" customHeight="1" x14ac:dyDescent="0.2">
      <c r="A2" s="533" t="s">
        <v>1312</v>
      </c>
    </row>
    <row r="3" spans="1:18" ht="15" customHeight="1" x14ac:dyDescent="0.2"/>
    <row r="4" spans="1:18" s="179" customFormat="1" ht="41.25" customHeight="1" x14ac:dyDescent="0.2">
      <c r="A4" s="930" t="s">
        <v>0</v>
      </c>
      <c r="B4" s="932" t="s">
        <v>1</v>
      </c>
      <c r="C4" s="932" t="s">
        <v>2</v>
      </c>
      <c r="D4" s="932" t="s">
        <v>3</v>
      </c>
      <c r="E4" s="930" t="s">
        <v>4</v>
      </c>
      <c r="F4" s="930" t="s">
        <v>5</v>
      </c>
      <c r="G4" s="930" t="s">
        <v>6</v>
      </c>
      <c r="H4" s="934" t="s">
        <v>7</v>
      </c>
      <c r="I4" s="934"/>
      <c r="J4" s="930" t="s">
        <v>8</v>
      </c>
      <c r="K4" s="935" t="s">
        <v>9</v>
      </c>
      <c r="L4" s="936"/>
      <c r="M4" s="937" t="s">
        <v>10</v>
      </c>
      <c r="N4" s="937"/>
      <c r="O4" s="937" t="s">
        <v>11</v>
      </c>
      <c r="P4" s="937"/>
      <c r="Q4" s="930" t="s">
        <v>12</v>
      </c>
      <c r="R4" s="932" t="s">
        <v>13</v>
      </c>
    </row>
    <row r="5" spans="1:18" s="179" customFormat="1" ht="21" customHeight="1" x14ac:dyDescent="0.2">
      <c r="A5" s="931"/>
      <c r="B5" s="933"/>
      <c r="C5" s="933"/>
      <c r="D5" s="933"/>
      <c r="E5" s="931"/>
      <c r="F5" s="931"/>
      <c r="G5" s="931"/>
      <c r="H5" s="534" t="s">
        <v>14</v>
      </c>
      <c r="I5" s="534" t="s">
        <v>15</v>
      </c>
      <c r="J5" s="931"/>
      <c r="K5" s="535">
        <v>2018</v>
      </c>
      <c r="L5" s="535">
        <v>2019</v>
      </c>
      <c r="M5" s="536">
        <v>2018</v>
      </c>
      <c r="N5" s="536">
        <v>2019</v>
      </c>
      <c r="O5" s="536">
        <v>2018</v>
      </c>
      <c r="P5" s="536">
        <v>2019</v>
      </c>
      <c r="Q5" s="931"/>
      <c r="R5" s="933"/>
    </row>
    <row r="6" spans="1:18" s="179" customFormat="1" ht="15" customHeight="1" x14ac:dyDescent="0.2">
      <c r="A6" s="537" t="s">
        <v>16</v>
      </c>
      <c r="B6" s="534" t="s">
        <v>17</v>
      </c>
      <c r="C6" s="534" t="s">
        <v>18</v>
      </c>
      <c r="D6" s="534" t="s">
        <v>19</v>
      </c>
      <c r="E6" s="537" t="s">
        <v>20</v>
      </c>
      <c r="F6" s="537" t="s">
        <v>21</v>
      </c>
      <c r="G6" s="537" t="s">
        <v>22</v>
      </c>
      <c r="H6" s="534" t="s">
        <v>23</v>
      </c>
      <c r="I6" s="534" t="s">
        <v>24</v>
      </c>
      <c r="J6" s="537" t="s">
        <v>25</v>
      </c>
      <c r="K6" s="535" t="s">
        <v>26</v>
      </c>
      <c r="L6" s="535" t="s">
        <v>27</v>
      </c>
      <c r="M6" s="538" t="s">
        <v>28</v>
      </c>
      <c r="N6" s="538" t="s">
        <v>29</v>
      </c>
      <c r="O6" s="538" t="s">
        <v>30</v>
      </c>
      <c r="P6" s="538" t="s">
        <v>31</v>
      </c>
      <c r="Q6" s="537" t="s">
        <v>32</v>
      </c>
      <c r="R6" s="534" t="s">
        <v>33</v>
      </c>
    </row>
    <row r="7" spans="1:18" s="179" customFormat="1" ht="58.5" customHeight="1" x14ac:dyDescent="0.2">
      <c r="A7" s="737">
        <v>1</v>
      </c>
      <c r="B7" s="677">
        <v>1</v>
      </c>
      <c r="C7" s="677">
        <v>4</v>
      </c>
      <c r="D7" s="677">
        <v>5</v>
      </c>
      <c r="E7" s="739" t="s">
        <v>1259</v>
      </c>
      <c r="F7" s="677" t="s">
        <v>1260</v>
      </c>
      <c r="G7" s="677" t="s">
        <v>1261</v>
      </c>
      <c r="H7" s="437" t="s">
        <v>1262</v>
      </c>
      <c r="I7" s="437" t="s">
        <v>1263</v>
      </c>
      <c r="J7" s="677" t="s">
        <v>1264</v>
      </c>
      <c r="K7" s="735" t="s">
        <v>338</v>
      </c>
      <c r="L7" s="735"/>
      <c r="M7" s="927">
        <v>7104.09</v>
      </c>
      <c r="N7" s="773"/>
      <c r="O7" s="927">
        <v>7104.09</v>
      </c>
      <c r="P7" s="773"/>
      <c r="Q7" s="677" t="s">
        <v>70</v>
      </c>
      <c r="R7" s="677" t="s">
        <v>1265</v>
      </c>
    </row>
    <row r="8" spans="1:18" s="179" customFormat="1" ht="51" customHeight="1" x14ac:dyDescent="0.2">
      <c r="A8" s="738"/>
      <c r="B8" s="724"/>
      <c r="C8" s="724"/>
      <c r="D8" s="724"/>
      <c r="E8" s="740"/>
      <c r="F8" s="724"/>
      <c r="G8" s="724"/>
      <c r="H8" s="437" t="s">
        <v>1266</v>
      </c>
      <c r="I8" s="437">
        <v>800</v>
      </c>
      <c r="J8" s="724"/>
      <c r="K8" s="736"/>
      <c r="L8" s="736"/>
      <c r="M8" s="928"/>
      <c r="N8" s="774"/>
      <c r="O8" s="928"/>
      <c r="P8" s="774"/>
      <c r="Q8" s="724"/>
      <c r="R8" s="724"/>
    </row>
    <row r="9" spans="1:18" s="179" customFormat="1" ht="44.25" customHeight="1" x14ac:dyDescent="0.2">
      <c r="A9" s="738"/>
      <c r="B9" s="724"/>
      <c r="C9" s="724"/>
      <c r="D9" s="724"/>
      <c r="E9" s="740"/>
      <c r="F9" s="724"/>
      <c r="G9" s="724"/>
      <c r="H9" s="437" t="s">
        <v>1267</v>
      </c>
      <c r="I9" s="437">
        <v>800</v>
      </c>
      <c r="J9" s="724"/>
      <c r="K9" s="736"/>
      <c r="L9" s="736"/>
      <c r="M9" s="928"/>
      <c r="N9" s="774"/>
      <c r="O9" s="928"/>
      <c r="P9" s="774"/>
      <c r="Q9" s="724"/>
      <c r="R9" s="724"/>
    </row>
    <row r="10" spans="1:18" s="539" customFormat="1" ht="41.25" customHeight="1" x14ac:dyDescent="0.2">
      <c r="A10" s="787"/>
      <c r="B10" s="678"/>
      <c r="C10" s="678"/>
      <c r="D10" s="678"/>
      <c r="E10" s="777"/>
      <c r="F10" s="678"/>
      <c r="G10" s="678"/>
      <c r="H10" s="418" t="s">
        <v>898</v>
      </c>
      <c r="I10" s="13" t="s">
        <v>1268</v>
      </c>
      <c r="J10" s="678"/>
      <c r="K10" s="764"/>
      <c r="L10" s="764"/>
      <c r="M10" s="929"/>
      <c r="N10" s="775"/>
      <c r="O10" s="929"/>
      <c r="P10" s="775"/>
      <c r="Q10" s="678"/>
      <c r="R10" s="678"/>
    </row>
    <row r="11" spans="1:18" s="539" customFormat="1" ht="73.5" customHeight="1" x14ac:dyDescent="0.2">
      <c r="A11" s="737">
        <v>2</v>
      </c>
      <c r="B11" s="677">
        <v>1</v>
      </c>
      <c r="C11" s="677">
        <v>4</v>
      </c>
      <c r="D11" s="677">
        <v>5</v>
      </c>
      <c r="E11" s="739" t="s">
        <v>1269</v>
      </c>
      <c r="F11" s="677" t="s">
        <v>1270</v>
      </c>
      <c r="G11" s="677" t="s">
        <v>1271</v>
      </c>
      <c r="H11" s="420" t="s">
        <v>1272</v>
      </c>
      <c r="I11" s="420" t="s">
        <v>1273</v>
      </c>
      <c r="J11" s="677" t="s">
        <v>1274</v>
      </c>
      <c r="K11" s="735" t="s">
        <v>38</v>
      </c>
      <c r="L11" s="735"/>
      <c r="M11" s="927">
        <v>13844.99</v>
      </c>
      <c r="N11" s="773"/>
      <c r="O11" s="927">
        <v>13844.99</v>
      </c>
      <c r="P11" s="773"/>
      <c r="Q11" s="677" t="s">
        <v>70</v>
      </c>
      <c r="R11" s="677" t="s">
        <v>1265</v>
      </c>
    </row>
    <row r="12" spans="1:18" s="539" customFormat="1" ht="62.25" customHeight="1" x14ac:dyDescent="0.2">
      <c r="A12" s="738"/>
      <c r="B12" s="724"/>
      <c r="C12" s="724"/>
      <c r="D12" s="724"/>
      <c r="E12" s="740"/>
      <c r="F12" s="724"/>
      <c r="G12" s="724"/>
      <c r="H12" s="420" t="s">
        <v>1275</v>
      </c>
      <c r="I12" s="420">
        <v>200</v>
      </c>
      <c r="J12" s="724"/>
      <c r="K12" s="736"/>
      <c r="L12" s="736"/>
      <c r="M12" s="928"/>
      <c r="N12" s="774"/>
      <c r="O12" s="928"/>
      <c r="P12" s="774"/>
      <c r="Q12" s="724"/>
      <c r="R12" s="724"/>
    </row>
    <row r="13" spans="1:18" s="539" customFormat="1" ht="67.5" customHeight="1" x14ac:dyDescent="0.2">
      <c r="A13" s="738"/>
      <c r="B13" s="724"/>
      <c r="C13" s="724"/>
      <c r="D13" s="724"/>
      <c r="E13" s="740"/>
      <c r="F13" s="724"/>
      <c r="G13" s="724"/>
      <c r="H13" s="420" t="s">
        <v>1276</v>
      </c>
      <c r="I13" s="420">
        <v>300</v>
      </c>
      <c r="J13" s="724"/>
      <c r="K13" s="736"/>
      <c r="L13" s="736"/>
      <c r="M13" s="928"/>
      <c r="N13" s="774"/>
      <c r="O13" s="928"/>
      <c r="P13" s="774"/>
      <c r="Q13" s="724"/>
      <c r="R13" s="724"/>
    </row>
    <row r="14" spans="1:18" s="539" customFormat="1" ht="60" customHeight="1" x14ac:dyDescent="0.2">
      <c r="A14" s="738"/>
      <c r="B14" s="678"/>
      <c r="C14" s="678"/>
      <c r="D14" s="678"/>
      <c r="E14" s="777"/>
      <c r="F14" s="678"/>
      <c r="G14" s="678"/>
      <c r="H14" s="420" t="s">
        <v>1277</v>
      </c>
      <c r="I14" s="13" t="s">
        <v>34</v>
      </c>
      <c r="J14" s="678"/>
      <c r="K14" s="764"/>
      <c r="L14" s="764"/>
      <c r="M14" s="929"/>
      <c r="N14" s="775"/>
      <c r="O14" s="929"/>
      <c r="P14" s="775"/>
      <c r="Q14" s="678"/>
      <c r="R14" s="678"/>
    </row>
    <row r="15" spans="1:18" s="539" customFormat="1" ht="370.5" customHeight="1" x14ac:dyDescent="0.2">
      <c r="A15" s="436">
        <v>3</v>
      </c>
      <c r="B15" s="420">
        <v>1</v>
      </c>
      <c r="C15" s="420">
        <v>4</v>
      </c>
      <c r="D15" s="420">
        <v>5</v>
      </c>
      <c r="E15" s="425" t="s">
        <v>1278</v>
      </c>
      <c r="F15" s="420" t="s">
        <v>1279</v>
      </c>
      <c r="G15" s="420" t="s">
        <v>51</v>
      </c>
      <c r="H15" s="420" t="s">
        <v>1272</v>
      </c>
      <c r="I15" s="13" t="s">
        <v>351</v>
      </c>
      <c r="J15" s="420" t="s">
        <v>1280</v>
      </c>
      <c r="K15" s="418" t="s">
        <v>550</v>
      </c>
      <c r="L15" s="418"/>
      <c r="M15" s="540">
        <v>21700</v>
      </c>
      <c r="N15" s="503"/>
      <c r="O15" s="540">
        <v>21700</v>
      </c>
      <c r="P15" s="503"/>
      <c r="Q15" s="420" t="s">
        <v>70</v>
      </c>
      <c r="R15" s="420" t="s">
        <v>1265</v>
      </c>
    </row>
    <row r="16" spans="1:18" s="109" customFormat="1" ht="408" customHeight="1" x14ac:dyDescent="0.25">
      <c r="A16" s="436">
        <v>4</v>
      </c>
      <c r="B16" s="428">
        <v>1</v>
      </c>
      <c r="C16" s="428">
        <v>4</v>
      </c>
      <c r="D16" s="428">
        <v>5</v>
      </c>
      <c r="E16" s="425" t="s">
        <v>1281</v>
      </c>
      <c r="F16" s="420" t="s">
        <v>1282</v>
      </c>
      <c r="G16" s="420" t="s">
        <v>1283</v>
      </c>
      <c r="H16" s="420" t="s">
        <v>1272</v>
      </c>
      <c r="I16" s="13" t="s">
        <v>53</v>
      </c>
      <c r="J16" s="420" t="s">
        <v>1284</v>
      </c>
      <c r="K16" s="418" t="s">
        <v>38</v>
      </c>
      <c r="L16" s="434"/>
      <c r="M16" s="540">
        <v>23900</v>
      </c>
      <c r="N16" s="541"/>
      <c r="O16" s="540">
        <v>23900</v>
      </c>
      <c r="P16" s="541"/>
      <c r="Q16" s="420" t="s">
        <v>70</v>
      </c>
      <c r="R16" s="420" t="s">
        <v>1265</v>
      </c>
    </row>
    <row r="17" spans="1:21" s="109" customFormat="1" ht="200.25" customHeight="1" x14ac:dyDescent="0.25">
      <c r="A17" s="919">
        <v>5</v>
      </c>
      <c r="B17" s="737">
        <v>1</v>
      </c>
      <c r="C17" s="737">
        <v>4</v>
      </c>
      <c r="D17" s="677">
        <v>5</v>
      </c>
      <c r="E17" s="677" t="s">
        <v>1285</v>
      </c>
      <c r="F17" s="677" t="s">
        <v>1286</v>
      </c>
      <c r="G17" s="921" t="s">
        <v>1287</v>
      </c>
      <c r="H17" s="437" t="s">
        <v>1288</v>
      </c>
      <c r="I17" s="13" t="s">
        <v>1289</v>
      </c>
      <c r="J17" s="924" t="s">
        <v>1290</v>
      </c>
      <c r="K17" s="735" t="s">
        <v>346</v>
      </c>
      <c r="L17" s="913"/>
      <c r="M17" s="722">
        <v>24964</v>
      </c>
      <c r="N17" s="916"/>
      <c r="O17" s="722">
        <v>24964</v>
      </c>
      <c r="P17" s="916"/>
      <c r="Q17" s="677" t="s">
        <v>1291</v>
      </c>
      <c r="R17" s="677" t="s">
        <v>1292</v>
      </c>
    </row>
    <row r="18" spans="1:21" s="109" customFormat="1" ht="200.25" customHeight="1" x14ac:dyDescent="0.25">
      <c r="A18" s="920"/>
      <c r="B18" s="738"/>
      <c r="C18" s="738"/>
      <c r="D18" s="724"/>
      <c r="E18" s="724"/>
      <c r="F18" s="724"/>
      <c r="G18" s="922"/>
      <c r="H18" s="437" t="s">
        <v>1017</v>
      </c>
      <c r="I18" s="13" t="s">
        <v>53</v>
      </c>
      <c r="J18" s="925"/>
      <c r="K18" s="736"/>
      <c r="L18" s="914"/>
      <c r="M18" s="723"/>
      <c r="N18" s="917"/>
      <c r="O18" s="723"/>
      <c r="P18" s="917"/>
      <c r="Q18" s="724"/>
      <c r="R18" s="724"/>
    </row>
    <row r="19" spans="1:21" s="109" customFormat="1" ht="42.75" customHeight="1" x14ac:dyDescent="0.25">
      <c r="A19" s="920"/>
      <c r="B19" s="787"/>
      <c r="C19" s="787"/>
      <c r="D19" s="678"/>
      <c r="E19" s="678"/>
      <c r="F19" s="678"/>
      <c r="G19" s="923"/>
      <c r="H19" s="418" t="s">
        <v>1293</v>
      </c>
      <c r="I19" s="13" t="s">
        <v>1294</v>
      </c>
      <c r="J19" s="926"/>
      <c r="K19" s="764"/>
      <c r="L19" s="915"/>
      <c r="M19" s="772"/>
      <c r="N19" s="918"/>
      <c r="O19" s="772"/>
      <c r="P19" s="918"/>
      <c r="Q19" s="678"/>
      <c r="R19" s="678"/>
    </row>
    <row r="20" spans="1:21" s="109" customFormat="1" ht="200.25" customHeight="1" x14ac:dyDescent="0.25">
      <c r="A20" s="421">
        <v>6</v>
      </c>
      <c r="B20" s="421">
        <v>1</v>
      </c>
      <c r="C20" s="421">
        <v>4</v>
      </c>
      <c r="D20" s="420">
        <v>5</v>
      </c>
      <c r="E20" s="420" t="s">
        <v>1295</v>
      </c>
      <c r="F20" s="420" t="s">
        <v>1296</v>
      </c>
      <c r="G20" s="420" t="s">
        <v>39</v>
      </c>
      <c r="H20" s="418" t="s">
        <v>170</v>
      </c>
      <c r="I20" s="13" t="s">
        <v>63</v>
      </c>
      <c r="J20" s="420" t="s">
        <v>1297</v>
      </c>
      <c r="K20" s="418" t="s">
        <v>338</v>
      </c>
      <c r="L20" s="542"/>
      <c r="M20" s="419">
        <v>28275.5</v>
      </c>
      <c r="N20" s="543"/>
      <c r="O20" s="419">
        <v>21650.5</v>
      </c>
      <c r="P20" s="543"/>
      <c r="Q20" s="420" t="s">
        <v>106</v>
      </c>
      <c r="R20" s="420" t="s">
        <v>1298</v>
      </c>
    </row>
    <row r="21" spans="1:21" s="109" customFormat="1" ht="200.25" customHeight="1" x14ac:dyDescent="0.25">
      <c r="A21" s="436">
        <v>7</v>
      </c>
      <c r="B21" s="421">
        <v>1</v>
      </c>
      <c r="C21" s="421">
        <v>4</v>
      </c>
      <c r="D21" s="420">
        <v>2</v>
      </c>
      <c r="E21" s="420" t="s">
        <v>1299</v>
      </c>
      <c r="F21" s="420" t="s">
        <v>1300</v>
      </c>
      <c r="G21" s="420" t="s">
        <v>51</v>
      </c>
      <c r="H21" s="418" t="s">
        <v>170</v>
      </c>
      <c r="I21" s="13" t="s">
        <v>666</v>
      </c>
      <c r="J21" s="420" t="s">
        <v>1301</v>
      </c>
      <c r="K21" s="418"/>
      <c r="L21" s="418" t="s">
        <v>550</v>
      </c>
      <c r="M21" s="419"/>
      <c r="N21" s="419">
        <v>73755</v>
      </c>
      <c r="O21" s="419"/>
      <c r="P21" s="419">
        <v>73755</v>
      </c>
      <c r="Q21" s="420" t="s">
        <v>70</v>
      </c>
      <c r="R21" s="420" t="s">
        <v>1265</v>
      </c>
    </row>
    <row r="22" spans="1:21" s="109" customFormat="1" ht="305.25" customHeight="1" x14ac:dyDescent="0.25">
      <c r="A22" s="436">
        <v>8</v>
      </c>
      <c r="B22" s="421">
        <v>1</v>
      </c>
      <c r="C22" s="421">
        <v>4</v>
      </c>
      <c r="D22" s="420">
        <v>5</v>
      </c>
      <c r="E22" s="420" t="s">
        <v>1302</v>
      </c>
      <c r="F22" s="420" t="s">
        <v>1303</v>
      </c>
      <c r="G22" s="420" t="s">
        <v>51</v>
      </c>
      <c r="H22" s="418" t="s">
        <v>170</v>
      </c>
      <c r="I22" s="13" t="s">
        <v>53</v>
      </c>
      <c r="J22" s="420" t="s">
        <v>1304</v>
      </c>
      <c r="K22" s="418"/>
      <c r="L22" s="418" t="s">
        <v>36</v>
      </c>
      <c r="M22" s="419"/>
      <c r="N22" s="419">
        <v>29299</v>
      </c>
      <c r="O22" s="419"/>
      <c r="P22" s="419">
        <v>29299</v>
      </c>
      <c r="Q22" s="420" t="s">
        <v>70</v>
      </c>
      <c r="R22" s="420" t="s">
        <v>1265</v>
      </c>
    </row>
    <row r="23" spans="1:21" s="109" customFormat="1" ht="195.75" customHeight="1" x14ac:dyDescent="0.25">
      <c r="A23" s="436">
        <v>9</v>
      </c>
      <c r="B23" s="436">
        <v>1</v>
      </c>
      <c r="C23" s="436">
        <v>4</v>
      </c>
      <c r="D23" s="428">
        <v>5</v>
      </c>
      <c r="E23" s="420" t="s">
        <v>1305</v>
      </c>
      <c r="F23" s="420" t="s">
        <v>1306</v>
      </c>
      <c r="G23" s="420" t="s">
        <v>51</v>
      </c>
      <c r="H23" s="418" t="s">
        <v>170</v>
      </c>
      <c r="I23" s="13" t="s">
        <v>351</v>
      </c>
      <c r="J23" s="420" t="s">
        <v>1307</v>
      </c>
      <c r="K23" s="434"/>
      <c r="L23" s="418" t="s">
        <v>36</v>
      </c>
      <c r="M23" s="435"/>
      <c r="N23" s="543">
        <v>48825</v>
      </c>
      <c r="O23" s="435"/>
      <c r="P23" s="543">
        <v>48825</v>
      </c>
      <c r="Q23" s="420" t="s">
        <v>70</v>
      </c>
      <c r="R23" s="420" t="s">
        <v>1265</v>
      </c>
    </row>
    <row r="24" spans="1:21" s="109" customFormat="1" ht="100.5" customHeight="1" x14ac:dyDescent="0.25">
      <c r="A24" s="436">
        <v>10</v>
      </c>
      <c r="B24" s="421">
        <v>1</v>
      </c>
      <c r="C24" s="420">
        <v>4</v>
      </c>
      <c r="D24" s="421">
        <v>2</v>
      </c>
      <c r="E24" s="425" t="s">
        <v>1308</v>
      </c>
      <c r="F24" s="420" t="s">
        <v>1309</v>
      </c>
      <c r="G24" s="421" t="s">
        <v>55</v>
      </c>
      <c r="H24" s="420" t="s">
        <v>1310</v>
      </c>
      <c r="I24" s="13" t="s">
        <v>998</v>
      </c>
      <c r="J24" s="420" t="s">
        <v>1311</v>
      </c>
      <c r="K24" s="418"/>
      <c r="L24" s="418" t="s">
        <v>36</v>
      </c>
      <c r="M24" s="419"/>
      <c r="N24" s="419">
        <v>57774.16</v>
      </c>
      <c r="O24" s="419"/>
      <c r="P24" s="419">
        <v>57774.16</v>
      </c>
      <c r="Q24" s="420" t="s">
        <v>70</v>
      </c>
      <c r="R24" s="420" t="s">
        <v>1265</v>
      </c>
      <c r="U24" s="544"/>
    </row>
    <row r="26" spans="1:21" ht="15" x14ac:dyDescent="0.25">
      <c r="L26" s="175"/>
      <c r="M26" s="727" t="s">
        <v>256</v>
      </c>
      <c r="N26" s="728"/>
      <c r="O26" s="729" t="s">
        <v>257</v>
      </c>
      <c r="P26" s="729"/>
    </row>
    <row r="27" spans="1:21" ht="15" x14ac:dyDescent="0.25">
      <c r="L27" s="175"/>
      <c r="M27" s="504" t="s">
        <v>258</v>
      </c>
      <c r="N27" s="504" t="s">
        <v>259</v>
      </c>
      <c r="O27" s="504" t="s">
        <v>258</v>
      </c>
      <c r="P27" s="504" t="s">
        <v>259</v>
      </c>
    </row>
    <row r="28" spans="1:21" ht="15" x14ac:dyDescent="0.25">
      <c r="L28" s="101" t="s">
        <v>1194</v>
      </c>
      <c r="M28" s="527">
        <v>8</v>
      </c>
      <c r="N28" s="508">
        <f>O7+O11+O15+O16+P21+P22+P23+P24</f>
        <v>276202.23999999999</v>
      </c>
      <c r="O28" s="528">
        <v>2</v>
      </c>
      <c r="P28" s="508">
        <f>O17+O20</f>
        <v>46614.5</v>
      </c>
    </row>
    <row r="56" spans="13:16" x14ac:dyDescent="0.2">
      <c r="M56" s="531"/>
      <c r="N56" s="531"/>
      <c r="O56" s="531"/>
      <c r="P56" s="531"/>
    </row>
    <row r="57" spans="13:16" x14ac:dyDescent="0.2">
      <c r="M57" s="531"/>
      <c r="N57" s="531"/>
      <c r="O57" s="531"/>
      <c r="P57" s="531"/>
    </row>
    <row r="58" spans="13:16" x14ac:dyDescent="0.2">
      <c r="M58" s="531"/>
      <c r="N58" s="531"/>
      <c r="O58" s="531"/>
      <c r="P58" s="531"/>
    </row>
  </sheetData>
  <mergeCells count="64">
    <mergeCell ref="F4:F5"/>
    <mergeCell ref="A4:A5"/>
    <mergeCell ref="B4:B5"/>
    <mergeCell ref="C4:C5"/>
    <mergeCell ref="D4:D5"/>
    <mergeCell ref="E4:E5"/>
    <mergeCell ref="Q4:Q5"/>
    <mergeCell ref="R4:R5"/>
    <mergeCell ref="A7:A10"/>
    <mergeCell ref="B7:B10"/>
    <mergeCell ref="C7:C10"/>
    <mergeCell ref="D7:D10"/>
    <mergeCell ref="E7:E10"/>
    <mergeCell ref="F7:F10"/>
    <mergeCell ref="G7:G10"/>
    <mergeCell ref="J7:J10"/>
    <mergeCell ref="G4:G5"/>
    <mergeCell ref="H4:I4"/>
    <mergeCell ref="J4:J5"/>
    <mergeCell ref="K4:L4"/>
    <mergeCell ref="M4:N4"/>
    <mergeCell ref="O4:P4"/>
    <mergeCell ref="Q7:Q10"/>
    <mergeCell ref="R7:R10"/>
    <mergeCell ref="A11:A14"/>
    <mergeCell ref="B11:B14"/>
    <mergeCell ref="C11:C14"/>
    <mergeCell ref="D11:D14"/>
    <mergeCell ref="E11:E14"/>
    <mergeCell ref="F11:F14"/>
    <mergeCell ref="G11:G14"/>
    <mergeCell ref="J11:J14"/>
    <mergeCell ref="K7:K10"/>
    <mergeCell ref="L7:L10"/>
    <mergeCell ref="M7:M10"/>
    <mergeCell ref="N7:N10"/>
    <mergeCell ref="O7:O10"/>
    <mergeCell ref="P7:P10"/>
    <mergeCell ref="Q11:Q14"/>
    <mergeCell ref="R11:R14"/>
    <mergeCell ref="A17:A19"/>
    <mergeCell ref="B17:B19"/>
    <mergeCell ref="C17:C19"/>
    <mergeCell ref="D17:D19"/>
    <mergeCell ref="E17:E19"/>
    <mergeCell ref="F17:F19"/>
    <mergeCell ref="G17:G19"/>
    <mergeCell ref="J17:J19"/>
    <mergeCell ref="K11:K14"/>
    <mergeCell ref="L11:L14"/>
    <mergeCell ref="M11:M14"/>
    <mergeCell ref="N11:N14"/>
    <mergeCell ref="O11:O14"/>
    <mergeCell ref="P11:P14"/>
    <mergeCell ref="Q17:Q19"/>
    <mergeCell ref="R17:R19"/>
    <mergeCell ref="M26:N26"/>
    <mergeCell ref="O26:P26"/>
    <mergeCell ref="K17:K19"/>
    <mergeCell ref="L17:L19"/>
    <mergeCell ref="M17:M19"/>
    <mergeCell ref="N17:N19"/>
    <mergeCell ref="O17:O19"/>
    <mergeCell ref="P17:P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opLeftCell="A25" zoomScale="70" zoomScaleNormal="70" workbookViewId="0">
      <selection activeCell="L50" sqref="L50"/>
    </sheetView>
  </sheetViews>
  <sheetFormatPr defaultRowHeight="15" x14ac:dyDescent="0.25"/>
  <cols>
    <col min="1" max="1" width="4.7109375" style="175" customWidth="1"/>
    <col min="2" max="2" width="8.7109375" style="175" customWidth="1"/>
    <col min="3" max="3" width="11.42578125" style="175" customWidth="1"/>
    <col min="4" max="4" width="9.7109375" style="175" customWidth="1"/>
    <col min="5" max="5" width="45.7109375" style="175" customWidth="1"/>
    <col min="6" max="6" width="71.28515625" style="175" customWidth="1"/>
    <col min="7" max="7" width="35.7109375" style="175" customWidth="1"/>
    <col min="8" max="8" width="19.28515625" style="175" customWidth="1"/>
    <col min="9" max="9" width="19.5703125" style="175" customWidth="1"/>
    <col min="10" max="10" width="35.7109375" style="175" customWidth="1"/>
    <col min="11" max="11" width="13.28515625" style="175" customWidth="1"/>
    <col min="12" max="12" width="12.7109375" style="175" customWidth="1"/>
    <col min="13" max="16" width="14.7109375" style="175" customWidth="1"/>
    <col min="17" max="17" width="19.28515625" style="175" customWidth="1"/>
    <col min="18" max="18" width="19.42578125" style="175" customWidth="1"/>
    <col min="19" max="19" width="19.5703125" style="175" customWidth="1"/>
    <col min="20" max="20" width="10.42578125" style="175" bestFit="1" customWidth="1"/>
    <col min="21" max="249" width="9.140625" style="175"/>
    <col min="250" max="250" width="4.7109375" style="175" bestFit="1" customWidth="1"/>
    <col min="251" max="251" width="9.7109375" style="175" bestFit="1" customWidth="1"/>
    <col min="252" max="252" width="10" style="175" bestFit="1" customWidth="1"/>
    <col min="253" max="253" width="8.7109375" style="175" bestFit="1" customWidth="1"/>
    <col min="254" max="254" width="22.7109375" style="175" customWidth="1"/>
    <col min="255" max="255" width="59.7109375" style="175" bestFit="1" customWidth="1"/>
    <col min="256" max="256" width="57.7109375" style="175" bestFit="1" customWidth="1"/>
    <col min="257" max="257" width="35.28515625" style="175" bestFit="1" customWidth="1"/>
    <col min="258" max="258" width="28.28515625" style="175" bestFit="1" customWidth="1"/>
    <col min="259" max="259" width="33.28515625" style="175" bestFit="1" customWidth="1"/>
    <col min="260" max="260" width="26" style="175" bestFit="1" customWidth="1"/>
    <col min="261" max="261" width="19.28515625" style="175" bestFit="1" customWidth="1"/>
    <col min="262" max="262" width="10.42578125" style="175" customWidth="1"/>
    <col min="263" max="263" width="11.7109375" style="175" customWidth="1"/>
    <col min="264" max="264" width="14.7109375" style="175" customWidth="1"/>
    <col min="265" max="265" width="9" style="175" bestFit="1" customWidth="1"/>
    <col min="266" max="505" width="9.140625" style="175"/>
    <col min="506" max="506" width="4.7109375" style="175" bestFit="1" customWidth="1"/>
    <col min="507" max="507" width="9.7109375" style="175" bestFit="1" customWidth="1"/>
    <col min="508" max="508" width="10" style="175" bestFit="1" customWidth="1"/>
    <col min="509" max="509" width="8.7109375" style="175" bestFit="1" customWidth="1"/>
    <col min="510" max="510" width="22.7109375" style="175" customWidth="1"/>
    <col min="511" max="511" width="59.7109375" style="175" bestFit="1" customWidth="1"/>
    <col min="512" max="512" width="57.7109375" style="175" bestFit="1" customWidth="1"/>
    <col min="513" max="513" width="35.28515625" style="175" bestFit="1" customWidth="1"/>
    <col min="514" max="514" width="28.28515625" style="175" bestFit="1" customWidth="1"/>
    <col min="515" max="515" width="33.28515625" style="175" bestFit="1" customWidth="1"/>
    <col min="516" max="516" width="26" style="175" bestFit="1" customWidth="1"/>
    <col min="517" max="517" width="19.28515625" style="175" bestFit="1" customWidth="1"/>
    <col min="518" max="518" width="10.42578125" style="175" customWidth="1"/>
    <col min="519" max="519" width="11.7109375" style="175" customWidth="1"/>
    <col min="520" max="520" width="14.7109375" style="175" customWidth="1"/>
    <col min="521" max="521" width="9" style="175" bestFit="1" customWidth="1"/>
    <col min="522" max="761" width="9.140625" style="175"/>
    <col min="762" max="762" width="4.7109375" style="175" bestFit="1" customWidth="1"/>
    <col min="763" max="763" width="9.7109375" style="175" bestFit="1" customWidth="1"/>
    <col min="764" max="764" width="10" style="175" bestFit="1" customWidth="1"/>
    <col min="765" max="765" width="8.7109375" style="175" bestFit="1" customWidth="1"/>
    <col min="766" max="766" width="22.7109375" style="175" customWidth="1"/>
    <col min="767" max="767" width="59.7109375" style="175" bestFit="1" customWidth="1"/>
    <col min="768" max="768" width="57.7109375" style="175" bestFit="1" customWidth="1"/>
    <col min="769" max="769" width="35.28515625" style="175" bestFit="1" customWidth="1"/>
    <col min="770" max="770" width="28.28515625" style="175" bestFit="1" customWidth="1"/>
    <col min="771" max="771" width="33.28515625" style="175" bestFit="1" customWidth="1"/>
    <col min="772" max="772" width="26" style="175" bestFit="1" customWidth="1"/>
    <col min="773" max="773" width="19.28515625" style="175" bestFit="1" customWidth="1"/>
    <col min="774" max="774" width="10.42578125" style="175" customWidth="1"/>
    <col min="775" max="775" width="11.7109375" style="175" customWidth="1"/>
    <col min="776" max="776" width="14.7109375" style="175" customWidth="1"/>
    <col min="777" max="777" width="9" style="175" bestFit="1" customWidth="1"/>
    <col min="778" max="1017" width="9.140625" style="175"/>
    <col min="1018" max="1018" width="4.7109375" style="175" bestFit="1" customWidth="1"/>
    <col min="1019" max="1019" width="9.7109375" style="175" bestFit="1" customWidth="1"/>
    <col min="1020" max="1020" width="10" style="175" bestFit="1" customWidth="1"/>
    <col min="1021" max="1021" width="8.7109375" style="175" bestFit="1" customWidth="1"/>
    <col min="1022" max="1022" width="22.7109375" style="175" customWidth="1"/>
    <col min="1023" max="1023" width="59.7109375" style="175" bestFit="1" customWidth="1"/>
    <col min="1024" max="1024" width="57.7109375" style="175" bestFit="1" customWidth="1"/>
    <col min="1025" max="1025" width="35.28515625" style="175" bestFit="1" customWidth="1"/>
    <col min="1026" max="1026" width="28.28515625" style="175" bestFit="1" customWidth="1"/>
    <col min="1027" max="1027" width="33.28515625" style="175" bestFit="1" customWidth="1"/>
    <col min="1028" max="1028" width="26" style="175" bestFit="1" customWidth="1"/>
    <col min="1029" max="1029" width="19.28515625" style="175" bestFit="1" customWidth="1"/>
    <col min="1030" max="1030" width="10.42578125" style="175" customWidth="1"/>
    <col min="1031" max="1031" width="11.7109375" style="175" customWidth="1"/>
    <col min="1032" max="1032" width="14.7109375" style="175" customWidth="1"/>
    <col min="1033" max="1033" width="9" style="175" bestFit="1" customWidth="1"/>
    <col min="1034" max="1273" width="9.140625" style="175"/>
    <col min="1274" max="1274" width="4.7109375" style="175" bestFit="1" customWidth="1"/>
    <col min="1275" max="1275" width="9.7109375" style="175" bestFit="1" customWidth="1"/>
    <col min="1276" max="1276" width="10" style="175" bestFit="1" customWidth="1"/>
    <col min="1277" max="1277" width="8.7109375" style="175" bestFit="1" customWidth="1"/>
    <col min="1278" max="1278" width="22.7109375" style="175" customWidth="1"/>
    <col min="1279" max="1279" width="59.7109375" style="175" bestFit="1" customWidth="1"/>
    <col min="1280" max="1280" width="57.7109375" style="175" bestFit="1" customWidth="1"/>
    <col min="1281" max="1281" width="35.28515625" style="175" bestFit="1" customWidth="1"/>
    <col min="1282" max="1282" width="28.28515625" style="175" bestFit="1" customWidth="1"/>
    <col min="1283" max="1283" width="33.28515625" style="175" bestFit="1" customWidth="1"/>
    <col min="1284" max="1284" width="26" style="175" bestFit="1" customWidth="1"/>
    <col min="1285" max="1285" width="19.28515625" style="175" bestFit="1" customWidth="1"/>
    <col min="1286" max="1286" width="10.42578125" style="175" customWidth="1"/>
    <col min="1287" max="1287" width="11.7109375" style="175" customWidth="1"/>
    <col min="1288" max="1288" width="14.7109375" style="175" customWidth="1"/>
    <col min="1289" max="1289" width="9" style="175" bestFit="1" customWidth="1"/>
    <col min="1290" max="1529" width="9.140625" style="175"/>
    <col min="1530" max="1530" width="4.7109375" style="175" bestFit="1" customWidth="1"/>
    <col min="1531" max="1531" width="9.7109375" style="175" bestFit="1" customWidth="1"/>
    <col min="1532" max="1532" width="10" style="175" bestFit="1" customWidth="1"/>
    <col min="1533" max="1533" width="8.7109375" style="175" bestFit="1" customWidth="1"/>
    <col min="1534" max="1534" width="22.7109375" style="175" customWidth="1"/>
    <col min="1535" max="1535" width="59.7109375" style="175" bestFit="1" customWidth="1"/>
    <col min="1536" max="1536" width="57.7109375" style="175" bestFit="1" customWidth="1"/>
    <col min="1537" max="1537" width="35.28515625" style="175" bestFit="1" customWidth="1"/>
    <col min="1538" max="1538" width="28.28515625" style="175" bestFit="1" customWidth="1"/>
    <col min="1539" max="1539" width="33.28515625" style="175" bestFit="1" customWidth="1"/>
    <col min="1540" max="1540" width="26" style="175" bestFit="1" customWidth="1"/>
    <col min="1541" max="1541" width="19.28515625" style="175" bestFit="1" customWidth="1"/>
    <col min="1542" max="1542" width="10.42578125" style="175" customWidth="1"/>
    <col min="1543" max="1543" width="11.7109375" style="175" customWidth="1"/>
    <col min="1544" max="1544" width="14.7109375" style="175" customWidth="1"/>
    <col min="1545" max="1545" width="9" style="175" bestFit="1" customWidth="1"/>
    <col min="1546" max="1785" width="9.140625" style="175"/>
    <col min="1786" max="1786" width="4.7109375" style="175" bestFit="1" customWidth="1"/>
    <col min="1787" max="1787" width="9.7109375" style="175" bestFit="1" customWidth="1"/>
    <col min="1788" max="1788" width="10" style="175" bestFit="1" customWidth="1"/>
    <col min="1789" max="1789" width="8.7109375" style="175" bestFit="1" customWidth="1"/>
    <col min="1790" max="1790" width="22.7109375" style="175" customWidth="1"/>
    <col min="1791" max="1791" width="59.7109375" style="175" bestFit="1" customWidth="1"/>
    <col min="1792" max="1792" width="57.7109375" style="175" bestFit="1" customWidth="1"/>
    <col min="1793" max="1793" width="35.28515625" style="175" bestFit="1" customWidth="1"/>
    <col min="1794" max="1794" width="28.28515625" style="175" bestFit="1" customWidth="1"/>
    <col min="1795" max="1795" width="33.28515625" style="175" bestFit="1" customWidth="1"/>
    <col min="1796" max="1796" width="26" style="175" bestFit="1" customWidth="1"/>
    <col min="1797" max="1797" width="19.28515625" style="175" bestFit="1" customWidth="1"/>
    <col min="1798" max="1798" width="10.42578125" style="175" customWidth="1"/>
    <col min="1799" max="1799" width="11.7109375" style="175" customWidth="1"/>
    <col min="1800" max="1800" width="14.7109375" style="175" customWidth="1"/>
    <col min="1801" max="1801" width="9" style="175" bestFit="1" customWidth="1"/>
    <col min="1802" max="2041" width="9.140625" style="175"/>
    <col min="2042" max="2042" width="4.7109375" style="175" bestFit="1" customWidth="1"/>
    <col min="2043" max="2043" width="9.7109375" style="175" bestFit="1" customWidth="1"/>
    <col min="2044" max="2044" width="10" style="175" bestFit="1" customWidth="1"/>
    <col min="2045" max="2045" width="8.7109375" style="175" bestFit="1" customWidth="1"/>
    <col min="2046" max="2046" width="22.7109375" style="175" customWidth="1"/>
    <col min="2047" max="2047" width="59.7109375" style="175" bestFit="1" customWidth="1"/>
    <col min="2048" max="2048" width="57.7109375" style="175" bestFit="1" customWidth="1"/>
    <col min="2049" max="2049" width="35.28515625" style="175" bestFit="1" customWidth="1"/>
    <col min="2050" max="2050" width="28.28515625" style="175" bestFit="1" customWidth="1"/>
    <col min="2051" max="2051" width="33.28515625" style="175" bestFit="1" customWidth="1"/>
    <col min="2052" max="2052" width="26" style="175" bestFit="1" customWidth="1"/>
    <col min="2053" max="2053" width="19.28515625" style="175" bestFit="1" customWidth="1"/>
    <col min="2054" max="2054" width="10.42578125" style="175" customWidth="1"/>
    <col min="2055" max="2055" width="11.7109375" style="175" customWidth="1"/>
    <col min="2056" max="2056" width="14.7109375" style="175" customWidth="1"/>
    <col min="2057" max="2057" width="9" style="175" bestFit="1" customWidth="1"/>
    <col min="2058" max="2297" width="9.140625" style="175"/>
    <col min="2298" max="2298" width="4.7109375" style="175" bestFit="1" customWidth="1"/>
    <col min="2299" max="2299" width="9.7109375" style="175" bestFit="1" customWidth="1"/>
    <col min="2300" max="2300" width="10" style="175" bestFit="1" customWidth="1"/>
    <col min="2301" max="2301" width="8.7109375" style="175" bestFit="1" customWidth="1"/>
    <col min="2302" max="2302" width="22.7109375" style="175" customWidth="1"/>
    <col min="2303" max="2303" width="59.7109375" style="175" bestFit="1" customWidth="1"/>
    <col min="2304" max="2304" width="57.7109375" style="175" bestFit="1" customWidth="1"/>
    <col min="2305" max="2305" width="35.28515625" style="175" bestFit="1" customWidth="1"/>
    <col min="2306" max="2306" width="28.28515625" style="175" bestFit="1" customWidth="1"/>
    <col min="2307" max="2307" width="33.28515625" style="175" bestFit="1" customWidth="1"/>
    <col min="2308" max="2308" width="26" style="175" bestFit="1" customWidth="1"/>
    <col min="2309" max="2309" width="19.28515625" style="175" bestFit="1" customWidth="1"/>
    <col min="2310" max="2310" width="10.42578125" style="175" customWidth="1"/>
    <col min="2311" max="2311" width="11.7109375" style="175" customWidth="1"/>
    <col min="2312" max="2312" width="14.7109375" style="175" customWidth="1"/>
    <col min="2313" max="2313" width="9" style="175" bestFit="1" customWidth="1"/>
    <col min="2314" max="2553" width="9.140625" style="175"/>
    <col min="2554" max="2554" width="4.7109375" style="175" bestFit="1" customWidth="1"/>
    <col min="2555" max="2555" width="9.7109375" style="175" bestFit="1" customWidth="1"/>
    <col min="2556" max="2556" width="10" style="175" bestFit="1" customWidth="1"/>
    <col min="2557" max="2557" width="8.7109375" style="175" bestFit="1" customWidth="1"/>
    <col min="2558" max="2558" width="22.7109375" style="175" customWidth="1"/>
    <col min="2559" max="2559" width="59.7109375" style="175" bestFit="1" customWidth="1"/>
    <col min="2560" max="2560" width="57.7109375" style="175" bestFit="1" customWidth="1"/>
    <col min="2561" max="2561" width="35.28515625" style="175" bestFit="1" customWidth="1"/>
    <col min="2562" max="2562" width="28.28515625" style="175" bestFit="1" customWidth="1"/>
    <col min="2563" max="2563" width="33.28515625" style="175" bestFit="1" customWidth="1"/>
    <col min="2564" max="2564" width="26" style="175" bestFit="1" customWidth="1"/>
    <col min="2565" max="2565" width="19.28515625" style="175" bestFit="1" customWidth="1"/>
    <col min="2566" max="2566" width="10.42578125" style="175" customWidth="1"/>
    <col min="2567" max="2567" width="11.7109375" style="175" customWidth="1"/>
    <col min="2568" max="2568" width="14.7109375" style="175" customWidth="1"/>
    <col min="2569" max="2569" width="9" style="175" bestFit="1" customWidth="1"/>
    <col min="2570" max="2809" width="9.140625" style="175"/>
    <col min="2810" max="2810" width="4.7109375" style="175" bestFit="1" customWidth="1"/>
    <col min="2811" max="2811" width="9.7109375" style="175" bestFit="1" customWidth="1"/>
    <col min="2812" max="2812" width="10" style="175" bestFit="1" customWidth="1"/>
    <col min="2813" max="2813" width="8.7109375" style="175" bestFit="1" customWidth="1"/>
    <col min="2814" max="2814" width="22.7109375" style="175" customWidth="1"/>
    <col min="2815" max="2815" width="59.7109375" style="175" bestFit="1" customWidth="1"/>
    <col min="2816" max="2816" width="57.7109375" style="175" bestFit="1" customWidth="1"/>
    <col min="2817" max="2817" width="35.28515625" style="175" bestFit="1" customWidth="1"/>
    <col min="2818" max="2818" width="28.28515625" style="175" bestFit="1" customWidth="1"/>
    <col min="2819" max="2819" width="33.28515625" style="175" bestFit="1" customWidth="1"/>
    <col min="2820" max="2820" width="26" style="175" bestFit="1" customWidth="1"/>
    <col min="2821" max="2821" width="19.28515625" style="175" bestFit="1" customWidth="1"/>
    <col min="2822" max="2822" width="10.42578125" style="175" customWidth="1"/>
    <col min="2823" max="2823" width="11.7109375" style="175" customWidth="1"/>
    <col min="2824" max="2824" width="14.7109375" style="175" customWidth="1"/>
    <col min="2825" max="2825" width="9" style="175" bestFit="1" customWidth="1"/>
    <col min="2826" max="3065" width="9.140625" style="175"/>
    <col min="3066" max="3066" width="4.7109375" style="175" bestFit="1" customWidth="1"/>
    <col min="3067" max="3067" width="9.7109375" style="175" bestFit="1" customWidth="1"/>
    <col min="3068" max="3068" width="10" style="175" bestFit="1" customWidth="1"/>
    <col min="3069" max="3069" width="8.7109375" style="175" bestFit="1" customWidth="1"/>
    <col min="3070" max="3070" width="22.7109375" style="175" customWidth="1"/>
    <col min="3071" max="3071" width="59.7109375" style="175" bestFit="1" customWidth="1"/>
    <col min="3072" max="3072" width="57.7109375" style="175" bestFit="1" customWidth="1"/>
    <col min="3073" max="3073" width="35.28515625" style="175" bestFit="1" customWidth="1"/>
    <col min="3074" max="3074" width="28.28515625" style="175" bestFit="1" customWidth="1"/>
    <col min="3075" max="3075" width="33.28515625" style="175" bestFit="1" customWidth="1"/>
    <col min="3076" max="3076" width="26" style="175" bestFit="1" customWidth="1"/>
    <col min="3077" max="3077" width="19.28515625" style="175" bestFit="1" customWidth="1"/>
    <col min="3078" max="3078" width="10.42578125" style="175" customWidth="1"/>
    <col min="3079" max="3079" width="11.7109375" style="175" customWidth="1"/>
    <col min="3080" max="3080" width="14.7109375" style="175" customWidth="1"/>
    <col min="3081" max="3081" width="9" style="175" bestFit="1" customWidth="1"/>
    <col min="3082" max="3321" width="9.140625" style="175"/>
    <col min="3322" max="3322" width="4.7109375" style="175" bestFit="1" customWidth="1"/>
    <col min="3323" max="3323" width="9.7109375" style="175" bestFit="1" customWidth="1"/>
    <col min="3324" max="3324" width="10" style="175" bestFit="1" customWidth="1"/>
    <col min="3325" max="3325" width="8.7109375" style="175" bestFit="1" customWidth="1"/>
    <col min="3326" max="3326" width="22.7109375" style="175" customWidth="1"/>
    <col min="3327" max="3327" width="59.7109375" style="175" bestFit="1" customWidth="1"/>
    <col min="3328" max="3328" width="57.7109375" style="175" bestFit="1" customWidth="1"/>
    <col min="3329" max="3329" width="35.28515625" style="175" bestFit="1" customWidth="1"/>
    <col min="3330" max="3330" width="28.28515625" style="175" bestFit="1" customWidth="1"/>
    <col min="3331" max="3331" width="33.28515625" style="175" bestFit="1" customWidth="1"/>
    <col min="3332" max="3332" width="26" style="175" bestFit="1" customWidth="1"/>
    <col min="3333" max="3333" width="19.28515625" style="175" bestFit="1" customWidth="1"/>
    <col min="3334" max="3334" width="10.42578125" style="175" customWidth="1"/>
    <col min="3335" max="3335" width="11.7109375" style="175" customWidth="1"/>
    <col min="3336" max="3336" width="14.7109375" style="175" customWidth="1"/>
    <col min="3337" max="3337" width="9" style="175" bestFit="1" customWidth="1"/>
    <col min="3338" max="3577" width="9.140625" style="175"/>
    <col min="3578" max="3578" width="4.7109375" style="175" bestFit="1" customWidth="1"/>
    <col min="3579" max="3579" width="9.7109375" style="175" bestFit="1" customWidth="1"/>
    <col min="3580" max="3580" width="10" style="175" bestFit="1" customWidth="1"/>
    <col min="3581" max="3581" width="8.7109375" style="175" bestFit="1" customWidth="1"/>
    <col min="3582" max="3582" width="22.7109375" style="175" customWidth="1"/>
    <col min="3583" max="3583" width="59.7109375" style="175" bestFit="1" customWidth="1"/>
    <col min="3584" max="3584" width="57.7109375" style="175" bestFit="1" customWidth="1"/>
    <col min="3585" max="3585" width="35.28515625" style="175" bestFit="1" customWidth="1"/>
    <col min="3586" max="3586" width="28.28515625" style="175" bestFit="1" customWidth="1"/>
    <col min="3587" max="3587" width="33.28515625" style="175" bestFit="1" customWidth="1"/>
    <col min="3588" max="3588" width="26" style="175" bestFit="1" customWidth="1"/>
    <col min="3589" max="3589" width="19.28515625" style="175" bestFit="1" customWidth="1"/>
    <col min="3590" max="3590" width="10.42578125" style="175" customWidth="1"/>
    <col min="3591" max="3591" width="11.7109375" style="175" customWidth="1"/>
    <col min="3592" max="3592" width="14.7109375" style="175" customWidth="1"/>
    <col min="3593" max="3593" width="9" style="175" bestFit="1" customWidth="1"/>
    <col min="3594" max="3833" width="9.140625" style="175"/>
    <col min="3834" max="3834" width="4.7109375" style="175" bestFit="1" customWidth="1"/>
    <col min="3835" max="3835" width="9.7109375" style="175" bestFit="1" customWidth="1"/>
    <col min="3836" max="3836" width="10" style="175" bestFit="1" customWidth="1"/>
    <col min="3837" max="3837" width="8.7109375" style="175" bestFit="1" customWidth="1"/>
    <col min="3838" max="3838" width="22.7109375" style="175" customWidth="1"/>
    <col min="3839" max="3839" width="59.7109375" style="175" bestFit="1" customWidth="1"/>
    <col min="3840" max="3840" width="57.7109375" style="175" bestFit="1" customWidth="1"/>
    <col min="3841" max="3841" width="35.28515625" style="175" bestFit="1" customWidth="1"/>
    <col min="3842" max="3842" width="28.28515625" style="175" bestFit="1" customWidth="1"/>
    <col min="3843" max="3843" width="33.28515625" style="175" bestFit="1" customWidth="1"/>
    <col min="3844" max="3844" width="26" style="175" bestFit="1" customWidth="1"/>
    <col min="3845" max="3845" width="19.28515625" style="175" bestFit="1" customWidth="1"/>
    <col min="3846" max="3846" width="10.42578125" style="175" customWidth="1"/>
    <col min="3847" max="3847" width="11.7109375" style="175" customWidth="1"/>
    <col min="3848" max="3848" width="14.7109375" style="175" customWidth="1"/>
    <col min="3849" max="3849" width="9" style="175" bestFit="1" customWidth="1"/>
    <col min="3850" max="4089" width="9.140625" style="175"/>
    <col min="4090" max="4090" width="4.7109375" style="175" bestFit="1" customWidth="1"/>
    <col min="4091" max="4091" width="9.7109375" style="175" bestFit="1" customWidth="1"/>
    <col min="4092" max="4092" width="10" style="175" bestFit="1" customWidth="1"/>
    <col min="4093" max="4093" width="8.7109375" style="175" bestFit="1" customWidth="1"/>
    <col min="4094" max="4094" width="22.7109375" style="175" customWidth="1"/>
    <col min="4095" max="4095" width="59.7109375" style="175" bestFit="1" customWidth="1"/>
    <col min="4096" max="4096" width="57.7109375" style="175" bestFit="1" customWidth="1"/>
    <col min="4097" max="4097" width="35.28515625" style="175" bestFit="1" customWidth="1"/>
    <col min="4098" max="4098" width="28.28515625" style="175" bestFit="1" customWidth="1"/>
    <col min="4099" max="4099" width="33.28515625" style="175" bestFit="1" customWidth="1"/>
    <col min="4100" max="4100" width="26" style="175" bestFit="1" customWidth="1"/>
    <col min="4101" max="4101" width="19.28515625" style="175" bestFit="1" customWidth="1"/>
    <col min="4102" max="4102" width="10.42578125" style="175" customWidth="1"/>
    <col min="4103" max="4103" width="11.7109375" style="175" customWidth="1"/>
    <col min="4104" max="4104" width="14.7109375" style="175" customWidth="1"/>
    <col min="4105" max="4105" width="9" style="175" bestFit="1" customWidth="1"/>
    <col min="4106" max="4345" width="9.140625" style="175"/>
    <col min="4346" max="4346" width="4.7109375" style="175" bestFit="1" customWidth="1"/>
    <col min="4347" max="4347" width="9.7109375" style="175" bestFit="1" customWidth="1"/>
    <col min="4348" max="4348" width="10" style="175" bestFit="1" customWidth="1"/>
    <col min="4349" max="4349" width="8.7109375" style="175" bestFit="1" customWidth="1"/>
    <col min="4350" max="4350" width="22.7109375" style="175" customWidth="1"/>
    <col min="4351" max="4351" width="59.7109375" style="175" bestFit="1" customWidth="1"/>
    <col min="4352" max="4352" width="57.7109375" style="175" bestFit="1" customWidth="1"/>
    <col min="4353" max="4353" width="35.28515625" style="175" bestFit="1" customWidth="1"/>
    <col min="4354" max="4354" width="28.28515625" style="175" bestFit="1" customWidth="1"/>
    <col min="4355" max="4355" width="33.28515625" style="175" bestFit="1" customWidth="1"/>
    <col min="4356" max="4356" width="26" style="175" bestFit="1" customWidth="1"/>
    <col min="4357" max="4357" width="19.28515625" style="175" bestFit="1" customWidth="1"/>
    <col min="4358" max="4358" width="10.42578125" style="175" customWidth="1"/>
    <col min="4359" max="4359" width="11.7109375" style="175" customWidth="1"/>
    <col min="4360" max="4360" width="14.7109375" style="175" customWidth="1"/>
    <col min="4361" max="4361" width="9" style="175" bestFit="1" customWidth="1"/>
    <col min="4362" max="4601" width="9.140625" style="175"/>
    <col min="4602" max="4602" width="4.7109375" style="175" bestFit="1" customWidth="1"/>
    <col min="4603" max="4603" width="9.7109375" style="175" bestFit="1" customWidth="1"/>
    <col min="4604" max="4604" width="10" style="175" bestFit="1" customWidth="1"/>
    <col min="4605" max="4605" width="8.7109375" style="175" bestFit="1" customWidth="1"/>
    <col min="4606" max="4606" width="22.7109375" style="175" customWidth="1"/>
    <col min="4607" max="4607" width="59.7109375" style="175" bestFit="1" customWidth="1"/>
    <col min="4608" max="4608" width="57.7109375" style="175" bestFit="1" customWidth="1"/>
    <col min="4609" max="4609" width="35.28515625" style="175" bestFit="1" customWidth="1"/>
    <col min="4610" max="4610" width="28.28515625" style="175" bestFit="1" customWidth="1"/>
    <col min="4611" max="4611" width="33.28515625" style="175" bestFit="1" customWidth="1"/>
    <col min="4612" max="4612" width="26" style="175" bestFit="1" customWidth="1"/>
    <col min="4613" max="4613" width="19.28515625" style="175" bestFit="1" customWidth="1"/>
    <col min="4614" max="4614" width="10.42578125" style="175" customWidth="1"/>
    <col min="4615" max="4615" width="11.7109375" style="175" customWidth="1"/>
    <col min="4616" max="4616" width="14.7109375" style="175" customWidth="1"/>
    <col min="4617" max="4617" width="9" style="175" bestFit="1" customWidth="1"/>
    <col min="4618" max="4857" width="9.140625" style="175"/>
    <col min="4858" max="4858" width="4.7109375" style="175" bestFit="1" customWidth="1"/>
    <col min="4859" max="4859" width="9.7109375" style="175" bestFit="1" customWidth="1"/>
    <col min="4860" max="4860" width="10" style="175" bestFit="1" customWidth="1"/>
    <col min="4861" max="4861" width="8.7109375" style="175" bestFit="1" customWidth="1"/>
    <col min="4862" max="4862" width="22.7109375" style="175" customWidth="1"/>
    <col min="4863" max="4863" width="59.7109375" style="175" bestFit="1" customWidth="1"/>
    <col min="4864" max="4864" width="57.7109375" style="175" bestFit="1" customWidth="1"/>
    <col min="4865" max="4865" width="35.28515625" style="175" bestFit="1" customWidth="1"/>
    <col min="4866" max="4866" width="28.28515625" style="175" bestFit="1" customWidth="1"/>
    <col min="4867" max="4867" width="33.28515625" style="175" bestFit="1" customWidth="1"/>
    <col min="4868" max="4868" width="26" style="175" bestFit="1" customWidth="1"/>
    <col min="4869" max="4869" width="19.28515625" style="175" bestFit="1" customWidth="1"/>
    <col min="4870" max="4870" width="10.42578125" style="175" customWidth="1"/>
    <col min="4871" max="4871" width="11.7109375" style="175" customWidth="1"/>
    <col min="4872" max="4872" width="14.7109375" style="175" customWidth="1"/>
    <col min="4873" max="4873" width="9" style="175" bestFit="1" customWidth="1"/>
    <col min="4874" max="5113" width="9.140625" style="175"/>
    <col min="5114" max="5114" width="4.7109375" style="175" bestFit="1" customWidth="1"/>
    <col min="5115" max="5115" width="9.7109375" style="175" bestFit="1" customWidth="1"/>
    <col min="5116" max="5116" width="10" style="175" bestFit="1" customWidth="1"/>
    <col min="5117" max="5117" width="8.7109375" style="175" bestFit="1" customWidth="1"/>
    <col min="5118" max="5118" width="22.7109375" style="175" customWidth="1"/>
    <col min="5119" max="5119" width="59.7109375" style="175" bestFit="1" customWidth="1"/>
    <col min="5120" max="5120" width="57.7109375" style="175" bestFit="1" customWidth="1"/>
    <col min="5121" max="5121" width="35.28515625" style="175" bestFit="1" customWidth="1"/>
    <col min="5122" max="5122" width="28.28515625" style="175" bestFit="1" customWidth="1"/>
    <col min="5123" max="5123" width="33.28515625" style="175" bestFit="1" customWidth="1"/>
    <col min="5124" max="5124" width="26" style="175" bestFit="1" customWidth="1"/>
    <col min="5125" max="5125" width="19.28515625" style="175" bestFit="1" customWidth="1"/>
    <col min="5126" max="5126" width="10.42578125" style="175" customWidth="1"/>
    <col min="5127" max="5127" width="11.7109375" style="175" customWidth="1"/>
    <col min="5128" max="5128" width="14.7109375" style="175" customWidth="1"/>
    <col min="5129" max="5129" width="9" style="175" bestFit="1" customWidth="1"/>
    <col min="5130" max="5369" width="9.140625" style="175"/>
    <col min="5370" max="5370" width="4.7109375" style="175" bestFit="1" customWidth="1"/>
    <col min="5371" max="5371" width="9.7109375" style="175" bestFit="1" customWidth="1"/>
    <col min="5372" max="5372" width="10" style="175" bestFit="1" customWidth="1"/>
    <col min="5373" max="5373" width="8.7109375" style="175" bestFit="1" customWidth="1"/>
    <col min="5374" max="5374" width="22.7109375" style="175" customWidth="1"/>
    <col min="5375" max="5375" width="59.7109375" style="175" bestFit="1" customWidth="1"/>
    <col min="5376" max="5376" width="57.7109375" style="175" bestFit="1" customWidth="1"/>
    <col min="5377" max="5377" width="35.28515625" style="175" bestFit="1" customWidth="1"/>
    <col min="5378" max="5378" width="28.28515625" style="175" bestFit="1" customWidth="1"/>
    <col min="5379" max="5379" width="33.28515625" style="175" bestFit="1" customWidth="1"/>
    <col min="5380" max="5380" width="26" style="175" bestFit="1" customWidth="1"/>
    <col min="5381" max="5381" width="19.28515625" style="175" bestFit="1" customWidth="1"/>
    <col min="5382" max="5382" width="10.42578125" style="175" customWidth="1"/>
    <col min="5383" max="5383" width="11.7109375" style="175" customWidth="1"/>
    <col min="5384" max="5384" width="14.7109375" style="175" customWidth="1"/>
    <col min="5385" max="5385" width="9" style="175" bestFit="1" customWidth="1"/>
    <col min="5386" max="5625" width="9.140625" style="175"/>
    <col min="5626" max="5626" width="4.7109375" style="175" bestFit="1" customWidth="1"/>
    <col min="5627" max="5627" width="9.7109375" style="175" bestFit="1" customWidth="1"/>
    <col min="5628" max="5628" width="10" style="175" bestFit="1" customWidth="1"/>
    <col min="5629" max="5629" width="8.7109375" style="175" bestFit="1" customWidth="1"/>
    <col min="5630" max="5630" width="22.7109375" style="175" customWidth="1"/>
    <col min="5631" max="5631" width="59.7109375" style="175" bestFit="1" customWidth="1"/>
    <col min="5632" max="5632" width="57.7109375" style="175" bestFit="1" customWidth="1"/>
    <col min="5633" max="5633" width="35.28515625" style="175" bestFit="1" customWidth="1"/>
    <col min="5634" max="5634" width="28.28515625" style="175" bestFit="1" customWidth="1"/>
    <col min="5635" max="5635" width="33.28515625" style="175" bestFit="1" customWidth="1"/>
    <col min="5636" max="5636" width="26" style="175" bestFit="1" customWidth="1"/>
    <col min="5637" max="5637" width="19.28515625" style="175" bestFit="1" customWidth="1"/>
    <col min="5638" max="5638" width="10.42578125" style="175" customWidth="1"/>
    <col min="5639" max="5639" width="11.7109375" style="175" customWidth="1"/>
    <col min="5640" max="5640" width="14.7109375" style="175" customWidth="1"/>
    <col min="5641" max="5641" width="9" style="175" bestFit="1" customWidth="1"/>
    <col min="5642" max="5881" width="9.140625" style="175"/>
    <col min="5882" max="5882" width="4.7109375" style="175" bestFit="1" customWidth="1"/>
    <col min="5883" max="5883" width="9.7109375" style="175" bestFit="1" customWidth="1"/>
    <col min="5884" max="5884" width="10" style="175" bestFit="1" customWidth="1"/>
    <col min="5885" max="5885" width="8.7109375" style="175" bestFit="1" customWidth="1"/>
    <col min="5886" max="5886" width="22.7109375" style="175" customWidth="1"/>
    <col min="5887" max="5887" width="59.7109375" style="175" bestFit="1" customWidth="1"/>
    <col min="5888" max="5888" width="57.7109375" style="175" bestFit="1" customWidth="1"/>
    <col min="5889" max="5889" width="35.28515625" style="175" bestFit="1" customWidth="1"/>
    <col min="5890" max="5890" width="28.28515625" style="175" bestFit="1" customWidth="1"/>
    <col min="5891" max="5891" width="33.28515625" style="175" bestFit="1" customWidth="1"/>
    <col min="5892" max="5892" width="26" style="175" bestFit="1" customWidth="1"/>
    <col min="5893" max="5893" width="19.28515625" style="175" bestFit="1" customWidth="1"/>
    <col min="5894" max="5894" width="10.42578125" style="175" customWidth="1"/>
    <col min="5895" max="5895" width="11.7109375" style="175" customWidth="1"/>
    <col min="5896" max="5896" width="14.7109375" style="175" customWidth="1"/>
    <col min="5897" max="5897" width="9" style="175" bestFit="1" customWidth="1"/>
    <col min="5898" max="6137" width="9.140625" style="175"/>
    <col min="6138" max="6138" width="4.7109375" style="175" bestFit="1" customWidth="1"/>
    <col min="6139" max="6139" width="9.7109375" style="175" bestFit="1" customWidth="1"/>
    <col min="6140" max="6140" width="10" style="175" bestFit="1" customWidth="1"/>
    <col min="6141" max="6141" width="8.7109375" style="175" bestFit="1" customWidth="1"/>
    <col min="6142" max="6142" width="22.7109375" style="175" customWidth="1"/>
    <col min="6143" max="6143" width="59.7109375" style="175" bestFit="1" customWidth="1"/>
    <col min="6144" max="6144" width="57.7109375" style="175" bestFit="1" customWidth="1"/>
    <col min="6145" max="6145" width="35.28515625" style="175" bestFit="1" customWidth="1"/>
    <col min="6146" max="6146" width="28.28515625" style="175" bestFit="1" customWidth="1"/>
    <col min="6147" max="6147" width="33.28515625" style="175" bestFit="1" customWidth="1"/>
    <col min="6148" max="6148" width="26" style="175" bestFit="1" customWidth="1"/>
    <col min="6149" max="6149" width="19.28515625" style="175" bestFit="1" customWidth="1"/>
    <col min="6150" max="6150" width="10.42578125" style="175" customWidth="1"/>
    <col min="6151" max="6151" width="11.7109375" style="175" customWidth="1"/>
    <col min="6152" max="6152" width="14.7109375" style="175" customWidth="1"/>
    <col min="6153" max="6153" width="9" style="175" bestFit="1" customWidth="1"/>
    <col min="6154" max="6393" width="9.140625" style="175"/>
    <col min="6394" max="6394" width="4.7109375" style="175" bestFit="1" customWidth="1"/>
    <col min="6395" max="6395" width="9.7109375" style="175" bestFit="1" customWidth="1"/>
    <col min="6396" max="6396" width="10" style="175" bestFit="1" customWidth="1"/>
    <col min="6397" max="6397" width="8.7109375" style="175" bestFit="1" customWidth="1"/>
    <col min="6398" max="6398" width="22.7109375" style="175" customWidth="1"/>
    <col min="6399" max="6399" width="59.7109375" style="175" bestFit="1" customWidth="1"/>
    <col min="6400" max="6400" width="57.7109375" style="175" bestFit="1" customWidth="1"/>
    <col min="6401" max="6401" width="35.28515625" style="175" bestFit="1" customWidth="1"/>
    <col min="6402" max="6402" width="28.28515625" style="175" bestFit="1" customWidth="1"/>
    <col min="6403" max="6403" width="33.28515625" style="175" bestFit="1" customWidth="1"/>
    <col min="6404" max="6404" width="26" style="175" bestFit="1" customWidth="1"/>
    <col min="6405" max="6405" width="19.28515625" style="175" bestFit="1" customWidth="1"/>
    <col min="6406" max="6406" width="10.42578125" style="175" customWidth="1"/>
    <col min="6407" max="6407" width="11.7109375" style="175" customWidth="1"/>
    <col min="6408" max="6408" width="14.7109375" style="175" customWidth="1"/>
    <col min="6409" max="6409" width="9" style="175" bestFit="1" customWidth="1"/>
    <col min="6410" max="6649" width="9.140625" style="175"/>
    <col min="6650" max="6650" width="4.7109375" style="175" bestFit="1" customWidth="1"/>
    <col min="6651" max="6651" width="9.7109375" style="175" bestFit="1" customWidth="1"/>
    <col min="6652" max="6652" width="10" style="175" bestFit="1" customWidth="1"/>
    <col min="6653" max="6653" width="8.7109375" style="175" bestFit="1" customWidth="1"/>
    <col min="6654" max="6654" width="22.7109375" style="175" customWidth="1"/>
    <col min="6655" max="6655" width="59.7109375" style="175" bestFit="1" customWidth="1"/>
    <col min="6656" max="6656" width="57.7109375" style="175" bestFit="1" customWidth="1"/>
    <col min="6657" max="6657" width="35.28515625" style="175" bestFit="1" customWidth="1"/>
    <col min="6658" max="6658" width="28.28515625" style="175" bestFit="1" customWidth="1"/>
    <col min="6659" max="6659" width="33.28515625" style="175" bestFit="1" customWidth="1"/>
    <col min="6660" max="6660" width="26" style="175" bestFit="1" customWidth="1"/>
    <col min="6661" max="6661" width="19.28515625" style="175" bestFit="1" customWidth="1"/>
    <col min="6662" max="6662" width="10.42578125" style="175" customWidth="1"/>
    <col min="6663" max="6663" width="11.7109375" style="175" customWidth="1"/>
    <col min="6664" max="6664" width="14.7109375" style="175" customWidth="1"/>
    <col min="6665" max="6665" width="9" style="175" bestFit="1" customWidth="1"/>
    <col min="6666" max="6905" width="9.140625" style="175"/>
    <col min="6906" max="6906" width="4.7109375" style="175" bestFit="1" customWidth="1"/>
    <col min="6907" max="6907" width="9.7109375" style="175" bestFit="1" customWidth="1"/>
    <col min="6908" max="6908" width="10" style="175" bestFit="1" customWidth="1"/>
    <col min="6909" max="6909" width="8.7109375" style="175" bestFit="1" customWidth="1"/>
    <col min="6910" max="6910" width="22.7109375" style="175" customWidth="1"/>
    <col min="6911" max="6911" width="59.7109375" style="175" bestFit="1" customWidth="1"/>
    <col min="6912" max="6912" width="57.7109375" style="175" bestFit="1" customWidth="1"/>
    <col min="6913" max="6913" width="35.28515625" style="175" bestFit="1" customWidth="1"/>
    <col min="6914" max="6914" width="28.28515625" style="175" bestFit="1" customWidth="1"/>
    <col min="6915" max="6915" width="33.28515625" style="175" bestFit="1" customWidth="1"/>
    <col min="6916" max="6916" width="26" style="175" bestFit="1" customWidth="1"/>
    <col min="6917" max="6917" width="19.28515625" style="175" bestFit="1" customWidth="1"/>
    <col min="6918" max="6918" width="10.42578125" style="175" customWidth="1"/>
    <col min="6919" max="6919" width="11.7109375" style="175" customWidth="1"/>
    <col min="6920" max="6920" width="14.7109375" style="175" customWidth="1"/>
    <col min="6921" max="6921" width="9" style="175" bestFit="1" customWidth="1"/>
    <col min="6922" max="7161" width="9.140625" style="175"/>
    <col min="7162" max="7162" width="4.7109375" style="175" bestFit="1" customWidth="1"/>
    <col min="7163" max="7163" width="9.7109375" style="175" bestFit="1" customWidth="1"/>
    <col min="7164" max="7164" width="10" style="175" bestFit="1" customWidth="1"/>
    <col min="7165" max="7165" width="8.7109375" style="175" bestFit="1" customWidth="1"/>
    <col min="7166" max="7166" width="22.7109375" style="175" customWidth="1"/>
    <col min="7167" max="7167" width="59.7109375" style="175" bestFit="1" customWidth="1"/>
    <col min="7168" max="7168" width="57.7109375" style="175" bestFit="1" customWidth="1"/>
    <col min="7169" max="7169" width="35.28515625" style="175" bestFit="1" customWidth="1"/>
    <col min="7170" max="7170" width="28.28515625" style="175" bestFit="1" customWidth="1"/>
    <col min="7171" max="7171" width="33.28515625" style="175" bestFit="1" customWidth="1"/>
    <col min="7172" max="7172" width="26" style="175" bestFit="1" customWidth="1"/>
    <col min="7173" max="7173" width="19.28515625" style="175" bestFit="1" customWidth="1"/>
    <col min="7174" max="7174" width="10.42578125" style="175" customWidth="1"/>
    <col min="7175" max="7175" width="11.7109375" style="175" customWidth="1"/>
    <col min="7176" max="7176" width="14.7109375" style="175" customWidth="1"/>
    <col min="7177" max="7177" width="9" style="175" bestFit="1" customWidth="1"/>
    <col min="7178" max="7417" width="9.140625" style="175"/>
    <col min="7418" max="7418" width="4.7109375" style="175" bestFit="1" customWidth="1"/>
    <col min="7419" max="7419" width="9.7109375" style="175" bestFit="1" customWidth="1"/>
    <col min="7420" max="7420" width="10" style="175" bestFit="1" customWidth="1"/>
    <col min="7421" max="7421" width="8.7109375" style="175" bestFit="1" customWidth="1"/>
    <col min="7422" max="7422" width="22.7109375" style="175" customWidth="1"/>
    <col min="7423" max="7423" width="59.7109375" style="175" bestFit="1" customWidth="1"/>
    <col min="7424" max="7424" width="57.7109375" style="175" bestFit="1" customWidth="1"/>
    <col min="7425" max="7425" width="35.28515625" style="175" bestFit="1" customWidth="1"/>
    <col min="7426" max="7426" width="28.28515625" style="175" bestFit="1" customWidth="1"/>
    <col min="7427" max="7427" width="33.28515625" style="175" bestFit="1" customWidth="1"/>
    <col min="7428" max="7428" width="26" style="175" bestFit="1" customWidth="1"/>
    <col min="7429" max="7429" width="19.28515625" style="175" bestFit="1" customWidth="1"/>
    <col min="7430" max="7430" width="10.42578125" style="175" customWidth="1"/>
    <col min="7431" max="7431" width="11.7109375" style="175" customWidth="1"/>
    <col min="7432" max="7432" width="14.7109375" style="175" customWidth="1"/>
    <col min="7433" max="7433" width="9" style="175" bestFit="1" customWidth="1"/>
    <col min="7434" max="7673" width="9.140625" style="175"/>
    <col min="7674" max="7674" width="4.7109375" style="175" bestFit="1" customWidth="1"/>
    <col min="7675" max="7675" width="9.7109375" style="175" bestFit="1" customWidth="1"/>
    <col min="7676" max="7676" width="10" style="175" bestFit="1" customWidth="1"/>
    <col min="7677" max="7677" width="8.7109375" style="175" bestFit="1" customWidth="1"/>
    <col min="7678" max="7678" width="22.7109375" style="175" customWidth="1"/>
    <col min="7679" max="7679" width="59.7109375" style="175" bestFit="1" customWidth="1"/>
    <col min="7680" max="7680" width="57.7109375" style="175" bestFit="1" customWidth="1"/>
    <col min="7681" max="7681" width="35.28515625" style="175" bestFit="1" customWidth="1"/>
    <col min="7682" max="7682" width="28.28515625" style="175" bestFit="1" customWidth="1"/>
    <col min="7683" max="7683" width="33.28515625" style="175" bestFit="1" customWidth="1"/>
    <col min="7684" max="7684" width="26" style="175" bestFit="1" customWidth="1"/>
    <col min="7685" max="7685" width="19.28515625" style="175" bestFit="1" customWidth="1"/>
    <col min="7686" max="7686" width="10.42578125" style="175" customWidth="1"/>
    <col min="7687" max="7687" width="11.7109375" style="175" customWidth="1"/>
    <col min="7688" max="7688" width="14.7109375" style="175" customWidth="1"/>
    <col min="7689" max="7689" width="9" style="175" bestFit="1" customWidth="1"/>
    <col min="7690" max="7929" width="9.140625" style="175"/>
    <col min="7930" max="7930" width="4.7109375" style="175" bestFit="1" customWidth="1"/>
    <col min="7931" max="7931" width="9.7109375" style="175" bestFit="1" customWidth="1"/>
    <col min="7932" max="7932" width="10" style="175" bestFit="1" customWidth="1"/>
    <col min="7933" max="7933" width="8.7109375" style="175" bestFit="1" customWidth="1"/>
    <col min="7934" max="7934" width="22.7109375" style="175" customWidth="1"/>
    <col min="7935" max="7935" width="59.7109375" style="175" bestFit="1" customWidth="1"/>
    <col min="7936" max="7936" width="57.7109375" style="175" bestFit="1" customWidth="1"/>
    <col min="7937" max="7937" width="35.28515625" style="175" bestFit="1" customWidth="1"/>
    <col min="7938" max="7938" width="28.28515625" style="175" bestFit="1" customWidth="1"/>
    <col min="7939" max="7939" width="33.28515625" style="175" bestFit="1" customWidth="1"/>
    <col min="7940" max="7940" width="26" style="175" bestFit="1" customWidth="1"/>
    <col min="7941" max="7941" width="19.28515625" style="175" bestFit="1" customWidth="1"/>
    <col min="7942" max="7942" width="10.42578125" style="175" customWidth="1"/>
    <col min="7943" max="7943" width="11.7109375" style="175" customWidth="1"/>
    <col min="7944" max="7944" width="14.7109375" style="175" customWidth="1"/>
    <col min="7945" max="7945" width="9" style="175" bestFit="1" customWidth="1"/>
    <col min="7946" max="8185" width="9.140625" style="175"/>
    <col min="8186" max="8186" width="4.7109375" style="175" bestFit="1" customWidth="1"/>
    <col min="8187" max="8187" width="9.7109375" style="175" bestFit="1" customWidth="1"/>
    <col min="8188" max="8188" width="10" style="175" bestFit="1" customWidth="1"/>
    <col min="8189" max="8189" width="8.7109375" style="175" bestFit="1" customWidth="1"/>
    <col min="8190" max="8190" width="22.7109375" style="175" customWidth="1"/>
    <col min="8191" max="8191" width="59.7109375" style="175" bestFit="1" customWidth="1"/>
    <col min="8192" max="8192" width="57.7109375" style="175" bestFit="1" customWidth="1"/>
    <col min="8193" max="8193" width="35.28515625" style="175" bestFit="1" customWidth="1"/>
    <col min="8194" max="8194" width="28.28515625" style="175" bestFit="1" customWidth="1"/>
    <col min="8195" max="8195" width="33.28515625" style="175" bestFit="1" customWidth="1"/>
    <col min="8196" max="8196" width="26" style="175" bestFit="1" customWidth="1"/>
    <col min="8197" max="8197" width="19.28515625" style="175" bestFit="1" customWidth="1"/>
    <col min="8198" max="8198" width="10.42578125" style="175" customWidth="1"/>
    <col min="8199" max="8199" width="11.7109375" style="175" customWidth="1"/>
    <col min="8200" max="8200" width="14.7109375" style="175" customWidth="1"/>
    <col min="8201" max="8201" width="9" style="175" bestFit="1" customWidth="1"/>
    <col min="8202" max="8441" width="9.140625" style="175"/>
    <col min="8442" max="8442" width="4.7109375" style="175" bestFit="1" customWidth="1"/>
    <col min="8443" max="8443" width="9.7109375" style="175" bestFit="1" customWidth="1"/>
    <col min="8444" max="8444" width="10" style="175" bestFit="1" customWidth="1"/>
    <col min="8445" max="8445" width="8.7109375" style="175" bestFit="1" customWidth="1"/>
    <col min="8446" max="8446" width="22.7109375" style="175" customWidth="1"/>
    <col min="8447" max="8447" width="59.7109375" style="175" bestFit="1" customWidth="1"/>
    <col min="8448" max="8448" width="57.7109375" style="175" bestFit="1" customWidth="1"/>
    <col min="8449" max="8449" width="35.28515625" style="175" bestFit="1" customWidth="1"/>
    <col min="8450" max="8450" width="28.28515625" style="175" bestFit="1" customWidth="1"/>
    <col min="8451" max="8451" width="33.28515625" style="175" bestFit="1" customWidth="1"/>
    <col min="8452" max="8452" width="26" style="175" bestFit="1" customWidth="1"/>
    <col min="8453" max="8453" width="19.28515625" style="175" bestFit="1" customWidth="1"/>
    <col min="8454" max="8454" width="10.42578125" style="175" customWidth="1"/>
    <col min="8455" max="8455" width="11.7109375" style="175" customWidth="1"/>
    <col min="8456" max="8456" width="14.7109375" style="175" customWidth="1"/>
    <col min="8457" max="8457" width="9" style="175" bestFit="1" customWidth="1"/>
    <col min="8458" max="8697" width="9.140625" style="175"/>
    <col min="8698" max="8698" width="4.7109375" style="175" bestFit="1" customWidth="1"/>
    <col min="8699" max="8699" width="9.7109375" style="175" bestFit="1" customWidth="1"/>
    <col min="8700" max="8700" width="10" style="175" bestFit="1" customWidth="1"/>
    <col min="8701" max="8701" width="8.7109375" style="175" bestFit="1" customWidth="1"/>
    <col min="8702" max="8702" width="22.7109375" style="175" customWidth="1"/>
    <col min="8703" max="8703" width="59.7109375" style="175" bestFit="1" customWidth="1"/>
    <col min="8704" max="8704" width="57.7109375" style="175" bestFit="1" customWidth="1"/>
    <col min="8705" max="8705" width="35.28515625" style="175" bestFit="1" customWidth="1"/>
    <col min="8706" max="8706" width="28.28515625" style="175" bestFit="1" customWidth="1"/>
    <col min="8707" max="8707" width="33.28515625" style="175" bestFit="1" customWidth="1"/>
    <col min="8708" max="8708" width="26" style="175" bestFit="1" customWidth="1"/>
    <col min="8709" max="8709" width="19.28515625" style="175" bestFit="1" customWidth="1"/>
    <col min="8710" max="8710" width="10.42578125" style="175" customWidth="1"/>
    <col min="8711" max="8711" width="11.7109375" style="175" customWidth="1"/>
    <col min="8712" max="8712" width="14.7109375" style="175" customWidth="1"/>
    <col min="8713" max="8713" width="9" style="175" bestFit="1" customWidth="1"/>
    <col min="8714" max="8953" width="9.140625" style="175"/>
    <col min="8954" max="8954" width="4.7109375" style="175" bestFit="1" customWidth="1"/>
    <col min="8955" max="8955" width="9.7109375" style="175" bestFit="1" customWidth="1"/>
    <col min="8956" max="8956" width="10" style="175" bestFit="1" customWidth="1"/>
    <col min="8957" max="8957" width="8.7109375" style="175" bestFit="1" customWidth="1"/>
    <col min="8958" max="8958" width="22.7109375" style="175" customWidth="1"/>
    <col min="8959" max="8959" width="59.7109375" style="175" bestFit="1" customWidth="1"/>
    <col min="8960" max="8960" width="57.7109375" style="175" bestFit="1" customWidth="1"/>
    <col min="8961" max="8961" width="35.28515625" style="175" bestFit="1" customWidth="1"/>
    <col min="8962" max="8962" width="28.28515625" style="175" bestFit="1" customWidth="1"/>
    <col min="8963" max="8963" width="33.28515625" style="175" bestFit="1" customWidth="1"/>
    <col min="8964" max="8964" width="26" style="175" bestFit="1" customWidth="1"/>
    <col min="8965" max="8965" width="19.28515625" style="175" bestFit="1" customWidth="1"/>
    <col min="8966" max="8966" width="10.42578125" style="175" customWidth="1"/>
    <col min="8967" max="8967" width="11.7109375" style="175" customWidth="1"/>
    <col min="8968" max="8968" width="14.7109375" style="175" customWidth="1"/>
    <col min="8969" max="8969" width="9" style="175" bestFit="1" customWidth="1"/>
    <col min="8970" max="9209" width="9.140625" style="175"/>
    <col min="9210" max="9210" width="4.7109375" style="175" bestFit="1" customWidth="1"/>
    <col min="9211" max="9211" width="9.7109375" style="175" bestFit="1" customWidth="1"/>
    <col min="9212" max="9212" width="10" style="175" bestFit="1" customWidth="1"/>
    <col min="9213" max="9213" width="8.7109375" style="175" bestFit="1" customWidth="1"/>
    <col min="9214" max="9214" width="22.7109375" style="175" customWidth="1"/>
    <col min="9215" max="9215" width="59.7109375" style="175" bestFit="1" customWidth="1"/>
    <col min="9216" max="9216" width="57.7109375" style="175" bestFit="1" customWidth="1"/>
    <col min="9217" max="9217" width="35.28515625" style="175" bestFit="1" customWidth="1"/>
    <col min="9218" max="9218" width="28.28515625" style="175" bestFit="1" customWidth="1"/>
    <col min="9219" max="9219" width="33.28515625" style="175" bestFit="1" customWidth="1"/>
    <col min="9220" max="9220" width="26" style="175" bestFit="1" customWidth="1"/>
    <col min="9221" max="9221" width="19.28515625" style="175" bestFit="1" customWidth="1"/>
    <col min="9222" max="9222" width="10.42578125" style="175" customWidth="1"/>
    <col min="9223" max="9223" width="11.7109375" style="175" customWidth="1"/>
    <col min="9224" max="9224" width="14.7109375" style="175" customWidth="1"/>
    <col min="9225" max="9225" width="9" style="175" bestFit="1" customWidth="1"/>
    <col min="9226" max="9465" width="9.140625" style="175"/>
    <col min="9466" max="9466" width="4.7109375" style="175" bestFit="1" customWidth="1"/>
    <col min="9467" max="9467" width="9.7109375" style="175" bestFit="1" customWidth="1"/>
    <col min="9468" max="9468" width="10" style="175" bestFit="1" customWidth="1"/>
    <col min="9469" max="9469" width="8.7109375" style="175" bestFit="1" customWidth="1"/>
    <col min="9470" max="9470" width="22.7109375" style="175" customWidth="1"/>
    <col min="9471" max="9471" width="59.7109375" style="175" bestFit="1" customWidth="1"/>
    <col min="9472" max="9472" width="57.7109375" style="175" bestFit="1" customWidth="1"/>
    <col min="9473" max="9473" width="35.28515625" style="175" bestFit="1" customWidth="1"/>
    <col min="9474" max="9474" width="28.28515625" style="175" bestFit="1" customWidth="1"/>
    <col min="9475" max="9475" width="33.28515625" style="175" bestFit="1" customWidth="1"/>
    <col min="9476" max="9476" width="26" style="175" bestFit="1" customWidth="1"/>
    <col min="9477" max="9477" width="19.28515625" style="175" bestFit="1" customWidth="1"/>
    <col min="9478" max="9478" width="10.42578125" style="175" customWidth="1"/>
    <col min="9479" max="9479" width="11.7109375" style="175" customWidth="1"/>
    <col min="9480" max="9480" width="14.7109375" style="175" customWidth="1"/>
    <col min="9481" max="9481" width="9" style="175" bestFit="1" customWidth="1"/>
    <col min="9482" max="9721" width="9.140625" style="175"/>
    <col min="9722" max="9722" width="4.7109375" style="175" bestFit="1" customWidth="1"/>
    <col min="9723" max="9723" width="9.7109375" style="175" bestFit="1" customWidth="1"/>
    <col min="9724" max="9724" width="10" style="175" bestFit="1" customWidth="1"/>
    <col min="9725" max="9725" width="8.7109375" style="175" bestFit="1" customWidth="1"/>
    <col min="9726" max="9726" width="22.7109375" style="175" customWidth="1"/>
    <col min="9727" max="9727" width="59.7109375" style="175" bestFit="1" customWidth="1"/>
    <col min="9728" max="9728" width="57.7109375" style="175" bestFit="1" customWidth="1"/>
    <col min="9729" max="9729" width="35.28515625" style="175" bestFit="1" customWidth="1"/>
    <col min="9730" max="9730" width="28.28515625" style="175" bestFit="1" customWidth="1"/>
    <col min="9731" max="9731" width="33.28515625" style="175" bestFit="1" customWidth="1"/>
    <col min="9732" max="9732" width="26" style="175" bestFit="1" customWidth="1"/>
    <col min="9733" max="9733" width="19.28515625" style="175" bestFit="1" customWidth="1"/>
    <col min="9734" max="9734" width="10.42578125" style="175" customWidth="1"/>
    <col min="9735" max="9735" width="11.7109375" style="175" customWidth="1"/>
    <col min="9736" max="9736" width="14.7109375" style="175" customWidth="1"/>
    <col min="9737" max="9737" width="9" style="175" bestFit="1" customWidth="1"/>
    <col min="9738" max="9977" width="9.140625" style="175"/>
    <col min="9978" max="9978" width="4.7109375" style="175" bestFit="1" customWidth="1"/>
    <col min="9979" max="9979" width="9.7109375" style="175" bestFit="1" customWidth="1"/>
    <col min="9980" max="9980" width="10" style="175" bestFit="1" customWidth="1"/>
    <col min="9981" max="9981" width="8.7109375" style="175" bestFit="1" customWidth="1"/>
    <col min="9982" max="9982" width="22.7109375" style="175" customWidth="1"/>
    <col min="9983" max="9983" width="59.7109375" style="175" bestFit="1" customWidth="1"/>
    <col min="9984" max="9984" width="57.7109375" style="175" bestFit="1" customWidth="1"/>
    <col min="9985" max="9985" width="35.28515625" style="175" bestFit="1" customWidth="1"/>
    <col min="9986" max="9986" width="28.28515625" style="175" bestFit="1" customWidth="1"/>
    <col min="9987" max="9987" width="33.28515625" style="175" bestFit="1" customWidth="1"/>
    <col min="9988" max="9988" width="26" style="175" bestFit="1" customWidth="1"/>
    <col min="9989" max="9989" width="19.28515625" style="175" bestFit="1" customWidth="1"/>
    <col min="9990" max="9990" width="10.42578125" style="175" customWidth="1"/>
    <col min="9991" max="9991" width="11.7109375" style="175" customWidth="1"/>
    <col min="9992" max="9992" width="14.7109375" style="175" customWidth="1"/>
    <col min="9993" max="9993" width="9" style="175" bestFit="1" customWidth="1"/>
    <col min="9994" max="10233" width="9.140625" style="175"/>
    <col min="10234" max="10234" width="4.7109375" style="175" bestFit="1" customWidth="1"/>
    <col min="10235" max="10235" width="9.7109375" style="175" bestFit="1" customWidth="1"/>
    <col min="10236" max="10236" width="10" style="175" bestFit="1" customWidth="1"/>
    <col min="10237" max="10237" width="8.7109375" style="175" bestFit="1" customWidth="1"/>
    <col min="10238" max="10238" width="22.7109375" style="175" customWidth="1"/>
    <col min="10239" max="10239" width="59.7109375" style="175" bestFit="1" customWidth="1"/>
    <col min="10240" max="10240" width="57.7109375" style="175" bestFit="1" customWidth="1"/>
    <col min="10241" max="10241" width="35.28515625" style="175" bestFit="1" customWidth="1"/>
    <col min="10242" max="10242" width="28.28515625" style="175" bestFit="1" customWidth="1"/>
    <col min="10243" max="10243" width="33.28515625" style="175" bestFit="1" customWidth="1"/>
    <col min="10244" max="10244" width="26" style="175" bestFit="1" customWidth="1"/>
    <col min="10245" max="10245" width="19.28515625" style="175" bestFit="1" customWidth="1"/>
    <col min="10246" max="10246" width="10.42578125" style="175" customWidth="1"/>
    <col min="10247" max="10247" width="11.7109375" style="175" customWidth="1"/>
    <col min="10248" max="10248" width="14.7109375" style="175" customWidth="1"/>
    <col min="10249" max="10249" width="9" style="175" bestFit="1" customWidth="1"/>
    <col min="10250" max="10489" width="9.140625" style="175"/>
    <col min="10490" max="10490" width="4.7109375" style="175" bestFit="1" customWidth="1"/>
    <col min="10491" max="10491" width="9.7109375" style="175" bestFit="1" customWidth="1"/>
    <col min="10492" max="10492" width="10" style="175" bestFit="1" customWidth="1"/>
    <col min="10493" max="10493" width="8.7109375" style="175" bestFit="1" customWidth="1"/>
    <col min="10494" max="10494" width="22.7109375" style="175" customWidth="1"/>
    <col min="10495" max="10495" width="59.7109375" style="175" bestFit="1" customWidth="1"/>
    <col min="10496" max="10496" width="57.7109375" style="175" bestFit="1" customWidth="1"/>
    <col min="10497" max="10497" width="35.28515625" style="175" bestFit="1" customWidth="1"/>
    <col min="10498" max="10498" width="28.28515625" style="175" bestFit="1" customWidth="1"/>
    <col min="10499" max="10499" width="33.28515625" style="175" bestFit="1" customWidth="1"/>
    <col min="10500" max="10500" width="26" style="175" bestFit="1" customWidth="1"/>
    <col min="10501" max="10501" width="19.28515625" style="175" bestFit="1" customWidth="1"/>
    <col min="10502" max="10502" width="10.42578125" style="175" customWidth="1"/>
    <col min="10503" max="10503" width="11.7109375" style="175" customWidth="1"/>
    <col min="10504" max="10504" width="14.7109375" style="175" customWidth="1"/>
    <col min="10505" max="10505" width="9" style="175" bestFit="1" customWidth="1"/>
    <col min="10506" max="10745" width="9.140625" style="175"/>
    <col min="10746" max="10746" width="4.7109375" style="175" bestFit="1" customWidth="1"/>
    <col min="10747" max="10747" width="9.7109375" style="175" bestFit="1" customWidth="1"/>
    <col min="10748" max="10748" width="10" style="175" bestFit="1" customWidth="1"/>
    <col min="10749" max="10749" width="8.7109375" style="175" bestFit="1" customWidth="1"/>
    <col min="10750" max="10750" width="22.7109375" style="175" customWidth="1"/>
    <col min="10751" max="10751" width="59.7109375" style="175" bestFit="1" customWidth="1"/>
    <col min="10752" max="10752" width="57.7109375" style="175" bestFit="1" customWidth="1"/>
    <col min="10753" max="10753" width="35.28515625" style="175" bestFit="1" customWidth="1"/>
    <col min="10754" max="10754" width="28.28515625" style="175" bestFit="1" customWidth="1"/>
    <col min="10755" max="10755" width="33.28515625" style="175" bestFit="1" customWidth="1"/>
    <col min="10756" max="10756" width="26" style="175" bestFit="1" customWidth="1"/>
    <col min="10757" max="10757" width="19.28515625" style="175" bestFit="1" customWidth="1"/>
    <col min="10758" max="10758" width="10.42578125" style="175" customWidth="1"/>
    <col min="10759" max="10759" width="11.7109375" style="175" customWidth="1"/>
    <col min="10760" max="10760" width="14.7109375" style="175" customWidth="1"/>
    <col min="10761" max="10761" width="9" style="175" bestFit="1" customWidth="1"/>
    <col min="10762" max="11001" width="9.140625" style="175"/>
    <col min="11002" max="11002" width="4.7109375" style="175" bestFit="1" customWidth="1"/>
    <col min="11003" max="11003" width="9.7109375" style="175" bestFit="1" customWidth="1"/>
    <col min="11004" max="11004" width="10" style="175" bestFit="1" customWidth="1"/>
    <col min="11005" max="11005" width="8.7109375" style="175" bestFit="1" customWidth="1"/>
    <col min="11006" max="11006" width="22.7109375" style="175" customWidth="1"/>
    <col min="11007" max="11007" width="59.7109375" style="175" bestFit="1" customWidth="1"/>
    <col min="11008" max="11008" width="57.7109375" style="175" bestFit="1" customWidth="1"/>
    <col min="11009" max="11009" width="35.28515625" style="175" bestFit="1" customWidth="1"/>
    <col min="11010" max="11010" width="28.28515625" style="175" bestFit="1" customWidth="1"/>
    <col min="11011" max="11011" width="33.28515625" style="175" bestFit="1" customWidth="1"/>
    <col min="11012" max="11012" width="26" style="175" bestFit="1" customWidth="1"/>
    <col min="11013" max="11013" width="19.28515625" style="175" bestFit="1" customWidth="1"/>
    <col min="11014" max="11014" width="10.42578125" style="175" customWidth="1"/>
    <col min="11015" max="11015" width="11.7109375" style="175" customWidth="1"/>
    <col min="11016" max="11016" width="14.7109375" style="175" customWidth="1"/>
    <col min="11017" max="11017" width="9" style="175" bestFit="1" customWidth="1"/>
    <col min="11018" max="11257" width="9.140625" style="175"/>
    <col min="11258" max="11258" width="4.7109375" style="175" bestFit="1" customWidth="1"/>
    <col min="11259" max="11259" width="9.7109375" style="175" bestFit="1" customWidth="1"/>
    <col min="11260" max="11260" width="10" style="175" bestFit="1" customWidth="1"/>
    <col min="11261" max="11261" width="8.7109375" style="175" bestFit="1" customWidth="1"/>
    <col min="11262" max="11262" width="22.7109375" style="175" customWidth="1"/>
    <col min="11263" max="11263" width="59.7109375" style="175" bestFit="1" customWidth="1"/>
    <col min="11264" max="11264" width="57.7109375" style="175" bestFit="1" customWidth="1"/>
    <col min="11265" max="11265" width="35.28515625" style="175" bestFit="1" customWidth="1"/>
    <col min="11266" max="11266" width="28.28515625" style="175" bestFit="1" customWidth="1"/>
    <col min="11267" max="11267" width="33.28515625" style="175" bestFit="1" customWidth="1"/>
    <col min="11268" max="11268" width="26" style="175" bestFit="1" customWidth="1"/>
    <col min="11269" max="11269" width="19.28515625" style="175" bestFit="1" customWidth="1"/>
    <col min="11270" max="11270" width="10.42578125" style="175" customWidth="1"/>
    <col min="11271" max="11271" width="11.7109375" style="175" customWidth="1"/>
    <col min="11272" max="11272" width="14.7109375" style="175" customWidth="1"/>
    <col min="11273" max="11273" width="9" style="175" bestFit="1" customWidth="1"/>
    <col min="11274" max="11513" width="9.140625" style="175"/>
    <col min="11514" max="11514" width="4.7109375" style="175" bestFit="1" customWidth="1"/>
    <col min="11515" max="11515" width="9.7109375" style="175" bestFit="1" customWidth="1"/>
    <col min="11516" max="11516" width="10" style="175" bestFit="1" customWidth="1"/>
    <col min="11517" max="11517" width="8.7109375" style="175" bestFit="1" customWidth="1"/>
    <col min="11518" max="11518" width="22.7109375" style="175" customWidth="1"/>
    <col min="11519" max="11519" width="59.7109375" style="175" bestFit="1" customWidth="1"/>
    <col min="11520" max="11520" width="57.7109375" style="175" bestFit="1" customWidth="1"/>
    <col min="11521" max="11521" width="35.28515625" style="175" bestFit="1" customWidth="1"/>
    <col min="11522" max="11522" width="28.28515625" style="175" bestFit="1" customWidth="1"/>
    <col min="11523" max="11523" width="33.28515625" style="175" bestFit="1" customWidth="1"/>
    <col min="11524" max="11524" width="26" style="175" bestFit="1" customWidth="1"/>
    <col min="11525" max="11525" width="19.28515625" style="175" bestFit="1" customWidth="1"/>
    <col min="11526" max="11526" width="10.42578125" style="175" customWidth="1"/>
    <col min="11527" max="11527" width="11.7109375" style="175" customWidth="1"/>
    <col min="11528" max="11528" width="14.7109375" style="175" customWidth="1"/>
    <col min="11529" max="11529" width="9" style="175" bestFit="1" customWidth="1"/>
    <col min="11530" max="11769" width="9.140625" style="175"/>
    <col min="11770" max="11770" width="4.7109375" style="175" bestFit="1" customWidth="1"/>
    <col min="11771" max="11771" width="9.7109375" style="175" bestFit="1" customWidth="1"/>
    <col min="11772" max="11772" width="10" style="175" bestFit="1" customWidth="1"/>
    <col min="11773" max="11773" width="8.7109375" style="175" bestFit="1" customWidth="1"/>
    <col min="11774" max="11774" width="22.7109375" style="175" customWidth="1"/>
    <col min="11775" max="11775" width="59.7109375" style="175" bestFit="1" customWidth="1"/>
    <col min="11776" max="11776" width="57.7109375" style="175" bestFit="1" customWidth="1"/>
    <col min="11777" max="11777" width="35.28515625" style="175" bestFit="1" customWidth="1"/>
    <col min="11778" max="11778" width="28.28515625" style="175" bestFit="1" customWidth="1"/>
    <col min="11779" max="11779" width="33.28515625" style="175" bestFit="1" customWidth="1"/>
    <col min="11780" max="11780" width="26" style="175" bestFit="1" customWidth="1"/>
    <col min="11781" max="11781" width="19.28515625" style="175" bestFit="1" customWidth="1"/>
    <col min="11782" max="11782" width="10.42578125" style="175" customWidth="1"/>
    <col min="11783" max="11783" width="11.7109375" style="175" customWidth="1"/>
    <col min="11784" max="11784" width="14.7109375" style="175" customWidth="1"/>
    <col min="11785" max="11785" width="9" style="175" bestFit="1" customWidth="1"/>
    <col min="11786" max="12025" width="9.140625" style="175"/>
    <col min="12026" max="12026" width="4.7109375" style="175" bestFit="1" customWidth="1"/>
    <col min="12027" max="12027" width="9.7109375" style="175" bestFit="1" customWidth="1"/>
    <col min="12028" max="12028" width="10" style="175" bestFit="1" customWidth="1"/>
    <col min="12029" max="12029" width="8.7109375" style="175" bestFit="1" customWidth="1"/>
    <col min="12030" max="12030" width="22.7109375" style="175" customWidth="1"/>
    <col min="12031" max="12031" width="59.7109375" style="175" bestFit="1" customWidth="1"/>
    <col min="12032" max="12032" width="57.7109375" style="175" bestFit="1" customWidth="1"/>
    <col min="12033" max="12033" width="35.28515625" style="175" bestFit="1" customWidth="1"/>
    <col min="12034" max="12034" width="28.28515625" style="175" bestFit="1" customWidth="1"/>
    <col min="12035" max="12035" width="33.28515625" style="175" bestFit="1" customWidth="1"/>
    <col min="12036" max="12036" width="26" style="175" bestFit="1" customWidth="1"/>
    <col min="12037" max="12037" width="19.28515625" style="175" bestFit="1" customWidth="1"/>
    <col min="12038" max="12038" width="10.42578125" style="175" customWidth="1"/>
    <col min="12039" max="12039" width="11.7109375" style="175" customWidth="1"/>
    <col min="12040" max="12040" width="14.7109375" style="175" customWidth="1"/>
    <col min="12041" max="12041" width="9" style="175" bestFit="1" customWidth="1"/>
    <col min="12042" max="12281" width="9.140625" style="175"/>
    <col min="12282" max="12282" width="4.7109375" style="175" bestFit="1" customWidth="1"/>
    <col min="12283" max="12283" width="9.7109375" style="175" bestFit="1" customWidth="1"/>
    <col min="12284" max="12284" width="10" style="175" bestFit="1" customWidth="1"/>
    <col min="12285" max="12285" width="8.7109375" style="175" bestFit="1" customWidth="1"/>
    <col min="12286" max="12286" width="22.7109375" style="175" customWidth="1"/>
    <col min="12287" max="12287" width="59.7109375" style="175" bestFit="1" customWidth="1"/>
    <col min="12288" max="12288" width="57.7109375" style="175" bestFit="1" customWidth="1"/>
    <col min="12289" max="12289" width="35.28515625" style="175" bestFit="1" customWidth="1"/>
    <col min="12290" max="12290" width="28.28515625" style="175" bestFit="1" customWidth="1"/>
    <col min="12291" max="12291" width="33.28515625" style="175" bestFit="1" customWidth="1"/>
    <col min="12292" max="12292" width="26" style="175" bestFit="1" customWidth="1"/>
    <col min="12293" max="12293" width="19.28515625" style="175" bestFit="1" customWidth="1"/>
    <col min="12294" max="12294" width="10.42578125" style="175" customWidth="1"/>
    <col min="12295" max="12295" width="11.7109375" style="175" customWidth="1"/>
    <col min="12296" max="12296" width="14.7109375" style="175" customWidth="1"/>
    <col min="12297" max="12297" width="9" style="175" bestFit="1" customWidth="1"/>
    <col min="12298" max="12537" width="9.140625" style="175"/>
    <col min="12538" max="12538" width="4.7109375" style="175" bestFit="1" customWidth="1"/>
    <col min="12539" max="12539" width="9.7109375" style="175" bestFit="1" customWidth="1"/>
    <col min="12540" max="12540" width="10" style="175" bestFit="1" customWidth="1"/>
    <col min="12541" max="12541" width="8.7109375" style="175" bestFit="1" customWidth="1"/>
    <col min="12542" max="12542" width="22.7109375" style="175" customWidth="1"/>
    <col min="12543" max="12543" width="59.7109375" style="175" bestFit="1" customWidth="1"/>
    <col min="12544" max="12544" width="57.7109375" style="175" bestFit="1" customWidth="1"/>
    <col min="12545" max="12545" width="35.28515625" style="175" bestFit="1" customWidth="1"/>
    <col min="12546" max="12546" width="28.28515625" style="175" bestFit="1" customWidth="1"/>
    <col min="12547" max="12547" width="33.28515625" style="175" bestFit="1" customWidth="1"/>
    <col min="12548" max="12548" width="26" style="175" bestFit="1" customWidth="1"/>
    <col min="12549" max="12549" width="19.28515625" style="175" bestFit="1" customWidth="1"/>
    <col min="12550" max="12550" width="10.42578125" style="175" customWidth="1"/>
    <col min="12551" max="12551" width="11.7109375" style="175" customWidth="1"/>
    <col min="12552" max="12552" width="14.7109375" style="175" customWidth="1"/>
    <col min="12553" max="12553" width="9" style="175" bestFit="1" customWidth="1"/>
    <col min="12554" max="12793" width="9.140625" style="175"/>
    <col min="12794" max="12794" width="4.7109375" style="175" bestFit="1" customWidth="1"/>
    <col min="12795" max="12795" width="9.7109375" style="175" bestFit="1" customWidth="1"/>
    <col min="12796" max="12796" width="10" style="175" bestFit="1" customWidth="1"/>
    <col min="12797" max="12797" width="8.7109375" style="175" bestFit="1" customWidth="1"/>
    <col min="12798" max="12798" width="22.7109375" style="175" customWidth="1"/>
    <col min="12799" max="12799" width="59.7109375" style="175" bestFit="1" customWidth="1"/>
    <col min="12800" max="12800" width="57.7109375" style="175" bestFit="1" customWidth="1"/>
    <col min="12801" max="12801" width="35.28515625" style="175" bestFit="1" customWidth="1"/>
    <col min="12802" max="12802" width="28.28515625" style="175" bestFit="1" customWidth="1"/>
    <col min="12803" max="12803" width="33.28515625" style="175" bestFit="1" customWidth="1"/>
    <col min="12804" max="12804" width="26" style="175" bestFit="1" customWidth="1"/>
    <col min="12805" max="12805" width="19.28515625" style="175" bestFit="1" customWidth="1"/>
    <col min="12806" max="12806" width="10.42578125" style="175" customWidth="1"/>
    <col min="12807" max="12807" width="11.7109375" style="175" customWidth="1"/>
    <col min="12808" max="12808" width="14.7109375" style="175" customWidth="1"/>
    <col min="12809" max="12809" width="9" style="175" bestFit="1" customWidth="1"/>
    <col min="12810" max="13049" width="9.140625" style="175"/>
    <col min="13050" max="13050" width="4.7109375" style="175" bestFit="1" customWidth="1"/>
    <col min="13051" max="13051" width="9.7109375" style="175" bestFit="1" customWidth="1"/>
    <col min="13052" max="13052" width="10" style="175" bestFit="1" customWidth="1"/>
    <col min="13053" max="13053" width="8.7109375" style="175" bestFit="1" customWidth="1"/>
    <col min="13054" max="13054" width="22.7109375" style="175" customWidth="1"/>
    <col min="13055" max="13055" width="59.7109375" style="175" bestFit="1" customWidth="1"/>
    <col min="13056" max="13056" width="57.7109375" style="175" bestFit="1" customWidth="1"/>
    <col min="13057" max="13057" width="35.28515625" style="175" bestFit="1" customWidth="1"/>
    <col min="13058" max="13058" width="28.28515625" style="175" bestFit="1" customWidth="1"/>
    <col min="13059" max="13059" width="33.28515625" style="175" bestFit="1" customWidth="1"/>
    <col min="13060" max="13060" width="26" style="175" bestFit="1" customWidth="1"/>
    <col min="13061" max="13061" width="19.28515625" style="175" bestFit="1" customWidth="1"/>
    <col min="13062" max="13062" width="10.42578125" style="175" customWidth="1"/>
    <col min="13063" max="13063" width="11.7109375" style="175" customWidth="1"/>
    <col min="13064" max="13064" width="14.7109375" style="175" customWidth="1"/>
    <col min="13065" max="13065" width="9" style="175" bestFit="1" customWidth="1"/>
    <col min="13066" max="13305" width="9.140625" style="175"/>
    <col min="13306" max="13306" width="4.7109375" style="175" bestFit="1" customWidth="1"/>
    <col min="13307" max="13307" width="9.7109375" style="175" bestFit="1" customWidth="1"/>
    <col min="13308" max="13308" width="10" style="175" bestFit="1" customWidth="1"/>
    <col min="13309" max="13309" width="8.7109375" style="175" bestFit="1" customWidth="1"/>
    <col min="13310" max="13310" width="22.7109375" style="175" customWidth="1"/>
    <col min="13311" max="13311" width="59.7109375" style="175" bestFit="1" customWidth="1"/>
    <col min="13312" max="13312" width="57.7109375" style="175" bestFit="1" customWidth="1"/>
    <col min="13313" max="13313" width="35.28515625" style="175" bestFit="1" customWidth="1"/>
    <col min="13314" max="13314" width="28.28515625" style="175" bestFit="1" customWidth="1"/>
    <col min="13315" max="13315" width="33.28515625" style="175" bestFit="1" customWidth="1"/>
    <col min="13316" max="13316" width="26" style="175" bestFit="1" customWidth="1"/>
    <col min="13317" max="13317" width="19.28515625" style="175" bestFit="1" customWidth="1"/>
    <col min="13318" max="13318" width="10.42578125" style="175" customWidth="1"/>
    <col min="13319" max="13319" width="11.7109375" style="175" customWidth="1"/>
    <col min="13320" max="13320" width="14.7109375" style="175" customWidth="1"/>
    <col min="13321" max="13321" width="9" style="175" bestFit="1" customWidth="1"/>
    <col min="13322" max="13561" width="9.140625" style="175"/>
    <col min="13562" max="13562" width="4.7109375" style="175" bestFit="1" customWidth="1"/>
    <col min="13563" max="13563" width="9.7109375" style="175" bestFit="1" customWidth="1"/>
    <col min="13564" max="13564" width="10" style="175" bestFit="1" customWidth="1"/>
    <col min="13565" max="13565" width="8.7109375" style="175" bestFit="1" customWidth="1"/>
    <col min="13566" max="13566" width="22.7109375" style="175" customWidth="1"/>
    <col min="13567" max="13567" width="59.7109375" style="175" bestFit="1" customWidth="1"/>
    <col min="13568" max="13568" width="57.7109375" style="175" bestFit="1" customWidth="1"/>
    <col min="13569" max="13569" width="35.28515625" style="175" bestFit="1" customWidth="1"/>
    <col min="13570" max="13570" width="28.28515625" style="175" bestFit="1" customWidth="1"/>
    <col min="13571" max="13571" width="33.28515625" style="175" bestFit="1" customWidth="1"/>
    <col min="13572" max="13572" width="26" style="175" bestFit="1" customWidth="1"/>
    <col min="13573" max="13573" width="19.28515625" style="175" bestFit="1" customWidth="1"/>
    <col min="13574" max="13574" width="10.42578125" style="175" customWidth="1"/>
    <col min="13575" max="13575" width="11.7109375" style="175" customWidth="1"/>
    <col min="13576" max="13576" width="14.7109375" style="175" customWidth="1"/>
    <col min="13577" max="13577" width="9" style="175" bestFit="1" customWidth="1"/>
    <col min="13578" max="13817" width="9.140625" style="175"/>
    <col min="13818" max="13818" width="4.7109375" style="175" bestFit="1" customWidth="1"/>
    <col min="13819" max="13819" width="9.7109375" style="175" bestFit="1" customWidth="1"/>
    <col min="13820" max="13820" width="10" style="175" bestFit="1" customWidth="1"/>
    <col min="13821" max="13821" width="8.7109375" style="175" bestFit="1" customWidth="1"/>
    <col min="13822" max="13822" width="22.7109375" style="175" customWidth="1"/>
    <col min="13823" max="13823" width="59.7109375" style="175" bestFit="1" customWidth="1"/>
    <col min="13824" max="13824" width="57.7109375" style="175" bestFit="1" customWidth="1"/>
    <col min="13825" max="13825" width="35.28515625" style="175" bestFit="1" customWidth="1"/>
    <col min="13826" max="13826" width="28.28515625" style="175" bestFit="1" customWidth="1"/>
    <col min="13827" max="13827" width="33.28515625" style="175" bestFit="1" customWidth="1"/>
    <col min="13828" max="13828" width="26" style="175" bestFit="1" customWidth="1"/>
    <col min="13829" max="13829" width="19.28515625" style="175" bestFit="1" customWidth="1"/>
    <col min="13830" max="13830" width="10.42578125" style="175" customWidth="1"/>
    <col min="13831" max="13831" width="11.7109375" style="175" customWidth="1"/>
    <col min="13832" max="13832" width="14.7109375" style="175" customWidth="1"/>
    <col min="13833" max="13833" width="9" style="175" bestFit="1" customWidth="1"/>
    <col min="13834" max="14073" width="9.140625" style="175"/>
    <col min="14074" max="14074" width="4.7109375" style="175" bestFit="1" customWidth="1"/>
    <col min="14075" max="14075" width="9.7109375" style="175" bestFit="1" customWidth="1"/>
    <col min="14076" max="14076" width="10" style="175" bestFit="1" customWidth="1"/>
    <col min="14077" max="14077" width="8.7109375" style="175" bestFit="1" customWidth="1"/>
    <col min="14078" max="14078" width="22.7109375" style="175" customWidth="1"/>
    <col min="14079" max="14079" width="59.7109375" style="175" bestFit="1" customWidth="1"/>
    <col min="14080" max="14080" width="57.7109375" style="175" bestFit="1" customWidth="1"/>
    <col min="14081" max="14081" width="35.28515625" style="175" bestFit="1" customWidth="1"/>
    <col min="14082" max="14082" width="28.28515625" style="175" bestFit="1" customWidth="1"/>
    <col min="14083" max="14083" width="33.28515625" style="175" bestFit="1" customWidth="1"/>
    <col min="14084" max="14084" width="26" style="175" bestFit="1" customWidth="1"/>
    <col min="14085" max="14085" width="19.28515625" style="175" bestFit="1" customWidth="1"/>
    <col min="14086" max="14086" width="10.42578125" style="175" customWidth="1"/>
    <col min="14087" max="14087" width="11.7109375" style="175" customWidth="1"/>
    <col min="14088" max="14088" width="14.7109375" style="175" customWidth="1"/>
    <col min="14089" max="14089" width="9" style="175" bestFit="1" customWidth="1"/>
    <col min="14090" max="14329" width="9.140625" style="175"/>
    <col min="14330" max="14330" width="4.7109375" style="175" bestFit="1" customWidth="1"/>
    <col min="14331" max="14331" width="9.7109375" style="175" bestFit="1" customWidth="1"/>
    <col min="14332" max="14332" width="10" style="175" bestFit="1" customWidth="1"/>
    <col min="14333" max="14333" width="8.7109375" style="175" bestFit="1" customWidth="1"/>
    <col min="14334" max="14334" width="22.7109375" style="175" customWidth="1"/>
    <col min="14335" max="14335" width="59.7109375" style="175" bestFit="1" customWidth="1"/>
    <col min="14336" max="14336" width="57.7109375" style="175" bestFit="1" customWidth="1"/>
    <col min="14337" max="14337" width="35.28515625" style="175" bestFit="1" customWidth="1"/>
    <col min="14338" max="14338" width="28.28515625" style="175" bestFit="1" customWidth="1"/>
    <col min="14339" max="14339" width="33.28515625" style="175" bestFit="1" customWidth="1"/>
    <col min="14340" max="14340" width="26" style="175" bestFit="1" customWidth="1"/>
    <col min="14341" max="14341" width="19.28515625" style="175" bestFit="1" customWidth="1"/>
    <col min="14342" max="14342" width="10.42578125" style="175" customWidth="1"/>
    <col min="14343" max="14343" width="11.7109375" style="175" customWidth="1"/>
    <col min="14344" max="14344" width="14.7109375" style="175" customWidth="1"/>
    <col min="14345" max="14345" width="9" style="175" bestFit="1" customWidth="1"/>
    <col min="14346" max="14585" width="9.140625" style="175"/>
    <col min="14586" max="14586" width="4.7109375" style="175" bestFit="1" customWidth="1"/>
    <col min="14587" max="14587" width="9.7109375" style="175" bestFit="1" customWidth="1"/>
    <col min="14588" max="14588" width="10" style="175" bestFit="1" customWidth="1"/>
    <col min="14589" max="14589" width="8.7109375" style="175" bestFit="1" customWidth="1"/>
    <col min="14590" max="14590" width="22.7109375" style="175" customWidth="1"/>
    <col min="14591" max="14591" width="59.7109375" style="175" bestFit="1" customWidth="1"/>
    <col min="14592" max="14592" width="57.7109375" style="175" bestFit="1" customWidth="1"/>
    <col min="14593" max="14593" width="35.28515625" style="175" bestFit="1" customWidth="1"/>
    <col min="14594" max="14594" width="28.28515625" style="175" bestFit="1" customWidth="1"/>
    <col min="14595" max="14595" width="33.28515625" style="175" bestFit="1" customWidth="1"/>
    <col min="14596" max="14596" width="26" style="175" bestFit="1" customWidth="1"/>
    <col min="14597" max="14597" width="19.28515625" style="175" bestFit="1" customWidth="1"/>
    <col min="14598" max="14598" width="10.42578125" style="175" customWidth="1"/>
    <col min="14599" max="14599" width="11.7109375" style="175" customWidth="1"/>
    <col min="14600" max="14600" width="14.7109375" style="175" customWidth="1"/>
    <col min="14601" max="14601" width="9" style="175" bestFit="1" customWidth="1"/>
    <col min="14602" max="14841" width="9.140625" style="175"/>
    <col min="14842" max="14842" width="4.7109375" style="175" bestFit="1" customWidth="1"/>
    <col min="14843" max="14843" width="9.7109375" style="175" bestFit="1" customWidth="1"/>
    <col min="14844" max="14844" width="10" style="175" bestFit="1" customWidth="1"/>
    <col min="14845" max="14845" width="8.7109375" style="175" bestFit="1" customWidth="1"/>
    <col min="14846" max="14846" width="22.7109375" style="175" customWidth="1"/>
    <col min="14847" max="14847" width="59.7109375" style="175" bestFit="1" customWidth="1"/>
    <col min="14848" max="14848" width="57.7109375" style="175" bestFit="1" customWidth="1"/>
    <col min="14849" max="14849" width="35.28515625" style="175" bestFit="1" customWidth="1"/>
    <col min="14850" max="14850" width="28.28515625" style="175" bestFit="1" customWidth="1"/>
    <col min="14851" max="14851" width="33.28515625" style="175" bestFit="1" customWidth="1"/>
    <col min="14852" max="14852" width="26" style="175" bestFit="1" customWidth="1"/>
    <col min="14853" max="14853" width="19.28515625" style="175" bestFit="1" customWidth="1"/>
    <col min="14854" max="14854" width="10.42578125" style="175" customWidth="1"/>
    <col min="14855" max="14855" width="11.7109375" style="175" customWidth="1"/>
    <col min="14856" max="14856" width="14.7109375" style="175" customWidth="1"/>
    <col min="14857" max="14857" width="9" style="175" bestFit="1" customWidth="1"/>
    <col min="14858" max="15097" width="9.140625" style="175"/>
    <col min="15098" max="15098" width="4.7109375" style="175" bestFit="1" customWidth="1"/>
    <col min="15099" max="15099" width="9.7109375" style="175" bestFit="1" customWidth="1"/>
    <col min="15100" max="15100" width="10" style="175" bestFit="1" customWidth="1"/>
    <col min="15101" max="15101" width="8.7109375" style="175" bestFit="1" customWidth="1"/>
    <col min="15102" max="15102" width="22.7109375" style="175" customWidth="1"/>
    <col min="15103" max="15103" width="59.7109375" style="175" bestFit="1" customWidth="1"/>
    <col min="15104" max="15104" width="57.7109375" style="175" bestFit="1" customWidth="1"/>
    <col min="15105" max="15105" width="35.28515625" style="175" bestFit="1" customWidth="1"/>
    <col min="15106" max="15106" width="28.28515625" style="175" bestFit="1" customWidth="1"/>
    <col min="15107" max="15107" width="33.28515625" style="175" bestFit="1" customWidth="1"/>
    <col min="15108" max="15108" width="26" style="175" bestFit="1" customWidth="1"/>
    <col min="15109" max="15109" width="19.28515625" style="175" bestFit="1" customWidth="1"/>
    <col min="15110" max="15110" width="10.42578125" style="175" customWidth="1"/>
    <col min="15111" max="15111" width="11.7109375" style="175" customWidth="1"/>
    <col min="15112" max="15112" width="14.7109375" style="175" customWidth="1"/>
    <col min="15113" max="15113" width="9" style="175" bestFit="1" customWidth="1"/>
    <col min="15114" max="15353" width="9.140625" style="175"/>
    <col min="15354" max="15354" width="4.7109375" style="175" bestFit="1" customWidth="1"/>
    <col min="15355" max="15355" width="9.7109375" style="175" bestFit="1" customWidth="1"/>
    <col min="15356" max="15356" width="10" style="175" bestFit="1" customWidth="1"/>
    <col min="15357" max="15357" width="8.7109375" style="175" bestFit="1" customWidth="1"/>
    <col min="15358" max="15358" width="22.7109375" style="175" customWidth="1"/>
    <col min="15359" max="15359" width="59.7109375" style="175" bestFit="1" customWidth="1"/>
    <col min="15360" max="15360" width="57.7109375" style="175" bestFit="1" customWidth="1"/>
    <col min="15361" max="15361" width="35.28515625" style="175" bestFit="1" customWidth="1"/>
    <col min="15362" max="15362" width="28.28515625" style="175" bestFit="1" customWidth="1"/>
    <col min="15363" max="15363" width="33.28515625" style="175" bestFit="1" customWidth="1"/>
    <col min="15364" max="15364" width="26" style="175" bestFit="1" customWidth="1"/>
    <col min="15365" max="15365" width="19.28515625" style="175" bestFit="1" customWidth="1"/>
    <col min="15366" max="15366" width="10.42578125" style="175" customWidth="1"/>
    <col min="15367" max="15367" width="11.7109375" style="175" customWidth="1"/>
    <col min="15368" max="15368" width="14.7109375" style="175" customWidth="1"/>
    <col min="15369" max="15369" width="9" style="175" bestFit="1" customWidth="1"/>
    <col min="15370" max="15609" width="9.140625" style="175"/>
    <col min="15610" max="15610" width="4.7109375" style="175" bestFit="1" customWidth="1"/>
    <col min="15611" max="15611" width="9.7109375" style="175" bestFit="1" customWidth="1"/>
    <col min="15612" max="15612" width="10" style="175" bestFit="1" customWidth="1"/>
    <col min="15613" max="15613" width="8.7109375" style="175" bestFit="1" customWidth="1"/>
    <col min="15614" max="15614" width="22.7109375" style="175" customWidth="1"/>
    <col min="15615" max="15615" width="59.7109375" style="175" bestFit="1" customWidth="1"/>
    <col min="15616" max="15616" width="57.7109375" style="175" bestFit="1" customWidth="1"/>
    <col min="15617" max="15617" width="35.28515625" style="175" bestFit="1" customWidth="1"/>
    <col min="15618" max="15618" width="28.28515625" style="175" bestFit="1" customWidth="1"/>
    <col min="15619" max="15619" width="33.28515625" style="175" bestFit="1" customWidth="1"/>
    <col min="15620" max="15620" width="26" style="175" bestFit="1" customWidth="1"/>
    <col min="15621" max="15621" width="19.28515625" style="175" bestFit="1" customWidth="1"/>
    <col min="15622" max="15622" width="10.42578125" style="175" customWidth="1"/>
    <col min="15623" max="15623" width="11.7109375" style="175" customWidth="1"/>
    <col min="15624" max="15624" width="14.7109375" style="175" customWidth="1"/>
    <col min="15625" max="15625" width="9" style="175" bestFit="1" customWidth="1"/>
    <col min="15626" max="15865" width="9.140625" style="175"/>
    <col min="15866" max="15866" width="4.7109375" style="175" bestFit="1" customWidth="1"/>
    <col min="15867" max="15867" width="9.7109375" style="175" bestFit="1" customWidth="1"/>
    <col min="15868" max="15868" width="10" style="175" bestFit="1" customWidth="1"/>
    <col min="15869" max="15869" width="8.7109375" style="175" bestFit="1" customWidth="1"/>
    <col min="15870" max="15870" width="22.7109375" style="175" customWidth="1"/>
    <col min="15871" max="15871" width="59.7109375" style="175" bestFit="1" customWidth="1"/>
    <col min="15872" max="15872" width="57.7109375" style="175" bestFit="1" customWidth="1"/>
    <col min="15873" max="15873" width="35.28515625" style="175" bestFit="1" customWidth="1"/>
    <col min="15874" max="15874" width="28.28515625" style="175" bestFit="1" customWidth="1"/>
    <col min="15875" max="15875" width="33.28515625" style="175" bestFit="1" customWidth="1"/>
    <col min="15876" max="15876" width="26" style="175" bestFit="1" customWidth="1"/>
    <col min="15877" max="15877" width="19.28515625" style="175" bestFit="1" customWidth="1"/>
    <col min="15878" max="15878" width="10.42578125" style="175" customWidth="1"/>
    <col min="15879" max="15879" width="11.7109375" style="175" customWidth="1"/>
    <col min="15880" max="15880" width="14.7109375" style="175" customWidth="1"/>
    <col min="15881" max="15881" width="9" style="175" bestFit="1" customWidth="1"/>
    <col min="15882" max="16121" width="9.140625" style="175"/>
    <col min="16122" max="16122" width="4.7109375" style="175" bestFit="1" customWidth="1"/>
    <col min="16123" max="16123" width="9.7109375" style="175" bestFit="1" customWidth="1"/>
    <col min="16124" max="16124" width="10" style="175" bestFit="1" customWidth="1"/>
    <col min="16125" max="16125" width="8.7109375" style="175" bestFit="1" customWidth="1"/>
    <col min="16126" max="16126" width="22.7109375" style="175" customWidth="1"/>
    <col min="16127" max="16127" width="59.7109375" style="175" bestFit="1" customWidth="1"/>
    <col min="16128" max="16128" width="57.7109375" style="175" bestFit="1" customWidth="1"/>
    <col min="16129" max="16129" width="35.28515625" style="175" bestFit="1" customWidth="1"/>
    <col min="16130" max="16130" width="28.28515625" style="175" bestFit="1" customWidth="1"/>
    <col min="16131" max="16131" width="33.28515625" style="175" bestFit="1" customWidth="1"/>
    <col min="16132" max="16132" width="26" style="175" bestFit="1" customWidth="1"/>
    <col min="16133" max="16133" width="19.28515625" style="175" bestFit="1" customWidth="1"/>
    <col min="16134" max="16134" width="10.42578125" style="175" customWidth="1"/>
    <col min="16135" max="16135" width="11.7109375" style="175" customWidth="1"/>
    <col min="16136" max="16136" width="14.7109375" style="175" customWidth="1"/>
    <col min="16137" max="16137" width="9" style="175" bestFit="1" customWidth="1"/>
    <col min="16138" max="16384" width="9.140625" style="175"/>
  </cols>
  <sheetData>
    <row r="1" spans="1:20" x14ac:dyDescent="0.25">
      <c r="M1" s="176"/>
      <c r="N1" s="176"/>
      <c r="O1" s="176"/>
      <c r="P1" s="176"/>
    </row>
    <row r="2" spans="1:20" x14ac:dyDescent="0.25">
      <c r="A2" s="177" t="s">
        <v>837</v>
      </c>
      <c r="M2" s="176"/>
      <c r="N2" s="176"/>
      <c r="O2" s="176"/>
      <c r="P2" s="176"/>
    </row>
    <row r="3" spans="1:20" x14ac:dyDescent="0.25">
      <c r="M3" s="176"/>
      <c r="N3" s="176"/>
      <c r="O3" s="176"/>
      <c r="P3" s="176"/>
    </row>
    <row r="4" spans="1:20" s="179" customFormat="1" ht="51.75" customHeight="1" x14ac:dyDescent="0.25">
      <c r="A4" s="663" t="s">
        <v>0</v>
      </c>
      <c r="B4" s="665" t="s">
        <v>1</v>
      </c>
      <c r="C4" s="665" t="s">
        <v>2</v>
      </c>
      <c r="D4" s="665" t="s">
        <v>3</v>
      </c>
      <c r="E4" s="663" t="s">
        <v>4</v>
      </c>
      <c r="F4" s="663" t="s">
        <v>5</v>
      </c>
      <c r="G4" s="663" t="s">
        <v>6</v>
      </c>
      <c r="H4" s="669" t="s">
        <v>7</v>
      </c>
      <c r="I4" s="669"/>
      <c r="J4" s="663" t="s">
        <v>8</v>
      </c>
      <c r="K4" s="670" t="s">
        <v>9</v>
      </c>
      <c r="L4" s="671"/>
      <c r="M4" s="668" t="s">
        <v>10</v>
      </c>
      <c r="N4" s="668"/>
      <c r="O4" s="668" t="s">
        <v>11</v>
      </c>
      <c r="P4" s="668"/>
      <c r="Q4" s="663" t="s">
        <v>12</v>
      </c>
      <c r="R4" s="665" t="s">
        <v>13</v>
      </c>
      <c r="S4" s="178"/>
    </row>
    <row r="5" spans="1:20" s="179" customFormat="1" x14ac:dyDescent="0.2">
      <c r="A5" s="664"/>
      <c r="B5" s="666"/>
      <c r="C5" s="666"/>
      <c r="D5" s="666"/>
      <c r="E5" s="664"/>
      <c r="F5" s="664"/>
      <c r="G5" s="664"/>
      <c r="H5" s="180" t="s">
        <v>14</v>
      </c>
      <c r="I5" s="180" t="s">
        <v>15</v>
      </c>
      <c r="J5" s="664"/>
      <c r="K5" s="181">
        <v>2018</v>
      </c>
      <c r="L5" s="181">
        <v>2019</v>
      </c>
      <c r="M5" s="182">
        <v>2018</v>
      </c>
      <c r="N5" s="182">
        <v>2019</v>
      </c>
      <c r="O5" s="182">
        <v>2018</v>
      </c>
      <c r="P5" s="182">
        <v>2019</v>
      </c>
      <c r="Q5" s="664"/>
      <c r="R5" s="666"/>
      <c r="S5" s="178"/>
    </row>
    <row r="6" spans="1:20" s="179" customFormat="1" x14ac:dyDescent="0.2">
      <c r="A6" s="236" t="s">
        <v>16</v>
      </c>
      <c r="B6" s="237" t="s">
        <v>17</v>
      </c>
      <c r="C6" s="237" t="s">
        <v>18</v>
      </c>
      <c r="D6" s="237" t="s">
        <v>19</v>
      </c>
      <c r="E6" s="236" t="s">
        <v>20</v>
      </c>
      <c r="F6" s="236" t="s">
        <v>21</v>
      </c>
      <c r="G6" s="236" t="s">
        <v>22</v>
      </c>
      <c r="H6" s="237" t="s">
        <v>23</v>
      </c>
      <c r="I6" s="237" t="s">
        <v>24</v>
      </c>
      <c r="J6" s="236" t="s">
        <v>25</v>
      </c>
      <c r="K6" s="237" t="s">
        <v>26</v>
      </c>
      <c r="L6" s="237" t="s">
        <v>27</v>
      </c>
      <c r="M6" s="30" t="s">
        <v>28</v>
      </c>
      <c r="N6" s="30" t="s">
        <v>29</v>
      </c>
      <c r="O6" s="30" t="s">
        <v>30</v>
      </c>
      <c r="P6" s="30" t="s">
        <v>31</v>
      </c>
      <c r="Q6" s="236" t="s">
        <v>32</v>
      </c>
      <c r="R6" s="237" t="s">
        <v>33</v>
      </c>
      <c r="S6" s="178"/>
    </row>
    <row r="7" spans="1:20" s="347" customFormat="1" x14ac:dyDescent="0.25">
      <c r="A7" s="648">
        <v>1</v>
      </c>
      <c r="B7" s="648">
        <v>1</v>
      </c>
      <c r="C7" s="648">
        <v>4</v>
      </c>
      <c r="D7" s="648">
        <v>2</v>
      </c>
      <c r="E7" s="648" t="s">
        <v>781</v>
      </c>
      <c r="F7" s="648" t="s">
        <v>782</v>
      </c>
      <c r="G7" s="648" t="s">
        <v>783</v>
      </c>
      <c r="H7" s="195" t="s">
        <v>784</v>
      </c>
      <c r="I7" s="97">
        <v>3</v>
      </c>
      <c r="J7" s="648" t="s">
        <v>785</v>
      </c>
      <c r="K7" s="948" t="s">
        <v>42</v>
      </c>
      <c r="L7" s="948" t="s">
        <v>786</v>
      </c>
      <c r="M7" s="948">
        <v>43904.06</v>
      </c>
      <c r="N7" s="948"/>
      <c r="O7" s="948">
        <v>43904.06</v>
      </c>
      <c r="P7" s="948"/>
      <c r="Q7" s="648" t="s">
        <v>787</v>
      </c>
      <c r="R7" s="648" t="s">
        <v>788</v>
      </c>
      <c r="S7" s="346"/>
    </row>
    <row r="8" spans="1:20" s="347" customFormat="1" ht="45" x14ac:dyDescent="0.25">
      <c r="A8" s="646"/>
      <c r="B8" s="646"/>
      <c r="C8" s="646"/>
      <c r="D8" s="646"/>
      <c r="E8" s="646"/>
      <c r="F8" s="646"/>
      <c r="G8" s="646"/>
      <c r="H8" s="195" t="s">
        <v>789</v>
      </c>
      <c r="I8" s="195">
        <v>500</v>
      </c>
      <c r="J8" s="646"/>
      <c r="K8" s="660"/>
      <c r="L8" s="660"/>
      <c r="M8" s="660"/>
      <c r="N8" s="660"/>
      <c r="O8" s="660"/>
      <c r="P8" s="660"/>
      <c r="Q8" s="646"/>
      <c r="R8" s="646"/>
      <c r="S8" s="346"/>
      <c r="T8" s="348"/>
    </row>
    <row r="9" spans="1:20" s="347" customFormat="1" ht="30" x14ac:dyDescent="0.25">
      <c r="A9" s="647"/>
      <c r="B9" s="647"/>
      <c r="C9" s="647"/>
      <c r="D9" s="647"/>
      <c r="E9" s="647"/>
      <c r="F9" s="647"/>
      <c r="G9" s="647"/>
      <c r="H9" s="195" t="s">
        <v>790</v>
      </c>
      <c r="I9" s="195">
        <v>60</v>
      </c>
      <c r="J9" s="647"/>
      <c r="K9" s="661"/>
      <c r="L9" s="661"/>
      <c r="M9" s="661"/>
      <c r="N9" s="661"/>
      <c r="O9" s="661"/>
      <c r="P9" s="661"/>
      <c r="Q9" s="647"/>
      <c r="R9" s="647"/>
      <c r="S9" s="346"/>
    </row>
    <row r="10" spans="1:20" s="347" customFormat="1" ht="30" x14ac:dyDescent="0.25">
      <c r="A10" s="949">
        <v>2</v>
      </c>
      <c r="B10" s="648">
        <v>1</v>
      </c>
      <c r="C10" s="648">
        <v>4</v>
      </c>
      <c r="D10" s="648">
        <v>5</v>
      </c>
      <c r="E10" s="648" t="s">
        <v>791</v>
      </c>
      <c r="F10" s="648" t="s">
        <v>792</v>
      </c>
      <c r="G10" s="648" t="s">
        <v>793</v>
      </c>
      <c r="H10" s="195" t="s">
        <v>794</v>
      </c>
      <c r="I10" s="97">
        <v>50</v>
      </c>
      <c r="J10" s="648" t="s">
        <v>795</v>
      </c>
      <c r="K10" s="948" t="s">
        <v>796</v>
      </c>
      <c r="L10" s="948" t="s">
        <v>786</v>
      </c>
      <c r="M10" s="948">
        <v>64617.62</v>
      </c>
      <c r="N10" s="948"/>
      <c r="O10" s="948">
        <v>64617.62</v>
      </c>
      <c r="P10" s="948"/>
      <c r="Q10" s="648" t="s">
        <v>787</v>
      </c>
      <c r="R10" s="648" t="s">
        <v>788</v>
      </c>
      <c r="T10" s="348"/>
    </row>
    <row r="11" spans="1:20" s="347" customFormat="1" x14ac:dyDescent="0.25">
      <c r="A11" s="950"/>
      <c r="B11" s="646"/>
      <c r="C11" s="646"/>
      <c r="D11" s="646"/>
      <c r="E11" s="646"/>
      <c r="F11" s="646"/>
      <c r="G11" s="646"/>
      <c r="H11" s="648" t="s">
        <v>797</v>
      </c>
      <c r="I11" s="648">
        <v>270</v>
      </c>
      <c r="J11" s="646"/>
      <c r="K11" s="660"/>
      <c r="L11" s="660"/>
      <c r="M11" s="660"/>
      <c r="N11" s="660"/>
      <c r="O11" s="660"/>
      <c r="P11" s="660"/>
      <c r="Q11" s="646"/>
      <c r="R11" s="646"/>
    </row>
    <row r="12" spans="1:20" s="347" customFormat="1" x14ac:dyDescent="0.25">
      <c r="A12" s="951"/>
      <c r="B12" s="647"/>
      <c r="C12" s="647"/>
      <c r="D12" s="647"/>
      <c r="E12" s="647"/>
      <c r="F12" s="647"/>
      <c r="G12" s="647"/>
      <c r="H12" s="647"/>
      <c r="I12" s="647"/>
      <c r="J12" s="647"/>
      <c r="K12" s="661"/>
      <c r="L12" s="661"/>
      <c r="M12" s="661"/>
      <c r="N12" s="661"/>
      <c r="O12" s="661"/>
      <c r="P12" s="661"/>
      <c r="Q12" s="647"/>
      <c r="R12" s="647"/>
      <c r="S12" s="346"/>
    </row>
    <row r="13" spans="1:20" s="347" customFormat="1" ht="105" x14ac:dyDescent="0.25">
      <c r="A13" s="195">
        <v>3</v>
      </c>
      <c r="B13" s="195">
        <v>1</v>
      </c>
      <c r="C13" s="195">
        <v>4</v>
      </c>
      <c r="D13" s="195">
        <v>2</v>
      </c>
      <c r="E13" s="116" t="s">
        <v>798</v>
      </c>
      <c r="F13" s="195" t="s">
        <v>799</v>
      </c>
      <c r="G13" s="195" t="s">
        <v>45</v>
      </c>
      <c r="H13" s="195" t="s">
        <v>800</v>
      </c>
      <c r="I13" s="195">
        <v>30</v>
      </c>
      <c r="J13" s="195" t="s">
        <v>801</v>
      </c>
      <c r="K13" s="195" t="s">
        <v>42</v>
      </c>
      <c r="L13" s="195" t="s">
        <v>786</v>
      </c>
      <c r="M13" s="206">
        <v>32500</v>
      </c>
      <c r="N13" s="206"/>
      <c r="O13" s="206">
        <v>32500</v>
      </c>
      <c r="P13" s="206"/>
      <c r="Q13" s="195" t="s">
        <v>787</v>
      </c>
      <c r="R13" s="195" t="s">
        <v>788</v>
      </c>
    </row>
    <row r="14" spans="1:20" s="347" customFormat="1" ht="60" x14ac:dyDescent="0.25">
      <c r="A14" s="195">
        <v>4</v>
      </c>
      <c r="B14" s="195">
        <v>1</v>
      </c>
      <c r="C14" s="195">
        <v>4</v>
      </c>
      <c r="D14" s="195">
        <v>2</v>
      </c>
      <c r="E14" s="195" t="s">
        <v>802</v>
      </c>
      <c r="F14" s="195" t="s">
        <v>803</v>
      </c>
      <c r="G14" s="195" t="s">
        <v>45</v>
      </c>
      <c r="H14" s="195" t="s">
        <v>804</v>
      </c>
      <c r="I14" s="195">
        <v>25</v>
      </c>
      <c r="J14" s="195" t="s">
        <v>805</v>
      </c>
      <c r="K14" s="195" t="s">
        <v>42</v>
      </c>
      <c r="L14" s="195" t="s">
        <v>786</v>
      </c>
      <c r="M14" s="206">
        <v>16839.66</v>
      </c>
      <c r="N14" s="206"/>
      <c r="O14" s="206">
        <v>16839.66</v>
      </c>
      <c r="P14" s="206"/>
      <c r="Q14" s="195" t="s">
        <v>787</v>
      </c>
      <c r="R14" s="195" t="s">
        <v>788</v>
      </c>
    </row>
    <row r="15" spans="1:20" s="347" customFormat="1" ht="135" x14ac:dyDescent="0.25">
      <c r="A15" s="195">
        <v>5</v>
      </c>
      <c r="B15" s="195">
        <v>1</v>
      </c>
      <c r="C15" s="195">
        <v>4</v>
      </c>
      <c r="D15" s="195">
        <v>5</v>
      </c>
      <c r="E15" s="195" t="s">
        <v>806</v>
      </c>
      <c r="F15" s="195" t="s">
        <v>807</v>
      </c>
      <c r="G15" s="195" t="s">
        <v>39</v>
      </c>
      <c r="H15" s="195" t="s">
        <v>164</v>
      </c>
      <c r="I15" s="197" t="s">
        <v>63</v>
      </c>
      <c r="J15" s="195" t="s">
        <v>163</v>
      </c>
      <c r="K15" s="198" t="s">
        <v>346</v>
      </c>
      <c r="L15" s="198"/>
      <c r="M15" s="206">
        <v>20500</v>
      </c>
      <c r="N15" s="206"/>
      <c r="O15" s="206">
        <v>20500</v>
      </c>
      <c r="P15" s="206"/>
      <c r="Q15" s="195" t="s">
        <v>106</v>
      </c>
      <c r="R15" s="195" t="s">
        <v>808</v>
      </c>
    </row>
    <row r="16" spans="1:20" s="347" customFormat="1" ht="60" x14ac:dyDescent="0.25">
      <c r="A16" s="336">
        <v>6</v>
      </c>
      <c r="B16" s="195">
        <v>1</v>
      </c>
      <c r="C16" s="194">
        <v>4</v>
      </c>
      <c r="D16" s="194">
        <v>2</v>
      </c>
      <c r="E16" s="116" t="s">
        <v>809</v>
      </c>
      <c r="F16" s="116" t="s">
        <v>810</v>
      </c>
      <c r="G16" s="194" t="s">
        <v>138</v>
      </c>
      <c r="H16" s="155" t="s">
        <v>444</v>
      </c>
      <c r="I16" s="194">
        <v>135</v>
      </c>
      <c r="J16" s="116" t="s">
        <v>811</v>
      </c>
      <c r="K16" s="194" t="s">
        <v>338</v>
      </c>
      <c r="L16" s="140" t="s">
        <v>786</v>
      </c>
      <c r="M16" s="199">
        <v>38316</v>
      </c>
      <c r="N16" s="199"/>
      <c r="O16" s="199">
        <v>38316</v>
      </c>
      <c r="P16" s="199"/>
      <c r="Q16" s="195" t="s">
        <v>787</v>
      </c>
      <c r="R16" s="195" t="s">
        <v>788</v>
      </c>
      <c r="S16" s="200"/>
    </row>
    <row r="17" spans="1:18" s="201" customFormat="1" ht="135" x14ac:dyDescent="0.25">
      <c r="A17" s="203">
        <v>7</v>
      </c>
      <c r="B17" s="203">
        <v>1</v>
      </c>
      <c r="C17" s="203">
        <v>4</v>
      </c>
      <c r="D17" s="203">
        <v>5</v>
      </c>
      <c r="E17" s="203" t="s">
        <v>812</v>
      </c>
      <c r="F17" s="203" t="s">
        <v>813</v>
      </c>
      <c r="G17" s="203" t="s">
        <v>814</v>
      </c>
      <c r="H17" s="203" t="s">
        <v>815</v>
      </c>
      <c r="I17" s="203">
        <v>160</v>
      </c>
      <c r="J17" s="203" t="s">
        <v>816</v>
      </c>
      <c r="K17" s="232"/>
      <c r="L17" s="121" t="s">
        <v>38</v>
      </c>
      <c r="M17" s="232"/>
      <c r="N17" s="121">
        <v>31000</v>
      </c>
      <c r="O17" s="121"/>
      <c r="P17" s="121">
        <v>31000</v>
      </c>
      <c r="Q17" s="121" t="s">
        <v>787</v>
      </c>
      <c r="R17" s="121" t="s">
        <v>788</v>
      </c>
    </row>
    <row r="18" spans="1:18" s="201" customFormat="1" ht="120" x14ac:dyDescent="0.25">
      <c r="A18" s="226">
        <v>7</v>
      </c>
      <c r="B18" s="226">
        <v>1</v>
      </c>
      <c r="C18" s="226">
        <v>4</v>
      </c>
      <c r="D18" s="226">
        <v>5</v>
      </c>
      <c r="E18" s="226" t="s">
        <v>812</v>
      </c>
      <c r="F18" s="226" t="s">
        <v>813</v>
      </c>
      <c r="G18" s="226" t="s">
        <v>814</v>
      </c>
      <c r="H18" s="226" t="s">
        <v>815</v>
      </c>
      <c r="I18" s="167">
        <v>374</v>
      </c>
      <c r="J18" s="167" t="s">
        <v>817</v>
      </c>
      <c r="K18" s="349"/>
      <c r="L18" s="164" t="s">
        <v>38</v>
      </c>
      <c r="M18" s="349"/>
      <c r="N18" s="225">
        <v>29466.45</v>
      </c>
      <c r="O18" s="164"/>
      <c r="P18" s="225">
        <v>29466.45</v>
      </c>
      <c r="Q18" s="164" t="s">
        <v>787</v>
      </c>
      <c r="R18" s="164" t="s">
        <v>788</v>
      </c>
    </row>
    <row r="19" spans="1:18" s="201" customFormat="1" ht="23.25" customHeight="1" x14ac:dyDescent="0.25">
      <c r="A19" s="706" t="s">
        <v>818</v>
      </c>
      <c r="B19" s="817"/>
      <c r="C19" s="817"/>
      <c r="D19" s="817"/>
      <c r="E19" s="817"/>
      <c r="F19" s="817"/>
      <c r="G19" s="817"/>
      <c r="H19" s="817"/>
      <c r="I19" s="817"/>
      <c r="J19" s="817"/>
      <c r="K19" s="817"/>
      <c r="L19" s="817"/>
      <c r="M19" s="817"/>
      <c r="N19" s="817"/>
      <c r="O19" s="817"/>
      <c r="P19" s="817"/>
      <c r="Q19" s="817"/>
      <c r="R19" s="818"/>
    </row>
    <row r="20" spans="1:18" s="201" customFormat="1" x14ac:dyDescent="0.25">
      <c r="A20" s="648">
        <v>8</v>
      </c>
      <c r="B20" s="648">
        <v>1</v>
      </c>
      <c r="C20" s="648">
        <v>4</v>
      </c>
      <c r="D20" s="648">
        <v>5</v>
      </c>
      <c r="E20" s="648" t="s">
        <v>819</v>
      </c>
      <c r="F20" s="648" t="s">
        <v>820</v>
      </c>
      <c r="G20" s="195" t="s">
        <v>39</v>
      </c>
      <c r="H20" s="195" t="s">
        <v>43</v>
      </c>
      <c r="I20" s="195">
        <v>50</v>
      </c>
      <c r="J20" s="648" t="s">
        <v>821</v>
      </c>
      <c r="K20" s="823"/>
      <c r="L20" s="948" t="s">
        <v>346</v>
      </c>
      <c r="M20" s="823"/>
      <c r="N20" s="948">
        <v>13303.4</v>
      </c>
      <c r="O20" s="948"/>
      <c r="P20" s="948">
        <v>13303.4</v>
      </c>
      <c r="Q20" s="648" t="s">
        <v>787</v>
      </c>
      <c r="R20" s="648" t="s">
        <v>788</v>
      </c>
    </row>
    <row r="21" spans="1:18" s="201" customFormat="1" ht="30" x14ac:dyDescent="0.25">
      <c r="A21" s="647"/>
      <c r="B21" s="647"/>
      <c r="C21" s="647"/>
      <c r="D21" s="647"/>
      <c r="E21" s="647"/>
      <c r="F21" s="647"/>
      <c r="G21" s="228" t="s">
        <v>48</v>
      </c>
      <c r="H21" s="228" t="s">
        <v>822</v>
      </c>
      <c r="I21" s="228">
        <v>1000</v>
      </c>
      <c r="J21" s="647"/>
      <c r="K21" s="824"/>
      <c r="L21" s="661"/>
      <c r="M21" s="824"/>
      <c r="N21" s="661"/>
      <c r="O21" s="661"/>
      <c r="P21" s="661"/>
      <c r="Q21" s="647"/>
      <c r="R21" s="647"/>
    </row>
    <row r="22" spans="1:18" ht="90" x14ac:dyDescent="0.25">
      <c r="A22" s="195">
        <v>9</v>
      </c>
      <c r="B22" s="195">
        <v>1</v>
      </c>
      <c r="C22" s="195">
        <v>4</v>
      </c>
      <c r="D22" s="195">
        <v>5</v>
      </c>
      <c r="E22" s="195" t="s">
        <v>823</v>
      </c>
      <c r="F22" s="195" t="s">
        <v>824</v>
      </c>
      <c r="G22" s="195" t="s">
        <v>39</v>
      </c>
      <c r="H22" s="195" t="s">
        <v>43</v>
      </c>
      <c r="I22" s="195">
        <v>45</v>
      </c>
      <c r="J22" s="195" t="s">
        <v>825</v>
      </c>
      <c r="K22" s="194"/>
      <c r="L22" s="206" t="s">
        <v>346</v>
      </c>
      <c r="M22" s="350"/>
      <c r="N22" s="206">
        <v>4540.74</v>
      </c>
      <c r="O22" s="206"/>
      <c r="P22" s="206">
        <v>4540.74</v>
      </c>
      <c r="Q22" s="195" t="s">
        <v>787</v>
      </c>
      <c r="R22" s="195" t="s">
        <v>788</v>
      </c>
    </row>
    <row r="23" spans="1:18" ht="90" x14ac:dyDescent="0.25">
      <c r="A23" s="212">
        <v>9</v>
      </c>
      <c r="B23" s="212">
        <v>1</v>
      </c>
      <c r="C23" s="212">
        <v>4</v>
      </c>
      <c r="D23" s="212">
        <v>5</v>
      </c>
      <c r="E23" s="212" t="s">
        <v>823</v>
      </c>
      <c r="F23" s="212" t="s">
        <v>824</v>
      </c>
      <c r="G23" s="212" t="s">
        <v>39</v>
      </c>
      <c r="H23" s="212" t="s">
        <v>43</v>
      </c>
      <c r="I23" s="212">
        <v>45</v>
      </c>
      <c r="J23" s="212" t="s">
        <v>826</v>
      </c>
      <c r="K23" s="213"/>
      <c r="L23" s="216" t="s">
        <v>346</v>
      </c>
      <c r="M23" s="351"/>
      <c r="N23" s="217">
        <v>5790.74</v>
      </c>
      <c r="O23" s="216"/>
      <c r="P23" s="217">
        <v>5790.74</v>
      </c>
      <c r="Q23" s="212" t="s">
        <v>787</v>
      </c>
      <c r="R23" s="212" t="s">
        <v>788</v>
      </c>
    </row>
    <row r="24" spans="1:18" ht="22.5" customHeight="1" x14ac:dyDescent="0.25">
      <c r="A24" s="706" t="s">
        <v>827</v>
      </c>
      <c r="B24" s="817"/>
      <c r="C24" s="817"/>
      <c r="D24" s="817"/>
      <c r="E24" s="817"/>
      <c r="F24" s="817"/>
      <c r="G24" s="817"/>
      <c r="H24" s="817"/>
      <c r="I24" s="817"/>
      <c r="J24" s="817"/>
      <c r="K24" s="817"/>
      <c r="L24" s="817"/>
      <c r="M24" s="817"/>
      <c r="N24" s="817"/>
      <c r="O24" s="817"/>
      <c r="P24" s="817"/>
      <c r="Q24" s="817"/>
      <c r="R24" s="818"/>
    </row>
    <row r="25" spans="1:18" s="201" customFormat="1" ht="120" x14ac:dyDescent="0.25">
      <c r="A25" s="194">
        <v>10</v>
      </c>
      <c r="B25" s="194">
        <v>1</v>
      </c>
      <c r="C25" s="194">
        <v>4</v>
      </c>
      <c r="D25" s="194">
        <v>5</v>
      </c>
      <c r="E25" s="195" t="s">
        <v>828</v>
      </c>
      <c r="F25" s="195" t="s">
        <v>829</v>
      </c>
      <c r="G25" s="194" t="s">
        <v>45</v>
      </c>
      <c r="H25" s="194" t="s">
        <v>43</v>
      </c>
      <c r="I25" s="194">
        <v>30</v>
      </c>
      <c r="J25" s="195" t="s">
        <v>830</v>
      </c>
      <c r="K25" s="194"/>
      <c r="L25" s="194" t="s">
        <v>36</v>
      </c>
      <c r="M25" s="172"/>
      <c r="N25" s="173">
        <v>36500</v>
      </c>
      <c r="O25" s="172"/>
      <c r="P25" s="199">
        <v>36500</v>
      </c>
      <c r="Q25" s="195" t="s">
        <v>787</v>
      </c>
      <c r="R25" s="195" t="s">
        <v>788</v>
      </c>
    </row>
    <row r="26" spans="1:18" s="201" customFormat="1" x14ac:dyDescent="0.25">
      <c r="A26" s="686">
        <v>11</v>
      </c>
      <c r="B26" s="686">
        <v>1</v>
      </c>
      <c r="C26" s="686">
        <v>4</v>
      </c>
      <c r="D26" s="686">
        <v>5</v>
      </c>
      <c r="E26" s="648" t="s">
        <v>831</v>
      </c>
      <c r="F26" s="648" t="s">
        <v>832</v>
      </c>
      <c r="G26" s="194" t="s">
        <v>39</v>
      </c>
      <c r="H26" s="234" t="s">
        <v>833</v>
      </c>
      <c r="I26" s="234">
        <v>50</v>
      </c>
      <c r="J26" s="756" t="s">
        <v>834</v>
      </c>
      <c r="K26" s="944" t="s">
        <v>701</v>
      </c>
      <c r="L26" s="942" t="s">
        <v>36</v>
      </c>
      <c r="M26" s="946" t="s">
        <v>701</v>
      </c>
      <c r="N26" s="942">
        <v>194470</v>
      </c>
      <c r="O26" s="942" t="s">
        <v>701</v>
      </c>
      <c r="P26" s="942">
        <v>194470</v>
      </c>
      <c r="Q26" s="756" t="s">
        <v>787</v>
      </c>
      <c r="R26" s="756" t="s">
        <v>788</v>
      </c>
    </row>
    <row r="27" spans="1:18" s="201" customFormat="1" x14ac:dyDescent="0.25">
      <c r="A27" s="688"/>
      <c r="B27" s="688"/>
      <c r="C27" s="688"/>
      <c r="D27" s="688"/>
      <c r="E27" s="647"/>
      <c r="F27" s="647"/>
      <c r="G27" s="234" t="s">
        <v>45</v>
      </c>
      <c r="H27" s="234" t="s">
        <v>43</v>
      </c>
      <c r="I27" s="234">
        <v>41</v>
      </c>
      <c r="J27" s="757"/>
      <c r="K27" s="945"/>
      <c r="L27" s="943"/>
      <c r="M27" s="947"/>
      <c r="N27" s="943"/>
      <c r="O27" s="943"/>
      <c r="P27" s="943"/>
      <c r="Q27" s="757"/>
      <c r="R27" s="757"/>
    </row>
    <row r="28" spans="1:18" x14ac:dyDescent="0.25">
      <c r="A28" s="612">
        <v>11</v>
      </c>
      <c r="B28" s="612">
        <v>1</v>
      </c>
      <c r="C28" s="612">
        <v>4</v>
      </c>
      <c r="D28" s="612">
        <v>5</v>
      </c>
      <c r="E28" s="609" t="s">
        <v>835</v>
      </c>
      <c r="F28" s="609" t="s">
        <v>832</v>
      </c>
      <c r="G28" s="213" t="s">
        <v>39</v>
      </c>
      <c r="H28" s="212" t="s">
        <v>833</v>
      </c>
      <c r="I28" s="212">
        <v>50</v>
      </c>
      <c r="J28" s="609" t="s">
        <v>834</v>
      </c>
      <c r="K28" s="612" t="s">
        <v>701</v>
      </c>
      <c r="L28" s="938" t="s">
        <v>36</v>
      </c>
      <c r="M28" s="940" t="s">
        <v>701</v>
      </c>
      <c r="N28" s="938">
        <v>194470</v>
      </c>
      <c r="O28" s="938" t="s">
        <v>701</v>
      </c>
      <c r="P28" s="938">
        <v>194470</v>
      </c>
      <c r="Q28" s="609" t="s">
        <v>787</v>
      </c>
      <c r="R28" s="609" t="s">
        <v>788</v>
      </c>
    </row>
    <row r="29" spans="1:18" x14ac:dyDescent="0.25">
      <c r="A29" s="613"/>
      <c r="B29" s="613"/>
      <c r="C29" s="613"/>
      <c r="D29" s="613"/>
      <c r="E29" s="611"/>
      <c r="F29" s="611"/>
      <c r="G29" s="212" t="s">
        <v>45</v>
      </c>
      <c r="H29" s="212" t="s">
        <v>43</v>
      </c>
      <c r="I29" s="212">
        <v>41</v>
      </c>
      <c r="J29" s="611"/>
      <c r="K29" s="613"/>
      <c r="L29" s="939"/>
      <c r="M29" s="941"/>
      <c r="N29" s="939"/>
      <c r="O29" s="939"/>
      <c r="P29" s="939"/>
      <c r="Q29" s="611"/>
      <c r="R29" s="611"/>
    </row>
    <row r="30" spans="1:18" ht="23.25" customHeight="1" x14ac:dyDescent="0.25">
      <c r="A30" s="815" t="s">
        <v>836</v>
      </c>
      <c r="B30" s="707"/>
      <c r="C30" s="707"/>
      <c r="D30" s="707"/>
      <c r="E30" s="707"/>
      <c r="F30" s="707"/>
      <c r="G30" s="707"/>
      <c r="H30" s="707"/>
      <c r="I30" s="707"/>
      <c r="J30" s="707"/>
      <c r="K30" s="707"/>
      <c r="L30" s="707"/>
      <c r="M30" s="707"/>
      <c r="N30" s="707"/>
      <c r="O30" s="707"/>
      <c r="P30" s="707"/>
      <c r="Q30" s="707"/>
      <c r="R30" s="708"/>
    </row>
    <row r="32" spans="1:18" x14ac:dyDescent="0.25">
      <c r="M32" s="578" t="s">
        <v>256</v>
      </c>
      <c r="N32" s="579"/>
      <c r="O32" s="580" t="s">
        <v>257</v>
      </c>
      <c r="P32" s="580"/>
    </row>
    <row r="33" spans="7:16" x14ac:dyDescent="0.25">
      <c r="M33" s="99" t="s">
        <v>258</v>
      </c>
      <c r="N33" s="99" t="s">
        <v>259</v>
      </c>
      <c r="O33" s="99" t="s">
        <v>258</v>
      </c>
      <c r="P33" s="99" t="s">
        <v>259</v>
      </c>
    </row>
    <row r="34" spans="7:16" x14ac:dyDescent="0.25">
      <c r="L34" s="101" t="s">
        <v>260</v>
      </c>
      <c r="M34" s="151">
        <v>10</v>
      </c>
      <c r="N34" s="156">
        <f>O7+O10+O13+O14+O16+P17+P20+P22+P25+P26</f>
        <v>475991.48</v>
      </c>
      <c r="O34" s="161">
        <v>1</v>
      </c>
      <c r="P34" s="156">
        <f>O15</f>
        <v>20500</v>
      </c>
    </row>
    <row r="35" spans="7:16" x14ac:dyDescent="0.25">
      <c r="L35" s="101" t="s">
        <v>261</v>
      </c>
      <c r="M35" s="131">
        <v>10</v>
      </c>
      <c r="N35" s="83">
        <f>O7+O10+O13+O14+O16+P18+P20+P23+P25+P26</f>
        <v>475707.93</v>
      </c>
      <c r="O35" s="131">
        <v>1</v>
      </c>
      <c r="P35" s="83">
        <f>P34</f>
        <v>20500</v>
      </c>
    </row>
    <row r="36" spans="7:16" x14ac:dyDescent="0.25">
      <c r="G36" s="160"/>
    </row>
  </sheetData>
  <mergeCells count="98">
    <mergeCell ref="F4:F5"/>
    <mergeCell ref="A4:A5"/>
    <mergeCell ref="B4:B5"/>
    <mergeCell ref="C4:C5"/>
    <mergeCell ref="D4:D5"/>
    <mergeCell ref="E4:E5"/>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Q7:Q9"/>
    <mergeCell ref="R7:R9"/>
    <mergeCell ref="A10:A12"/>
    <mergeCell ref="B10:B12"/>
    <mergeCell ref="C10:C12"/>
    <mergeCell ref="D10:D12"/>
    <mergeCell ref="E10:E12"/>
    <mergeCell ref="F10:F12"/>
    <mergeCell ref="G10:G12"/>
    <mergeCell ref="J10:J12"/>
    <mergeCell ref="K7:K9"/>
    <mergeCell ref="L7:L9"/>
    <mergeCell ref="M7:M9"/>
    <mergeCell ref="N7:N9"/>
    <mergeCell ref="O7:O9"/>
    <mergeCell ref="P7:P9"/>
    <mergeCell ref="Q10:Q12"/>
    <mergeCell ref="R10:R12"/>
    <mergeCell ref="H11:H12"/>
    <mergeCell ref="I11:I12"/>
    <mergeCell ref="A19:R19"/>
    <mergeCell ref="K10:K12"/>
    <mergeCell ref="L10:L12"/>
    <mergeCell ref="M10:M12"/>
    <mergeCell ref="N10:N12"/>
    <mergeCell ref="O10:O12"/>
    <mergeCell ref="P10:P12"/>
    <mergeCell ref="A26:A27"/>
    <mergeCell ref="B26:B27"/>
    <mergeCell ref="C26:C27"/>
    <mergeCell ref="D26:D27"/>
    <mergeCell ref="E26:E27"/>
    <mergeCell ref="O20:O21"/>
    <mergeCell ref="P20:P21"/>
    <mergeCell ref="Q20:Q21"/>
    <mergeCell ref="R20:R21"/>
    <mergeCell ref="A24:R24"/>
    <mergeCell ref="F20:F21"/>
    <mergeCell ref="J20:J21"/>
    <mergeCell ref="K20:K21"/>
    <mergeCell ref="L20:L21"/>
    <mergeCell ref="M20:M21"/>
    <mergeCell ref="N20:N21"/>
    <mergeCell ref="A20:A21"/>
    <mergeCell ref="B20:B21"/>
    <mergeCell ref="C20:C21"/>
    <mergeCell ref="D20:D21"/>
    <mergeCell ref="E20:E21"/>
    <mergeCell ref="O26:O27"/>
    <mergeCell ref="P26:P27"/>
    <mergeCell ref="Q26:Q27"/>
    <mergeCell ref="R26:R27"/>
    <mergeCell ref="A28:A29"/>
    <mergeCell ref="B28:B29"/>
    <mergeCell ref="C28:C29"/>
    <mergeCell ref="D28:D29"/>
    <mergeCell ref="E28:E29"/>
    <mergeCell ref="F28:F29"/>
    <mergeCell ref="F26:F27"/>
    <mergeCell ref="J26:J27"/>
    <mergeCell ref="K26:K27"/>
    <mergeCell ref="L26:L27"/>
    <mergeCell ref="M26:M27"/>
    <mergeCell ref="N26:N27"/>
    <mergeCell ref="P28:P29"/>
    <mergeCell ref="Q28:Q29"/>
    <mergeCell ref="R28:R29"/>
    <mergeCell ref="A30:R30"/>
    <mergeCell ref="M32:N32"/>
    <mergeCell ref="O32:P32"/>
    <mergeCell ref="J28:J29"/>
    <mergeCell ref="K28:K29"/>
    <mergeCell ref="L28:L29"/>
    <mergeCell ref="M28:M29"/>
    <mergeCell ref="N28:N29"/>
    <mergeCell ref="O28:O2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workbookViewId="0">
      <selection activeCell="A3" sqref="A3"/>
    </sheetView>
  </sheetViews>
  <sheetFormatPr defaultRowHeight="15" x14ac:dyDescent="0.25"/>
  <cols>
    <col min="1" max="1" width="4.7109375" style="175" customWidth="1"/>
    <col min="2" max="2" width="8.85546875" style="175" customWidth="1"/>
    <col min="3" max="3" width="11.42578125" style="175" customWidth="1"/>
    <col min="4" max="4" width="9.7109375" style="175" customWidth="1"/>
    <col min="5" max="5" width="45.7109375" style="175" customWidth="1"/>
    <col min="6" max="6" width="71.28515625" style="175" customWidth="1"/>
    <col min="7" max="7" width="35.7109375" style="175" customWidth="1"/>
    <col min="8" max="8" width="19.28515625" style="175" customWidth="1"/>
    <col min="9" max="9" width="19.5703125" style="175" customWidth="1"/>
    <col min="10" max="10" width="35.85546875" style="175" customWidth="1"/>
    <col min="11" max="11" width="13.28515625" style="175" customWidth="1"/>
    <col min="12" max="12" width="14.85546875" style="175" customWidth="1"/>
    <col min="13" max="16" width="14.7109375" style="175" customWidth="1"/>
    <col min="17" max="17" width="19.140625" style="175" customWidth="1"/>
    <col min="18" max="18" width="17.85546875" style="175" customWidth="1"/>
    <col min="19" max="19" width="19.5703125" style="175" customWidth="1"/>
    <col min="20" max="20" width="11.28515625" style="175" bestFit="1" customWidth="1"/>
    <col min="21" max="250" width="9.140625" style="175"/>
    <col min="251" max="251" width="4.7109375" style="175" bestFit="1" customWidth="1"/>
    <col min="252" max="252" width="9.7109375" style="175" bestFit="1" customWidth="1"/>
    <col min="253" max="253" width="10" style="175" bestFit="1" customWidth="1"/>
    <col min="254" max="254" width="8.85546875" style="175" bestFit="1" customWidth="1"/>
    <col min="255" max="255" width="22.85546875" style="175" customWidth="1"/>
    <col min="256" max="256" width="59.7109375" style="175" bestFit="1" customWidth="1"/>
    <col min="257" max="257" width="57.85546875" style="175" bestFit="1" customWidth="1"/>
    <col min="258" max="258" width="35.28515625" style="175" bestFit="1" customWidth="1"/>
    <col min="259" max="259" width="28.140625" style="175" bestFit="1" customWidth="1"/>
    <col min="260" max="260" width="33.140625" style="175" bestFit="1" customWidth="1"/>
    <col min="261" max="261" width="26" style="175" bestFit="1" customWidth="1"/>
    <col min="262" max="262" width="19.140625" style="175" bestFit="1" customWidth="1"/>
    <col min="263" max="263" width="10.42578125" style="175" customWidth="1"/>
    <col min="264" max="264" width="11.85546875" style="175" customWidth="1"/>
    <col min="265" max="265" width="14.7109375" style="175" customWidth="1"/>
    <col min="266" max="266" width="9" style="175" bestFit="1" customWidth="1"/>
    <col min="267" max="506" width="9.140625" style="175"/>
    <col min="507" max="507" width="4.7109375" style="175" bestFit="1" customWidth="1"/>
    <col min="508" max="508" width="9.7109375" style="175" bestFit="1" customWidth="1"/>
    <col min="509" max="509" width="10" style="175" bestFit="1" customWidth="1"/>
    <col min="510" max="510" width="8.85546875" style="175" bestFit="1" customWidth="1"/>
    <col min="511" max="511" width="22.85546875" style="175" customWidth="1"/>
    <col min="512" max="512" width="59.7109375" style="175" bestFit="1" customWidth="1"/>
    <col min="513" max="513" width="57.85546875" style="175" bestFit="1" customWidth="1"/>
    <col min="514" max="514" width="35.28515625" style="175" bestFit="1" customWidth="1"/>
    <col min="515" max="515" width="28.140625" style="175" bestFit="1" customWidth="1"/>
    <col min="516" max="516" width="33.140625" style="175" bestFit="1" customWidth="1"/>
    <col min="517" max="517" width="26" style="175" bestFit="1" customWidth="1"/>
    <col min="518" max="518" width="19.140625" style="175" bestFit="1" customWidth="1"/>
    <col min="519" max="519" width="10.42578125" style="175" customWidth="1"/>
    <col min="520" max="520" width="11.85546875" style="175" customWidth="1"/>
    <col min="521" max="521" width="14.7109375" style="175" customWidth="1"/>
    <col min="522" max="522" width="9" style="175" bestFit="1" customWidth="1"/>
    <col min="523" max="762" width="9.140625" style="175"/>
    <col min="763" max="763" width="4.7109375" style="175" bestFit="1" customWidth="1"/>
    <col min="764" max="764" width="9.7109375" style="175" bestFit="1" customWidth="1"/>
    <col min="765" max="765" width="10" style="175" bestFit="1" customWidth="1"/>
    <col min="766" max="766" width="8.85546875" style="175" bestFit="1" customWidth="1"/>
    <col min="767" max="767" width="22.85546875" style="175" customWidth="1"/>
    <col min="768" max="768" width="59.7109375" style="175" bestFit="1" customWidth="1"/>
    <col min="769" max="769" width="57.85546875" style="175" bestFit="1" customWidth="1"/>
    <col min="770" max="770" width="35.28515625" style="175" bestFit="1" customWidth="1"/>
    <col min="771" max="771" width="28.140625" style="175" bestFit="1" customWidth="1"/>
    <col min="772" max="772" width="33.140625" style="175" bestFit="1" customWidth="1"/>
    <col min="773" max="773" width="26" style="175" bestFit="1" customWidth="1"/>
    <col min="774" max="774" width="19.140625" style="175" bestFit="1" customWidth="1"/>
    <col min="775" max="775" width="10.42578125" style="175" customWidth="1"/>
    <col min="776" max="776" width="11.85546875" style="175" customWidth="1"/>
    <col min="777" max="777" width="14.7109375" style="175" customWidth="1"/>
    <col min="778" max="778" width="9" style="175" bestFit="1" customWidth="1"/>
    <col min="779" max="1018" width="9.140625" style="175"/>
    <col min="1019" max="1019" width="4.7109375" style="175" bestFit="1" customWidth="1"/>
    <col min="1020" max="1020" width="9.7109375" style="175" bestFit="1" customWidth="1"/>
    <col min="1021" max="1021" width="10" style="175" bestFit="1" customWidth="1"/>
    <col min="1022" max="1022" width="8.85546875" style="175" bestFit="1" customWidth="1"/>
    <col min="1023" max="1023" width="22.85546875" style="175" customWidth="1"/>
    <col min="1024" max="1024" width="59.7109375" style="175" bestFit="1" customWidth="1"/>
    <col min="1025" max="1025" width="57.85546875" style="175" bestFit="1" customWidth="1"/>
    <col min="1026" max="1026" width="35.28515625" style="175" bestFit="1" customWidth="1"/>
    <col min="1027" max="1027" width="28.140625" style="175" bestFit="1" customWidth="1"/>
    <col min="1028" max="1028" width="33.140625" style="175" bestFit="1" customWidth="1"/>
    <col min="1029" max="1029" width="26" style="175" bestFit="1" customWidth="1"/>
    <col min="1030" max="1030" width="19.140625" style="175" bestFit="1" customWidth="1"/>
    <col min="1031" max="1031" width="10.42578125" style="175" customWidth="1"/>
    <col min="1032" max="1032" width="11.85546875" style="175" customWidth="1"/>
    <col min="1033" max="1033" width="14.7109375" style="175" customWidth="1"/>
    <col min="1034" max="1034" width="9" style="175" bestFit="1" customWidth="1"/>
    <col min="1035" max="1274" width="9.140625" style="175"/>
    <col min="1275" max="1275" width="4.7109375" style="175" bestFit="1" customWidth="1"/>
    <col min="1276" max="1276" width="9.7109375" style="175" bestFit="1" customWidth="1"/>
    <col min="1277" max="1277" width="10" style="175" bestFit="1" customWidth="1"/>
    <col min="1278" max="1278" width="8.85546875" style="175" bestFit="1" customWidth="1"/>
    <col min="1279" max="1279" width="22.85546875" style="175" customWidth="1"/>
    <col min="1280" max="1280" width="59.7109375" style="175" bestFit="1" customWidth="1"/>
    <col min="1281" max="1281" width="57.85546875" style="175" bestFit="1" customWidth="1"/>
    <col min="1282" max="1282" width="35.28515625" style="175" bestFit="1" customWidth="1"/>
    <col min="1283" max="1283" width="28.140625" style="175" bestFit="1" customWidth="1"/>
    <col min="1284" max="1284" width="33.140625" style="175" bestFit="1" customWidth="1"/>
    <col min="1285" max="1285" width="26" style="175" bestFit="1" customWidth="1"/>
    <col min="1286" max="1286" width="19.140625" style="175" bestFit="1" customWidth="1"/>
    <col min="1287" max="1287" width="10.42578125" style="175" customWidth="1"/>
    <col min="1288" max="1288" width="11.85546875" style="175" customWidth="1"/>
    <col min="1289" max="1289" width="14.7109375" style="175" customWidth="1"/>
    <col min="1290" max="1290" width="9" style="175" bestFit="1" customWidth="1"/>
    <col min="1291" max="1530" width="9.140625" style="175"/>
    <col min="1531" max="1531" width="4.7109375" style="175" bestFit="1" customWidth="1"/>
    <col min="1532" max="1532" width="9.7109375" style="175" bestFit="1" customWidth="1"/>
    <col min="1533" max="1533" width="10" style="175" bestFit="1" customWidth="1"/>
    <col min="1534" max="1534" width="8.85546875" style="175" bestFit="1" customWidth="1"/>
    <col min="1535" max="1535" width="22.85546875" style="175" customWidth="1"/>
    <col min="1536" max="1536" width="59.7109375" style="175" bestFit="1" customWidth="1"/>
    <col min="1537" max="1537" width="57.85546875" style="175" bestFit="1" customWidth="1"/>
    <col min="1538" max="1538" width="35.28515625" style="175" bestFit="1" customWidth="1"/>
    <col min="1539" max="1539" width="28.140625" style="175" bestFit="1" customWidth="1"/>
    <col min="1540" max="1540" width="33.140625" style="175" bestFit="1" customWidth="1"/>
    <col min="1541" max="1541" width="26" style="175" bestFit="1" customWidth="1"/>
    <col min="1542" max="1542" width="19.140625" style="175" bestFit="1" customWidth="1"/>
    <col min="1543" max="1543" width="10.42578125" style="175" customWidth="1"/>
    <col min="1544" max="1544" width="11.85546875" style="175" customWidth="1"/>
    <col min="1545" max="1545" width="14.7109375" style="175" customWidth="1"/>
    <col min="1546" max="1546" width="9" style="175" bestFit="1" customWidth="1"/>
    <col min="1547" max="1786" width="9.140625" style="175"/>
    <col min="1787" max="1787" width="4.7109375" style="175" bestFit="1" customWidth="1"/>
    <col min="1788" max="1788" width="9.7109375" style="175" bestFit="1" customWidth="1"/>
    <col min="1789" max="1789" width="10" style="175" bestFit="1" customWidth="1"/>
    <col min="1790" max="1790" width="8.85546875" style="175" bestFit="1" customWidth="1"/>
    <col min="1791" max="1791" width="22.85546875" style="175" customWidth="1"/>
    <col min="1792" max="1792" width="59.7109375" style="175" bestFit="1" customWidth="1"/>
    <col min="1793" max="1793" width="57.85546875" style="175" bestFit="1" customWidth="1"/>
    <col min="1794" max="1794" width="35.28515625" style="175" bestFit="1" customWidth="1"/>
    <col min="1795" max="1795" width="28.140625" style="175" bestFit="1" customWidth="1"/>
    <col min="1796" max="1796" width="33.140625" style="175" bestFit="1" customWidth="1"/>
    <col min="1797" max="1797" width="26" style="175" bestFit="1" customWidth="1"/>
    <col min="1798" max="1798" width="19.140625" style="175" bestFit="1" customWidth="1"/>
    <col min="1799" max="1799" width="10.42578125" style="175" customWidth="1"/>
    <col min="1800" max="1800" width="11.85546875" style="175" customWidth="1"/>
    <col min="1801" max="1801" width="14.7109375" style="175" customWidth="1"/>
    <col min="1802" max="1802" width="9" style="175" bestFit="1" customWidth="1"/>
    <col min="1803" max="2042" width="9.140625" style="175"/>
    <col min="2043" max="2043" width="4.7109375" style="175" bestFit="1" customWidth="1"/>
    <col min="2044" max="2044" width="9.7109375" style="175" bestFit="1" customWidth="1"/>
    <col min="2045" max="2045" width="10" style="175" bestFit="1" customWidth="1"/>
    <col min="2046" max="2046" width="8.85546875" style="175" bestFit="1" customWidth="1"/>
    <col min="2047" max="2047" width="22.85546875" style="175" customWidth="1"/>
    <col min="2048" max="2048" width="59.7109375" style="175" bestFit="1" customWidth="1"/>
    <col min="2049" max="2049" width="57.85546875" style="175" bestFit="1" customWidth="1"/>
    <col min="2050" max="2050" width="35.28515625" style="175" bestFit="1" customWidth="1"/>
    <col min="2051" max="2051" width="28.140625" style="175" bestFit="1" customWidth="1"/>
    <col min="2052" max="2052" width="33.140625" style="175" bestFit="1" customWidth="1"/>
    <col min="2053" max="2053" width="26" style="175" bestFit="1" customWidth="1"/>
    <col min="2054" max="2054" width="19.140625" style="175" bestFit="1" customWidth="1"/>
    <col min="2055" max="2055" width="10.42578125" style="175" customWidth="1"/>
    <col min="2056" max="2056" width="11.85546875" style="175" customWidth="1"/>
    <col min="2057" max="2057" width="14.7109375" style="175" customWidth="1"/>
    <col min="2058" max="2058" width="9" style="175" bestFit="1" customWidth="1"/>
    <col min="2059" max="2298" width="9.140625" style="175"/>
    <col min="2299" max="2299" width="4.7109375" style="175" bestFit="1" customWidth="1"/>
    <col min="2300" max="2300" width="9.7109375" style="175" bestFit="1" customWidth="1"/>
    <col min="2301" max="2301" width="10" style="175" bestFit="1" customWidth="1"/>
    <col min="2302" max="2302" width="8.85546875" style="175" bestFit="1" customWidth="1"/>
    <col min="2303" max="2303" width="22.85546875" style="175" customWidth="1"/>
    <col min="2304" max="2304" width="59.7109375" style="175" bestFit="1" customWidth="1"/>
    <col min="2305" max="2305" width="57.85546875" style="175" bestFit="1" customWidth="1"/>
    <col min="2306" max="2306" width="35.28515625" style="175" bestFit="1" customWidth="1"/>
    <col min="2307" max="2307" width="28.140625" style="175" bestFit="1" customWidth="1"/>
    <col min="2308" max="2308" width="33.140625" style="175" bestFit="1" customWidth="1"/>
    <col min="2309" max="2309" width="26" style="175" bestFit="1" customWidth="1"/>
    <col min="2310" max="2310" width="19.140625" style="175" bestFit="1" customWidth="1"/>
    <col min="2311" max="2311" width="10.42578125" style="175" customWidth="1"/>
    <col min="2312" max="2312" width="11.85546875" style="175" customWidth="1"/>
    <col min="2313" max="2313" width="14.7109375" style="175" customWidth="1"/>
    <col min="2314" max="2314" width="9" style="175" bestFit="1" customWidth="1"/>
    <col min="2315" max="2554" width="9.140625" style="175"/>
    <col min="2555" max="2555" width="4.7109375" style="175" bestFit="1" customWidth="1"/>
    <col min="2556" max="2556" width="9.7109375" style="175" bestFit="1" customWidth="1"/>
    <col min="2557" max="2557" width="10" style="175" bestFit="1" customWidth="1"/>
    <col min="2558" max="2558" width="8.85546875" style="175" bestFit="1" customWidth="1"/>
    <col min="2559" max="2559" width="22.85546875" style="175" customWidth="1"/>
    <col min="2560" max="2560" width="59.7109375" style="175" bestFit="1" customWidth="1"/>
    <col min="2561" max="2561" width="57.85546875" style="175" bestFit="1" customWidth="1"/>
    <col min="2562" max="2562" width="35.28515625" style="175" bestFit="1" customWidth="1"/>
    <col min="2563" max="2563" width="28.140625" style="175" bestFit="1" customWidth="1"/>
    <col min="2564" max="2564" width="33.140625" style="175" bestFit="1" customWidth="1"/>
    <col min="2565" max="2565" width="26" style="175" bestFit="1" customWidth="1"/>
    <col min="2566" max="2566" width="19.140625" style="175" bestFit="1" customWidth="1"/>
    <col min="2567" max="2567" width="10.42578125" style="175" customWidth="1"/>
    <col min="2568" max="2568" width="11.85546875" style="175" customWidth="1"/>
    <col min="2569" max="2569" width="14.7109375" style="175" customWidth="1"/>
    <col min="2570" max="2570" width="9" style="175" bestFit="1" customWidth="1"/>
    <col min="2571" max="2810" width="9.140625" style="175"/>
    <col min="2811" max="2811" width="4.7109375" style="175" bestFit="1" customWidth="1"/>
    <col min="2812" max="2812" width="9.7109375" style="175" bestFit="1" customWidth="1"/>
    <col min="2813" max="2813" width="10" style="175" bestFit="1" customWidth="1"/>
    <col min="2814" max="2814" width="8.85546875" style="175" bestFit="1" customWidth="1"/>
    <col min="2815" max="2815" width="22.85546875" style="175" customWidth="1"/>
    <col min="2816" max="2816" width="59.7109375" style="175" bestFit="1" customWidth="1"/>
    <col min="2817" max="2817" width="57.85546875" style="175" bestFit="1" customWidth="1"/>
    <col min="2818" max="2818" width="35.28515625" style="175" bestFit="1" customWidth="1"/>
    <col min="2819" max="2819" width="28.140625" style="175" bestFit="1" customWidth="1"/>
    <col min="2820" max="2820" width="33.140625" style="175" bestFit="1" customWidth="1"/>
    <col min="2821" max="2821" width="26" style="175" bestFit="1" customWidth="1"/>
    <col min="2822" max="2822" width="19.140625" style="175" bestFit="1" customWidth="1"/>
    <col min="2823" max="2823" width="10.42578125" style="175" customWidth="1"/>
    <col min="2824" max="2824" width="11.85546875" style="175" customWidth="1"/>
    <col min="2825" max="2825" width="14.7109375" style="175" customWidth="1"/>
    <col min="2826" max="2826" width="9" style="175" bestFit="1" customWidth="1"/>
    <col min="2827" max="3066" width="9.140625" style="175"/>
    <col min="3067" max="3067" width="4.7109375" style="175" bestFit="1" customWidth="1"/>
    <col min="3068" max="3068" width="9.7109375" style="175" bestFit="1" customWidth="1"/>
    <col min="3069" max="3069" width="10" style="175" bestFit="1" customWidth="1"/>
    <col min="3070" max="3070" width="8.85546875" style="175" bestFit="1" customWidth="1"/>
    <col min="3071" max="3071" width="22.85546875" style="175" customWidth="1"/>
    <col min="3072" max="3072" width="59.7109375" style="175" bestFit="1" customWidth="1"/>
    <col min="3073" max="3073" width="57.85546875" style="175" bestFit="1" customWidth="1"/>
    <col min="3074" max="3074" width="35.28515625" style="175" bestFit="1" customWidth="1"/>
    <col min="3075" max="3075" width="28.140625" style="175" bestFit="1" customWidth="1"/>
    <col min="3076" max="3076" width="33.140625" style="175" bestFit="1" customWidth="1"/>
    <col min="3077" max="3077" width="26" style="175" bestFit="1" customWidth="1"/>
    <col min="3078" max="3078" width="19.140625" style="175" bestFit="1" customWidth="1"/>
    <col min="3079" max="3079" width="10.42578125" style="175" customWidth="1"/>
    <col min="3080" max="3080" width="11.85546875" style="175" customWidth="1"/>
    <col min="3081" max="3081" width="14.7109375" style="175" customWidth="1"/>
    <col min="3082" max="3082" width="9" style="175" bestFit="1" customWidth="1"/>
    <col min="3083" max="3322" width="9.140625" style="175"/>
    <col min="3323" max="3323" width="4.7109375" style="175" bestFit="1" customWidth="1"/>
    <col min="3324" max="3324" width="9.7109375" style="175" bestFit="1" customWidth="1"/>
    <col min="3325" max="3325" width="10" style="175" bestFit="1" customWidth="1"/>
    <col min="3326" max="3326" width="8.85546875" style="175" bestFit="1" customWidth="1"/>
    <col min="3327" max="3327" width="22.85546875" style="175" customWidth="1"/>
    <col min="3328" max="3328" width="59.7109375" style="175" bestFit="1" customWidth="1"/>
    <col min="3329" max="3329" width="57.85546875" style="175" bestFit="1" customWidth="1"/>
    <col min="3330" max="3330" width="35.28515625" style="175" bestFit="1" customWidth="1"/>
    <col min="3331" max="3331" width="28.140625" style="175" bestFit="1" customWidth="1"/>
    <col min="3332" max="3332" width="33.140625" style="175" bestFit="1" customWidth="1"/>
    <col min="3333" max="3333" width="26" style="175" bestFit="1" customWidth="1"/>
    <col min="3334" max="3334" width="19.140625" style="175" bestFit="1" customWidth="1"/>
    <col min="3335" max="3335" width="10.42578125" style="175" customWidth="1"/>
    <col min="3336" max="3336" width="11.85546875" style="175" customWidth="1"/>
    <col min="3337" max="3337" width="14.7109375" style="175" customWidth="1"/>
    <col min="3338" max="3338" width="9" style="175" bestFit="1" customWidth="1"/>
    <col min="3339" max="3578" width="9.140625" style="175"/>
    <col min="3579" max="3579" width="4.7109375" style="175" bestFit="1" customWidth="1"/>
    <col min="3580" max="3580" width="9.7109375" style="175" bestFit="1" customWidth="1"/>
    <col min="3581" max="3581" width="10" style="175" bestFit="1" customWidth="1"/>
    <col min="3582" max="3582" width="8.85546875" style="175" bestFit="1" customWidth="1"/>
    <col min="3583" max="3583" width="22.85546875" style="175" customWidth="1"/>
    <col min="3584" max="3584" width="59.7109375" style="175" bestFit="1" customWidth="1"/>
    <col min="3585" max="3585" width="57.85546875" style="175" bestFit="1" customWidth="1"/>
    <col min="3586" max="3586" width="35.28515625" style="175" bestFit="1" customWidth="1"/>
    <col min="3587" max="3587" width="28.140625" style="175" bestFit="1" customWidth="1"/>
    <col min="3588" max="3588" width="33.140625" style="175" bestFit="1" customWidth="1"/>
    <col min="3589" max="3589" width="26" style="175" bestFit="1" customWidth="1"/>
    <col min="3590" max="3590" width="19.140625" style="175" bestFit="1" customWidth="1"/>
    <col min="3591" max="3591" width="10.42578125" style="175" customWidth="1"/>
    <col min="3592" max="3592" width="11.85546875" style="175" customWidth="1"/>
    <col min="3593" max="3593" width="14.7109375" style="175" customWidth="1"/>
    <col min="3594" max="3594" width="9" style="175" bestFit="1" customWidth="1"/>
    <col min="3595" max="3834" width="9.140625" style="175"/>
    <col min="3835" max="3835" width="4.7109375" style="175" bestFit="1" customWidth="1"/>
    <col min="3836" max="3836" width="9.7109375" style="175" bestFit="1" customWidth="1"/>
    <col min="3837" max="3837" width="10" style="175" bestFit="1" customWidth="1"/>
    <col min="3838" max="3838" width="8.85546875" style="175" bestFit="1" customWidth="1"/>
    <col min="3839" max="3839" width="22.85546875" style="175" customWidth="1"/>
    <col min="3840" max="3840" width="59.7109375" style="175" bestFit="1" customWidth="1"/>
    <col min="3841" max="3841" width="57.85546875" style="175" bestFit="1" customWidth="1"/>
    <col min="3842" max="3842" width="35.28515625" style="175" bestFit="1" customWidth="1"/>
    <col min="3843" max="3843" width="28.140625" style="175" bestFit="1" customWidth="1"/>
    <col min="3844" max="3844" width="33.140625" style="175" bestFit="1" customWidth="1"/>
    <col min="3845" max="3845" width="26" style="175" bestFit="1" customWidth="1"/>
    <col min="3846" max="3846" width="19.140625" style="175" bestFit="1" customWidth="1"/>
    <col min="3847" max="3847" width="10.42578125" style="175" customWidth="1"/>
    <col min="3848" max="3848" width="11.85546875" style="175" customWidth="1"/>
    <col min="3849" max="3849" width="14.7109375" style="175" customWidth="1"/>
    <col min="3850" max="3850" width="9" style="175" bestFit="1" customWidth="1"/>
    <col min="3851" max="4090" width="9.140625" style="175"/>
    <col min="4091" max="4091" width="4.7109375" style="175" bestFit="1" customWidth="1"/>
    <col min="4092" max="4092" width="9.7109375" style="175" bestFit="1" customWidth="1"/>
    <col min="4093" max="4093" width="10" style="175" bestFit="1" customWidth="1"/>
    <col min="4094" max="4094" width="8.85546875" style="175" bestFit="1" customWidth="1"/>
    <col min="4095" max="4095" width="22.85546875" style="175" customWidth="1"/>
    <col min="4096" max="4096" width="59.7109375" style="175" bestFit="1" customWidth="1"/>
    <col min="4097" max="4097" width="57.85546875" style="175" bestFit="1" customWidth="1"/>
    <col min="4098" max="4098" width="35.28515625" style="175" bestFit="1" customWidth="1"/>
    <col min="4099" max="4099" width="28.140625" style="175" bestFit="1" customWidth="1"/>
    <col min="4100" max="4100" width="33.140625" style="175" bestFit="1" customWidth="1"/>
    <col min="4101" max="4101" width="26" style="175" bestFit="1" customWidth="1"/>
    <col min="4102" max="4102" width="19.140625" style="175" bestFit="1" customWidth="1"/>
    <col min="4103" max="4103" width="10.42578125" style="175" customWidth="1"/>
    <col min="4104" max="4104" width="11.85546875" style="175" customWidth="1"/>
    <col min="4105" max="4105" width="14.7109375" style="175" customWidth="1"/>
    <col min="4106" max="4106" width="9" style="175" bestFit="1" customWidth="1"/>
    <col min="4107" max="4346" width="9.140625" style="175"/>
    <col min="4347" max="4347" width="4.7109375" style="175" bestFit="1" customWidth="1"/>
    <col min="4348" max="4348" width="9.7109375" style="175" bestFit="1" customWidth="1"/>
    <col min="4349" max="4349" width="10" style="175" bestFit="1" customWidth="1"/>
    <col min="4350" max="4350" width="8.85546875" style="175" bestFit="1" customWidth="1"/>
    <col min="4351" max="4351" width="22.85546875" style="175" customWidth="1"/>
    <col min="4352" max="4352" width="59.7109375" style="175" bestFit="1" customWidth="1"/>
    <col min="4353" max="4353" width="57.85546875" style="175" bestFit="1" customWidth="1"/>
    <col min="4354" max="4354" width="35.28515625" style="175" bestFit="1" customWidth="1"/>
    <col min="4355" max="4355" width="28.140625" style="175" bestFit="1" customWidth="1"/>
    <col min="4356" max="4356" width="33.140625" style="175" bestFit="1" customWidth="1"/>
    <col min="4357" max="4357" width="26" style="175" bestFit="1" customWidth="1"/>
    <col min="4358" max="4358" width="19.140625" style="175" bestFit="1" customWidth="1"/>
    <col min="4359" max="4359" width="10.42578125" style="175" customWidth="1"/>
    <col min="4360" max="4360" width="11.85546875" style="175" customWidth="1"/>
    <col min="4361" max="4361" width="14.7109375" style="175" customWidth="1"/>
    <col min="4362" max="4362" width="9" style="175" bestFit="1" customWidth="1"/>
    <col min="4363" max="4602" width="9.140625" style="175"/>
    <col min="4603" max="4603" width="4.7109375" style="175" bestFit="1" customWidth="1"/>
    <col min="4604" max="4604" width="9.7109375" style="175" bestFit="1" customWidth="1"/>
    <col min="4605" max="4605" width="10" style="175" bestFit="1" customWidth="1"/>
    <col min="4606" max="4606" width="8.85546875" style="175" bestFit="1" customWidth="1"/>
    <col min="4607" max="4607" width="22.85546875" style="175" customWidth="1"/>
    <col min="4608" max="4608" width="59.7109375" style="175" bestFit="1" customWidth="1"/>
    <col min="4609" max="4609" width="57.85546875" style="175" bestFit="1" customWidth="1"/>
    <col min="4610" max="4610" width="35.28515625" style="175" bestFit="1" customWidth="1"/>
    <col min="4611" max="4611" width="28.140625" style="175" bestFit="1" customWidth="1"/>
    <col min="4612" max="4612" width="33.140625" style="175" bestFit="1" customWidth="1"/>
    <col min="4613" max="4613" width="26" style="175" bestFit="1" customWidth="1"/>
    <col min="4614" max="4614" width="19.140625" style="175" bestFit="1" customWidth="1"/>
    <col min="4615" max="4615" width="10.42578125" style="175" customWidth="1"/>
    <col min="4616" max="4616" width="11.85546875" style="175" customWidth="1"/>
    <col min="4617" max="4617" width="14.7109375" style="175" customWidth="1"/>
    <col min="4618" max="4618" width="9" style="175" bestFit="1" customWidth="1"/>
    <col min="4619" max="4858" width="9.140625" style="175"/>
    <col min="4859" max="4859" width="4.7109375" style="175" bestFit="1" customWidth="1"/>
    <col min="4860" max="4860" width="9.7109375" style="175" bestFit="1" customWidth="1"/>
    <col min="4861" max="4861" width="10" style="175" bestFit="1" customWidth="1"/>
    <col min="4862" max="4862" width="8.85546875" style="175" bestFit="1" customWidth="1"/>
    <col min="4863" max="4863" width="22.85546875" style="175" customWidth="1"/>
    <col min="4864" max="4864" width="59.7109375" style="175" bestFit="1" customWidth="1"/>
    <col min="4865" max="4865" width="57.85546875" style="175" bestFit="1" customWidth="1"/>
    <col min="4866" max="4866" width="35.28515625" style="175" bestFit="1" customWidth="1"/>
    <col min="4867" max="4867" width="28.140625" style="175" bestFit="1" customWidth="1"/>
    <col min="4868" max="4868" width="33.140625" style="175" bestFit="1" customWidth="1"/>
    <col min="4869" max="4869" width="26" style="175" bestFit="1" customWidth="1"/>
    <col min="4870" max="4870" width="19.140625" style="175" bestFit="1" customWidth="1"/>
    <col min="4871" max="4871" width="10.42578125" style="175" customWidth="1"/>
    <col min="4872" max="4872" width="11.85546875" style="175" customWidth="1"/>
    <col min="4873" max="4873" width="14.7109375" style="175" customWidth="1"/>
    <col min="4874" max="4874" width="9" style="175" bestFit="1" customWidth="1"/>
    <col min="4875" max="5114" width="9.140625" style="175"/>
    <col min="5115" max="5115" width="4.7109375" style="175" bestFit="1" customWidth="1"/>
    <col min="5116" max="5116" width="9.7109375" style="175" bestFit="1" customWidth="1"/>
    <col min="5117" max="5117" width="10" style="175" bestFit="1" customWidth="1"/>
    <col min="5118" max="5118" width="8.85546875" style="175" bestFit="1" customWidth="1"/>
    <col min="5119" max="5119" width="22.85546875" style="175" customWidth="1"/>
    <col min="5120" max="5120" width="59.7109375" style="175" bestFit="1" customWidth="1"/>
    <col min="5121" max="5121" width="57.85546875" style="175" bestFit="1" customWidth="1"/>
    <col min="5122" max="5122" width="35.28515625" style="175" bestFit="1" customWidth="1"/>
    <col min="5123" max="5123" width="28.140625" style="175" bestFit="1" customWidth="1"/>
    <col min="5124" max="5124" width="33.140625" style="175" bestFit="1" customWidth="1"/>
    <col min="5125" max="5125" width="26" style="175" bestFit="1" customWidth="1"/>
    <col min="5126" max="5126" width="19.140625" style="175" bestFit="1" customWidth="1"/>
    <col min="5127" max="5127" width="10.42578125" style="175" customWidth="1"/>
    <col min="5128" max="5128" width="11.85546875" style="175" customWidth="1"/>
    <col min="5129" max="5129" width="14.7109375" style="175" customWidth="1"/>
    <col min="5130" max="5130" width="9" style="175" bestFit="1" customWidth="1"/>
    <col min="5131" max="5370" width="9.140625" style="175"/>
    <col min="5371" max="5371" width="4.7109375" style="175" bestFit="1" customWidth="1"/>
    <col min="5372" max="5372" width="9.7109375" style="175" bestFit="1" customWidth="1"/>
    <col min="5373" max="5373" width="10" style="175" bestFit="1" customWidth="1"/>
    <col min="5374" max="5374" width="8.85546875" style="175" bestFit="1" customWidth="1"/>
    <col min="5375" max="5375" width="22.85546875" style="175" customWidth="1"/>
    <col min="5376" max="5376" width="59.7109375" style="175" bestFit="1" customWidth="1"/>
    <col min="5377" max="5377" width="57.85546875" style="175" bestFit="1" customWidth="1"/>
    <col min="5378" max="5378" width="35.28515625" style="175" bestFit="1" customWidth="1"/>
    <col min="5379" max="5379" width="28.140625" style="175" bestFit="1" customWidth="1"/>
    <col min="5380" max="5380" width="33.140625" style="175" bestFit="1" customWidth="1"/>
    <col min="5381" max="5381" width="26" style="175" bestFit="1" customWidth="1"/>
    <col min="5382" max="5382" width="19.140625" style="175" bestFit="1" customWidth="1"/>
    <col min="5383" max="5383" width="10.42578125" style="175" customWidth="1"/>
    <col min="5384" max="5384" width="11.85546875" style="175" customWidth="1"/>
    <col min="5385" max="5385" width="14.7109375" style="175" customWidth="1"/>
    <col min="5386" max="5386" width="9" style="175" bestFit="1" customWidth="1"/>
    <col min="5387" max="5626" width="9.140625" style="175"/>
    <col min="5627" max="5627" width="4.7109375" style="175" bestFit="1" customWidth="1"/>
    <col min="5628" max="5628" width="9.7109375" style="175" bestFit="1" customWidth="1"/>
    <col min="5629" max="5629" width="10" style="175" bestFit="1" customWidth="1"/>
    <col min="5630" max="5630" width="8.85546875" style="175" bestFit="1" customWidth="1"/>
    <col min="5631" max="5631" width="22.85546875" style="175" customWidth="1"/>
    <col min="5632" max="5632" width="59.7109375" style="175" bestFit="1" customWidth="1"/>
    <col min="5633" max="5633" width="57.85546875" style="175" bestFit="1" customWidth="1"/>
    <col min="5634" max="5634" width="35.28515625" style="175" bestFit="1" customWidth="1"/>
    <col min="5635" max="5635" width="28.140625" style="175" bestFit="1" customWidth="1"/>
    <col min="5636" max="5636" width="33.140625" style="175" bestFit="1" customWidth="1"/>
    <col min="5637" max="5637" width="26" style="175" bestFit="1" customWidth="1"/>
    <col min="5638" max="5638" width="19.140625" style="175" bestFit="1" customWidth="1"/>
    <col min="5639" max="5639" width="10.42578125" style="175" customWidth="1"/>
    <col min="5640" max="5640" width="11.85546875" style="175" customWidth="1"/>
    <col min="5641" max="5641" width="14.7109375" style="175" customWidth="1"/>
    <col min="5642" max="5642" width="9" style="175" bestFit="1" customWidth="1"/>
    <col min="5643" max="5882" width="9.140625" style="175"/>
    <col min="5883" max="5883" width="4.7109375" style="175" bestFit="1" customWidth="1"/>
    <col min="5884" max="5884" width="9.7109375" style="175" bestFit="1" customWidth="1"/>
    <col min="5885" max="5885" width="10" style="175" bestFit="1" customWidth="1"/>
    <col min="5886" max="5886" width="8.85546875" style="175" bestFit="1" customWidth="1"/>
    <col min="5887" max="5887" width="22.85546875" style="175" customWidth="1"/>
    <col min="5888" max="5888" width="59.7109375" style="175" bestFit="1" customWidth="1"/>
    <col min="5889" max="5889" width="57.85546875" style="175" bestFit="1" customWidth="1"/>
    <col min="5890" max="5890" width="35.28515625" style="175" bestFit="1" customWidth="1"/>
    <col min="5891" max="5891" width="28.140625" style="175" bestFit="1" customWidth="1"/>
    <col min="5892" max="5892" width="33.140625" style="175" bestFit="1" customWidth="1"/>
    <col min="5893" max="5893" width="26" style="175" bestFit="1" customWidth="1"/>
    <col min="5894" max="5894" width="19.140625" style="175" bestFit="1" customWidth="1"/>
    <col min="5895" max="5895" width="10.42578125" style="175" customWidth="1"/>
    <col min="5896" max="5896" width="11.85546875" style="175" customWidth="1"/>
    <col min="5897" max="5897" width="14.7109375" style="175" customWidth="1"/>
    <col min="5898" max="5898" width="9" style="175" bestFit="1" customWidth="1"/>
    <col min="5899" max="6138" width="9.140625" style="175"/>
    <col min="6139" max="6139" width="4.7109375" style="175" bestFit="1" customWidth="1"/>
    <col min="6140" max="6140" width="9.7109375" style="175" bestFit="1" customWidth="1"/>
    <col min="6141" max="6141" width="10" style="175" bestFit="1" customWidth="1"/>
    <col min="6142" max="6142" width="8.85546875" style="175" bestFit="1" customWidth="1"/>
    <col min="6143" max="6143" width="22.85546875" style="175" customWidth="1"/>
    <col min="6144" max="6144" width="59.7109375" style="175" bestFit="1" customWidth="1"/>
    <col min="6145" max="6145" width="57.85546875" style="175" bestFit="1" customWidth="1"/>
    <col min="6146" max="6146" width="35.28515625" style="175" bestFit="1" customWidth="1"/>
    <col min="6147" max="6147" width="28.140625" style="175" bestFit="1" customWidth="1"/>
    <col min="6148" max="6148" width="33.140625" style="175" bestFit="1" customWidth="1"/>
    <col min="6149" max="6149" width="26" style="175" bestFit="1" customWidth="1"/>
    <col min="6150" max="6150" width="19.140625" style="175" bestFit="1" customWidth="1"/>
    <col min="6151" max="6151" width="10.42578125" style="175" customWidth="1"/>
    <col min="6152" max="6152" width="11.85546875" style="175" customWidth="1"/>
    <col min="6153" max="6153" width="14.7109375" style="175" customWidth="1"/>
    <col min="6154" max="6154" width="9" style="175" bestFit="1" customWidth="1"/>
    <col min="6155" max="6394" width="9.140625" style="175"/>
    <col min="6395" max="6395" width="4.7109375" style="175" bestFit="1" customWidth="1"/>
    <col min="6396" max="6396" width="9.7109375" style="175" bestFit="1" customWidth="1"/>
    <col min="6397" max="6397" width="10" style="175" bestFit="1" customWidth="1"/>
    <col min="6398" max="6398" width="8.85546875" style="175" bestFit="1" customWidth="1"/>
    <col min="6399" max="6399" width="22.85546875" style="175" customWidth="1"/>
    <col min="6400" max="6400" width="59.7109375" style="175" bestFit="1" customWidth="1"/>
    <col min="6401" max="6401" width="57.85546875" style="175" bestFit="1" customWidth="1"/>
    <col min="6402" max="6402" width="35.28515625" style="175" bestFit="1" customWidth="1"/>
    <col min="6403" max="6403" width="28.140625" style="175" bestFit="1" customWidth="1"/>
    <col min="6404" max="6404" width="33.140625" style="175" bestFit="1" customWidth="1"/>
    <col min="6405" max="6405" width="26" style="175" bestFit="1" customWidth="1"/>
    <col min="6406" max="6406" width="19.140625" style="175" bestFit="1" customWidth="1"/>
    <col min="6407" max="6407" width="10.42578125" style="175" customWidth="1"/>
    <col min="6408" max="6408" width="11.85546875" style="175" customWidth="1"/>
    <col min="6409" max="6409" width="14.7109375" style="175" customWidth="1"/>
    <col min="6410" max="6410" width="9" style="175" bestFit="1" customWidth="1"/>
    <col min="6411" max="6650" width="9.140625" style="175"/>
    <col min="6651" max="6651" width="4.7109375" style="175" bestFit="1" customWidth="1"/>
    <col min="6652" max="6652" width="9.7109375" style="175" bestFit="1" customWidth="1"/>
    <col min="6653" max="6653" width="10" style="175" bestFit="1" customWidth="1"/>
    <col min="6654" max="6654" width="8.85546875" style="175" bestFit="1" customWidth="1"/>
    <col min="6655" max="6655" width="22.85546875" style="175" customWidth="1"/>
    <col min="6656" max="6656" width="59.7109375" style="175" bestFit="1" customWidth="1"/>
    <col min="6657" max="6657" width="57.85546875" style="175" bestFit="1" customWidth="1"/>
    <col min="6658" max="6658" width="35.28515625" style="175" bestFit="1" customWidth="1"/>
    <col min="6659" max="6659" width="28.140625" style="175" bestFit="1" customWidth="1"/>
    <col min="6660" max="6660" width="33.140625" style="175" bestFit="1" customWidth="1"/>
    <col min="6661" max="6661" width="26" style="175" bestFit="1" customWidth="1"/>
    <col min="6662" max="6662" width="19.140625" style="175" bestFit="1" customWidth="1"/>
    <col min="6663" max="6663" width="10.42578125" style="175" customWidth="1"/>
    <col min="6664" max="6664" width="11.85546875" style="175" customWidth="1"/>
    <col min="6665" max="6665" width="14.7109375" style="175" customWidth="1"/>
    <col min="6666" max="6666" width="9" style="175" bestFit="1" customWidth="1"/>
    <col min="6667" max="6906" width="9.140625" style="175"/>
    <col min="6907" max="6907" width="4.7109375" style="175" bestFit="1" customWidth="1"/>
    <col min="6908" max="6908" width="9.7109375" style="175" bestFit="1" customWidth="1"/>
    <col min="6909" max="6909" width="10" style="175" bestFit="1" customWidth="1"/>
    <col min="6910" max="6910" width="8.85546875" style="175" bestFit="1" customWidth="1"/>
    <col min="6911" max="6911" width="22.85546875" style="175" customWidth="1"/>
    <col min="6912" max="6912" width="59.7109375" style="175" bestFit="1" customWidth="1"/>
    <col min="6913" max="6913" width="57.85546875" style="175" bestFit="1" customWidth="1"/>
    <col min="6914" max="6914" width="35.28515625" style="175" bestFit="1" customWidth="1"/>
    <col min="6915" max="6915" width="28.140625" style="175" bestFit="1" customWidth="1"/>
    <col min="6916" max="6916" width="33.140625" style="175" bestFit="1" customWidth="1"/>
    <col min="6917" max="6917" width="26" style="175" bestFit="1" customWidth="1"/>
    <col min="6918" max="6918" width="19.140625" style="175" bestFit="1" customWidth="1"/>
    <col min="6919" max="6919" width="10.42578125" style="175" customWidth="1"/>
    <col min="6920" max="6920" width="11.85546875" style="175" customWidth="1"/>
    <col min="6921" max="6921" width="14.7109375" style="175" customWidth="1"/>
    <col min="6922" max="6922" width="9" style="175" bestFit="1" customWidth="1"/>
    <col min="6923" max="7162" width="9.140625" style="175"/>
    <col min="7163" max="7163" width="4.7109375" style="175" bestFit="1" customWidth="1"/>
    <col min="7164" max="7164" width="9.7109375" style="175" bestFit="1" customWidth="1"/>
    <col min="7165" max="7165" width="10" style="175" bestFit="1" customWidth="1"/>
    <col min="7166" max="7166" width="8.85546875" style="175" bestFit="1" customWidth="1"/>
    <col min="7167" max="7167" width="22.85546875" style="175" customWidth="1"/>
    <col min="7168" max="7168" width="59.7109375" style="175" bestFit="1" customWidth="1"/>
    <col min="7169" max="7169" width="57.85546875" style="175" bestFit="1" customWidth="1"/>
    <col min="7170" max="7170" width="35.28515625" style="175" bestFit="1" customWidth="1"/>
    <col min="7171" max="7171" width="28.140625" style="175" bestFit="1" customWidth="1"/>
    <col min="7172" max="7172" width="33.140625" style="175" bestFit="1" customWidth="1"/>
    <col min="7173" max="7173" width="26" style="175" bestFit="1" customWidth="1"/>
    <col min="7174" max="7174" width="19.140625" style="175" bestFit="1" customWidth="1"/>
    <col min="7175" max="7175" width="10.42578125" style="175" customWidth="1"/>
    <col min="7176" max="7176" width="11.85546875" style="175" customWidth="1"/>
    <col min="7177" max="7177" width="14.7109375" style="175" customWidth="1"/>
    <col min="7178" max="7178" width="9" style="175" bestFit="1" customWidth="1"/>
    <col min="7179" max="7418" width="9.140625" style="175"/>
    <col min="7419" max="7419" width="4.7109375" style="175" bestFit="1" customWidth="1"/>
    <col min="7420" max="7420" width="9.7109375" style="175" bestFit="1" customWidth="1"/>
    <col min="7421" max="7421" width="10" style="175" bestFit="1" customWidth="1"/>
    <col min="7422" max="7422" width="8.85546875" style="175" bestFit="1" customWidth="1"/>
    <col min="7423" max="7423" width="22.85546875" style="175" customWidth="1"/>
    <col min="7424" max="7424" width="59.7109375" style="175" bestFit="1" customWidth="1"/>
    <col min="7425" max="7425" width="57.85546875" style="175" bestFit="1" customWidth="1"/>
    <col min="7426" max="7426" width="35.28515625" style="175" bestFit="1" customWidth="1"/>
    <col min="7427" max="7427" width="28.140625" style="175" bestFit="1" customWidth="1"/>
    <col min="7428" max="7428" width="33.140625" style="175" bestFit="1" customWidth="1"/>
    <col min="7429" max="7429" width="26" style="175" bestFit="1" customWidth="1"/>
    <col min="7430" max="7430" width="19.140625" style="175" bestFit="1" customWidth="1"/>
    <col min="7431" max="7431" width="10.42578125" style="175" customWidth="1"/>
    <col min="7432" max="7432" width="11.85546875" style="175" customWidth="1"/>
    <col min="7433" max="7433" width="14.7109375" style="175" customWidth="1"/>
    <col min="7434" max="7434" width="9" style="175" bestFit="1" customWidth="1"/>
    <col min="7435" max="7674" width="9.140625" style="175"/>
    <col min="7675" max="7675" width="4.7109375" style="175" bestFit="1" customWidth="1"/>
    <col min="7676" max="7676" width="9.7109375" style="175" bestFit="1" customWidth="1"/>
    <col min="7677" max="7677" width="10" style="175" bestFit="1" customWidth="1"/>
    <col min="7678" max="7678" width="8.85546875" style="175" bestFit="1" customWidth="1"/>
    <col min="7679" max="7679" width="22.85546875" style="175" customWidth="1"/>
    <col min="7680" max="7680" width="59.7109375" style="175" bestFit="1" customWidth="1"/>
    <col min="7681" max="7681" width="57.85546875" style="175" bestFit="1" customWidth="1"/>
    <col min="7682" max="7682" width="35.28515625" style="175" bestFit="1" customWidth="1"/>
    <col min="7683" max="7683" width="28.140625" style="175" bestFit="1" customWidth="1"/>
    <col min="7684" max="7684" width="33.140625" style="175" bestFit="1" customWidth="1"/>
    <col min="7685" max="7685" width="26" style="175" bestFit="1" customWidth="1"/>
    <col min="7686" max="7686" width="19.140625" style="175" bestFit="1" customWidth="1"/>
    <col min="7687" max="7687" width="10.42578125" style="175" customWidth="1"/>
    <col min="7688" max="7688" width="11.85546875" style="175" customWidth="1"/>
    <col min="7689" max="7689" width="14.7109375" style="175" customWidth="1"/>
    <col min="7690" max="7690" width="9" style="175" bestFit="1" customWidth="1"/>
    <col min="7691" max="7930" width="9.140625" style="175"/>
    <col min="7931" max="7931" width="4.7109375" style="175" bestFit="1" customWidth="1"/>
    <col min="7932" max="7932" width="9.7109375" style="175" bestFit="1" customWidth="1"/>
    <col min="7933" max="7933" width="10" style="175" bestFit="1" customWidth="1"/>
    <col min="7934" max="7934" width="8.85546875" style="175" bestFit="1" customWidth="1"/>
    <col min="7935" max="7935" width="22.85546875" style="175" customWidth="1"/>
    <col min="7936" max="7936" width="59.7109375" style="175" bestFit="1" customWidth="1"/>
    <col min="7937" max="7937" width="57.85546875" style="175" bestFit="1" customWidth="1"/>
    <col min="7938" max="7938" width="35.28515625" style="175" bestFit="1" customWidth="1"/>
    <col min="7939" max="7939" width="28.140625" style="175" bestFit="1" customWidth="1"/>
    <col min="7940" max="7940" width="33.140625" style="175" bestFit="1" customWidth="1"/>
    <col min="7941" max="7941" width="26" style="175" bestFit="1" customWidth="1"/>
    <col min="7942" max="7942" width="19.140625" style="175" bestFit="1" customWidth="1"/>
    <col min="7943" max="7943" width="10.42578125" style="175" customWidth="1"/>
    <col min="7944" max="7944" width="11.85546875" style="175" customWidth="1"/>
    <col min="7945" max="7945" width="14.7109375" style="175" customWidth="1"/>
    <col min="7946" max="7946" width="9" style="175" bestFit="1" customWidth="1"/>
    <col min="7947" max="8186" width="9.140625" style="175"/>
    <col min="8187" max="8187" width="4.7109375" style="175" bestFit="1" customWidth="1"/>
    <col min="8188" max="8188" width="9.7109375" style="175" bestFit="1" customWidth="1"/>
    <col min="8189" max="8189" width="10" style="175" bestFit="1" customWidth="1"/>
    <col min="8190" max="8190" width="8.85546875" style="175" bestFit="1" customWidth="1"/>
    <col min="8191" max="8191" width="22.85546875" style="175" customWidth="1"/>
    <col min="8192" max="8192" width="59.7109375" style="175" bestFit="1" customWidth="1"/>
    <col min="8193" max="8193" width="57.85546875" style="175" bestFit="1" customWidth="1"/>
    <col min="8194" max="8194" width="35.28515625" style="175" bestFit="1" customWidth="1"/>
    <col min="8195" max="8195" width="28.140625" style="175" bestFit="1" customWidth="1"/>
    <col min="8196" max="8196" width="33.140625" style="175" bestFit="1" customWidth="1"/>
    <col min="8197" max="8197" width="26" style="175" bestFit="1" customWidth="1"/>
    <col min="8198" max="8198" width="19.140625" style="175" bestFit="1" customWidth="1"/>
    <col min="8199" max="8199" width="10.42578125" style="175" customWidth="1"/>
    <col min="8200" max="8200" width="11.85546875" style="175" customWidth="1"/>
    <col min="8201" max="8201" width="14.7109375" style="175" customWidth="1"/>
    <col min="8202" max="8202" width="9" style="175" bestFit="1" customWidth="1"/>
    <col min="8203" max="8442" width="9.140625" style="175"/>
    <col min="8443" max="8443" width="4.7109375" style="175" bestFit="1" customWidth="1"/>
    <col min="8444" max="8444" width="9.7109375" style="175" bestFit="1" customWidth="1"/>
    <col min="8445" max="8445" width="10" style="175" bestFit="1" customWidth="1"/>
    <col min="8446" max="8446" width="8.85546875" style="175" bestFit="1" customWidth="1"/>
    <col min="8447" max="8447" width="22.85546875" style="175" customWidth="1"/>
    <col min="8448" max="8448" width="59.7109375" style="175" bestFit="1" customWidth="1"/>
    <col min="8449" max="8449" width="57.85546875" style="175" bestFit="1" customWidth="1"/>
    <col min="8450" max="8450" width="35.28515625" style="175" bestFit="1" customWidth="1"/>
    <col min="8451" max="8451" width="28.140625" style="175" bestFit="1" customWidth="1"/>
    <col min="8452" max="8452" width="33.140625" style="175" bestFit="1" customWidth="1"/>
    <col min="8453" max="8453" width="26" style="175" bestFit="1" customWidth="1"/>
    <col min="8454" max="8454" width="19.140625" style="175" bestFit="1" customWidth="1"/>
    <col min="8455" max="8455" width="10.42578125" style="175" customWidth="1"/>
    <col min="8456" max="8456" width="11.85546875" style="175" customWidth="1"/>
    <col min="8457" max="8457" width="14.7109375" style="175" customWidth="1"/>
    <col min="8458" max="8458" width="9" style="175" bestFit="1" customWidth="1"/>
    <col min="8459" max="8698" width="9.140625" style="175"/>
    <col min="8699" max="8699" width="4.7109375" style="175" bestFit="1" customWidth="1"/>
    <col min="8700" max="8700" width="9.7109375" style="175" bestFit="1" customWidth="1"/>
    <col min="8701" max="8701" width="10" style="175" bestFit="1" customWidth="1"/>
    <col min="8702" max="8702" width="8.85546875" style="175" bestFit="1" customWidth="1"/>
    <col min="8703" max="8703" width="22.85546875" style="175" customWidth="1"/>
    <col min="8704" max="8704" width="59.7109375" style="175" bestFit="1" customWidth="1"/>
    <col min="8705" max="8705" width="57.85546875" style="175" bestFit="1" customWidth="1"/>
    <col min="8706" max="8706" width="35.28515625" style="175" bestFit="1" customWidth="1"/>
    <col min="8707" max="8707" width="28.140625" style="175" bestFit="1" customWidth="1"/>
    <col min="8708" max="8708" width="33.140625" style="175" bestFit="1" customWidth="1"/>
    <col min="8709" max="8709" width="26" style="175" bestFit="1" customWidth="1"/>
    <col min="8710" max="8710" width="19.140625" style="175" bestFit="1" customWidth="1"/>
    <col min="8711" max="8711" width="10.42578125" style="175" customWidth="1"/>
    <col min="8712" max="8712" width="11.85546875" style="175" customWidth="1"/>
    <col min="8713" max="8713" width="14.7109375" style="175" customWidth="1"/>
    <col min="8714" max="8714" width="9" style="175" bestFit="1" customWidth="1"/>
    <col min="8715" max="8954" width="9.140625" style="175"/>
    <col min="8955" max="8955" width="4.7109375" style="175" bestFit="1" customWidth="1"/>
    <col min="8956" max="8956" width="9.7109375" style="175" bestFit="1" customWidth="1"/>
    <col min="8957" max="8957" width="10" style="175" bestFit="1" customWidth="1"/>
    <col min="8958" max="8958" width="8.85546875" style="175" bestFit="1" customWidth="1"/>
    <col min="8959" max="8959" width="22.85546875" style="175" customWidth="1"/>
    <col min="8960" max="8960" width="59.7109375" style="175" bestFit="1" customWidth="1"/>
    <col min="8961" max="8961" width="57.85546875" style="175" bestFit="1" customWidth="1"/>
    <col min="8962" max="8962" width="35.28515625" style="175" bestFit="1" customWidth="1"/>
    <col min="8963" max="8963" width="28.140625" style="175" bestFit="1" customWidth="1"/>
    <col min="8964" max="8964" width="33.140625" style="175" bestFit="1" customWidth="1"/>
    <col min="8965" max="8965" width="26" style="175" bestFit="1" customWidth="1"/>
    <col min="8966" max="8966" width="19.140625" style="175" bestFit="1" customWidth="1"/>
    <col min="8967" max="8967" width="10.42578125" style="175" customWidth="1"/>
    <col min="8968" max="8968" width="11.85546875" style="175" customWidth="1"/>
    <col min="8969" max="8969" width="14.7109375" style="175" customWidth="1"/>
    <col min="8970" max="8970" width="9" style="175" bestFit="1" customWidth="1"/>
    <col min="8971" max="9210" width="9.140625" style="175"/>
    <col min="9211" max="9211" width="4.7109375" style="175" bestFit="1" customWidth="1"/>
    <col min="9212" max="9212" width="9.7109375" style="175" bestFit="1" customWidth="1"/>
    <col min="9213" max="9213" width="10" style="175" bestFit="1" customWidth="1"/>
    <col min="9214" max="9214" width="8.85546875" style="175" bestFit="1" customWidth="1"/>
    <col min="9215" max="9215" width="22.85546875" style="175" customWidth="1"/>
    <col min="9216" max="9216" width="59.7109375" style="175" bestFit="1" customWidth="1"/>
    <col min="9217" max="9217" width="57.85546875" style="175" bestFit="1" customWidth="1"/>
    <col min="9218" max="9218" width="35.28515625" style="175" bestFit="1" customWidth="1"/>
    <col min="9219" max="9219" width="28.140625" style="175" bestFit="1" customWidth="1"/>
    <col min="9220" max="9220" width="33.140625" style="175" bestFit="1" customWidth="1"/>
    <col min="9221" max="9221" width="26" style="175" bestFit="1" customWidth="1"/>
    <col min="9222" max="9222" width="19.140625" style="175" bestFit="1" customWidth="1"/>
    <col min="9223" max="9223" width="10.42578125" style="175" customWidth="1"/>
    <col min="9224" max="9224" width="11.85546875" style="175" customWidth="1"/>
    <col min="9225" max="9225" width="14.7109375" style="175" customWidth="1"/>
    <col min="9226" max="9226" width="9" style="175" bestFit="1" customWidth="1"/>
    <col min="9227" max="9466" width="9.140625" style="175"/>
    <col min="9467" max="9467" width="4.7109375" style="175" bestFit="1" customWidth="1"/>
    <col min="9468" max="9468" width="9.7109375" style="175" bestFit="1" customWidth="1"/>
    <col min="9469" max="9469" width="10" style="175" bestFit="1" customWidth="1"/>
    <col min="9470" max="9470" width="8.85546875" style="175" bestFit="1" customWidth="1"/>
    <col min="9471" max="9471" width="22.85546875" style="175" customWidth="1"/>
    <col min="9472" max="9472" width="59.7109375" style="175" bestFit="1" customWidth="1"/>
    <col min="9473" max="9473" width="57.85546875" style="175" bestFit="1" customWidth="1"/>
    <col min="9474" max="9474" width="35.28515625" style="175" bestFit="1" customWidth="1"/>
    <col min="9475" max="9475" width="28.140625" style="175" bestFit="1" customWidth="1"/>
    <col min="9476" max="9476" width="33.140625" style="175" bestFit="1" customWidth="1"/>
    <col min="9477" max="9477" width="26" style="175" bestFit="1" customWidth="1"/>
    <col min="9478" max="9478" width="19.140625" style="175" bestFit="1" customWidth="1"/>
    <col min="9479" max="9479" width="10.42578125" style="175" customWidth="1"/>
    <col min="9480" max="9480" width="11.85546875" style="175" customWidth="1"/>
    <col min="9481" max="9481" width="14.7109375" style="175" customWidth="1"/>
    <col min="9482" max="9482" width="9" style="175" bestFit="1" customWidth="1"/>
    <col min="9483" max="9722" width="9.140625" style="175"/>
    <col min="9723" max="9723" width="4.7109375" style="175" bestFit="1" customWidth="1"/>
    <col min="9724" max="9724" width="9.7109375" style="175" bestFit="1" customWidth="1"/>
    <col min="9725" max="9725" width="10" style="175" bestFit="1" customWidth="1"/>
    <col min="9726" max="9726" width="8.85546875" style="175" bestFit="1" customWidth="1"/>
    <col min="9727" max="9727" width="22.85546875" style="175" customWidth="1"/>
    <col min="9728" max="9728" width="59.7109375" style="175" bestFit="1" customWidth="1"/>
    <col min="9729" max="9729" width="57.85546875" style="175" bestFit="1" customWidth="1"/>
    <col min="9730" max="9730" width="35.28515625" style="175" bestFit="1" customWidth="1"/>
    <col min="9731" max="9731" width="28.140625" style="175" bestFit="1" customWidth="1"/>
    <col min="9732" max="9732" width="33.140625" style="175" bestFit="1" customWidth="1"/>
    <col min="9733" max="9733" width="26" style="175" bestFit="1" customWidth="1"/>
    <col min="9734" max="9734" width="19.140625" style="175" bestFit="1" customWidth="1"/>
    <col min="9735" max="9735" width="10.42578125" style="175" customWidth="1"/>
    <col min="9736" max="9736" width="11.85546875" style="175" customWidth="1"/>
    <col min="9737" max="9737" width="14.7109375" style="175" customWidth="1"/>
    <col min="9738" max="9738" width="9" style="175" bestFit="1" customWidth="1"/>
    <col min="9739" max="9978" width="9.140625" style="175"/>
    <col min="9979" max="9979" width="4.7109375" style="175" bestFit="1" customWidth="1"/>
    <col min="9980" max="9980" width="9.7109375" style="175" bestFit="1" customWidth="1"/>
    <col min="9981" max="9981" width="10" style="175" bestFit="1" customWidth="1"/>
    <col min="9982" max="9982" width="8.85546875" style="175" bestFit="1" customWidth="1"/>
    <col min="9983" max="9983" width="22.85546875" style="175" customWidth="1"/>
    <col min="9984" max="9984" width="59.7109375" style="175" bestFit="1" customWidth="1"/>
    <col min="9985" max="9985" width="57.85546875" style="175" bestFit="1" customWidth="1"/>
    <col min="9986" max="9986" width="35.28515625" style="175" bestFit="1" customWidth="1"/>
    <col min="9987" max="9987" width="28.140625" style="175" bestFit="1" customWidth="1"/>
    <col min="9988" max="9988" width="33.140625" style="175" bestFit="1" customWidth="1"/>
    <col min="9989" max="9989" width="26" style="175" bestFit="1" customWidth="1"/>
    <col min="9990" max="9990" width="19.140625" style="175" bestFit="1" customWidth="1"/>
    <col min="9991" max="9991" width="10.42578125" style="175" customWidth="1"/>
    <col min="9992" max="9992" width="11.85546875" style="175" customWidth="1"/>
    <col min="9993" max="9993" width="14.7109375" style="175" customWidth="1"/>
    <col min="9994" max="9994" width="9" style="175" bestFit="1" customWidth="1"/>
    <col min="9995" max="10234" width="9.140625" style="175"/>
    <col min="10235" max="10235" width="4.7109375" style="175" bestFit="1" customWidth="1"/>
    <col min="10236" max="10236" width="9.7109375" style="175" bestFit="1" customWidth="1"/>
    <col min="10237" max="10237" width="10" style="175" bestFit="1" customWidth="1"/>
    <col min="10238" max="10238" width="8.85546875" style="175" bestFit="1" customWidth="1"/>
    <col min="10239" max="10239" width="22.85546875" style="175" customWidth="1"/>
    <col min="10240" max="10240" width="59.7109375" style="175" bestFit="1" customWidth="1"/>
    <col min="10241" max="10241" width="57.85546875" style="175" bestFit="1" customWidth="1"/>
    <col min="10242" max="10242" width="35.28515625" style="175" bestFit="1" customWidth="1"/>
    <col min="10243" max="10243" width="28.140625" style="175" bestFit="1" customWidth="1"/>
    <col min="10244" max="10244" width="33.140625" style="175" bestFit="1" customWidth="1"/>
    <col min="10245" max="10245" width="26" style="175" bestFit="1" customWidth="1"/>
    <col min="10246" max="10246" width="19.140625" style="175" bestFit="1" customWidth="1"/>
    <col min="10247" max="10247" width="10.42578125" style="175" customWidth="1"/>
    <col min="10248" max="10248" width="11.85546875" style="175" customWidth="1"/>
    <col min="10249" max="10249" width="14.7109375" style="175" customWidth="1"/>
    <col min="10250" max="10250" width="9" style="175" bestFit="1" customWidth="1"/>
    <col min="10251" max="10490" width="9.140625" style="175"/>
    <col min="10491" max="10491" width="4.7109375" style="175" bestFit="1" customWidth="1"/>
    <col min="10492" max="10492" width="9.7109375" style="175" bestFit="1" customWidth="1"/>
    <col min="10493" max="10493" width="10" style="175" bestFit="1" customWidth="1"/>
    <col min="10494" max="10494" width="8.85546875" style="175" bestFit="1" customWidth="1"/>
    <col min="10495" max="10495" width="22.85546875" style="175" customWidth="1"/>
    <col min="10496" max="10496" width="59.7109375" style="175" bestFit="1" customWidth="1"/>
    <col min="10497" max="10497" width="57.85546875" style="175" bestFit="1" customWidth="1"/>
    <col min="10498" max="10498" width="35.28515625" style="175" bestFit="1" customWidth="1"/>
    <col min="10499" max="10499" width="28.140625" style="175" bestFit="1" customWidth="1"/>
    <col min="10500" max="10500" width="33.140625" style="175" bestFit="1" customWidth="1"/>
    <col min="10501" max="10501" width="26" style="175" bestFit="1" customWidth="1"/>
    <col min="10502" max="10502" width="19.140625" style="175" bestFit="1" customWidth="1"/>
    <col min="10503" max="10503" width="10.42578125" style="175" customWidth="1"/>
    <col min="10504" max="10504" width="11.85546875" style="175" customWidth="1"/>
    <col min="10505" max="10505" width="14.7109375" style="175" customWidth="1"/>
    <col min="10506" max="10506" width="9" style="175" bestFit="1" customWidth="1"/>
    <col min="10507" max="10746" width="9.140625" style="175"/>
    <col min="10747" max="10747" width="4.7109375" style="175" bestFit="1" customWidth="1"/>
    <col min="10748" max="10748" width="9.7109375" style="175" bestFit="1" customWidth="1"/>
    <col min="10749" max="10749" width="10" style="175" bestFit="1" customWidth="1"/>
    <col min="10750" max="10750" width="8.85546875" style="175" bestFit="1" customWidth="1"/>
    <col min="10751" max="10751" width="22.85546875" style="175" customWidth="1"/>
    <col min="10752" max="10752" width="59.7109375" style="175" bestFit="1" customWidth="1"/>
    <col min="10753" max="10753" width="57.85546875" style="175" bestFit="1" customWidth="1"/>
    <col min="10754" max="10754" width="35.28515625" style="175" bestFit="1" customWidth="1"/>
    <col min="10755" max="10755" width="28.140625" style="175" bestFit="1" customWidth="1"/>
    <col min="10756" max="10756" width="33.140625" style="175" bestFit="1" customWidth="1"/>
    <col min="10757" max="10757" width="26" style="175" bestFit="1" customWidth="1"/>
    <col min="10758" max="10758" width="19.140625" style="175" bestFit="1" customWidth="1"/>
    <col min="10759" max="10759" width="10.42578125" style="175" customWidth="1"/>
    <col min="10760" max="10760" width="11.85546875" style="175" customWidth="1"/>
    <col min="10761" max="10761" width="14.7109375" style="175" customWidth="1"/>
    <col min="10762" max="10762" width="9" style="175" bestFit="1" customWidth="1"/>
    <col min="10763" max="11002" width="9.140625" style="175"/>
    <col min="11003" max="11003" width="4.7109375" style="175" bestFit="1" customWidth="1"/>
    <col min="11004" max="11004" width="9.7109375" style="175" bestFit="1" customWidth="1"/>
    <col min="11005" max="11005" width="10" style="175" bestFit="1" customWidth="1"/>
    <col min="11006" max="11006" width="8.85546875" style="175" bestFit="1" customWidth="1"/>
    <col min="11007" max="11007" width="22.85546875" style="175" customWidth="1"/>
    <col min="11008" max="11008" width="59.7109375" style="175" bestFit="1" customWidth="1"/>
    <col min="11009" max="11009" width="57.85546875" style="175" bestFit="1" customWidth="1"/>
    <col min="11010" max="11010" width="35.28515625" style="175" bestFit="1" customWidth="1"/>
    <col min="11011" max="11011" width="28.140625" style="175" bestFit="1" customWidth="1"/>
    <col min="11012" max="11012" width="33.140625" style="175" bestFit="1" customWidth="1"/>
    <col min="11013" max="11013" width="26" style="175" bestFit="1" customWidth="1"/>
    <col min="11014" max="11014" width="19.140625" style="175" bestFit="1" customWidth="1"/>
    <col min="11015" max="11015" width="10.42578125" style="175" customWidth="1"/>
    <col min="11016" max="11016" width="11.85546875" style="175" customWidth="1"/>
    <col min="11017" max="11017" width="14.7109375" style="175" customWidth="1"/>
    <col min="11018" max="11018" width="9" style="175" bestFit="1" customWidth="1"/>
    <col min="11019" max="11258" width="9.140625" style="175"/>
    <col min="11259" max="11259" width="4.7109375" style="175" bestFit="1" customWidth="1"/>
    <col min="11260" max="11260" width="9.7109375" style="175" bestFit="1" customWidth="1"/>
    <col min="11261" max="11261" width="10" style="175" bestFit="1" customWidth="1"/>
    <col min="11262" max="11262" width="8.85546875" style="175" bestFit="1" customWidth="1"/>
    <col min="11263" max="11263" width="22.85546875" style="175" customWidth="1"/>
    <col min="11264" max="11264" width="59.7109375" style="175" bestFit="1" customWidth="1"/>
    <col min="11265" max="11265" width="57.85546875" style="175" bestFit="1" customWidth="1"/>
    <col min="11266" max="11266" width="35.28515625" style="175" bestFit="1" customWidth="1"/>
    <col min="11267" max="11267" width="28.140625" style="175" bestFit="1" customWidth="1"/>
    <col min="11268" max="11268" width="33.140625" style="175" bestFit="1" customWidth="1"/>
    <col min="11269" max="11269" width="26" style="175" bestFit="1" customWidth="1"/>
    <col min="11270" max="11270" width="19.140625" style="175" bestFit="1" customWidth="1"/>
    <col min="11271" max="11271" width="10.42578125" style="175" customWidth="1"/>
    <col min="11272" max="11272" width="11.85546875" style="175" customWidth="1"/>
    <col min="11273" max="11273" width="14.7109375" style="175" customWidth="1"/>
    <col min="11274" max="11274" width="9" style="175" bestFit="1" customWidth="1"/>
    <col min="11275" max="11514" width="9.140625" style="175"/>
    <col min="11515" max="11515" width="4.7109375" style="175" bestFit="1" customWidth="1"/>
    <col min="11516" max="11516" width="9.7109375" style="175" bestFit="1" customWidth="1"/>
    <col min="11517" max="11517" width="10" style="175" bestFit="1" customWidth="1"/>
    <col min="11518" max="11518" width="8.85546875" style="175" bestFit="1" customWidth="1"/>
    <col min="11519" max="11519" width="22.85546875" style="175" customWidth="1"/>
    <col min="11520" max="11520" width="59.7109375" style="175" bestFit="1" customWidth="1"/>
    <col min="11521" max="11521" width="57.85546875" style="175" bestFit="1" customWidth="1"/>
    <col min="11522" max="11522" width="35.28515625" style="175" bestFit="1" customWidth="1"/>
    <col min="11523" max="11523" width="28.140625" style="175" bestFit="1" customWidth="1"/>
    <col min="11524" max="11524" width="33.140625" style="175" bestFit="1" customWidth="1"/>
    <col min="11525" max="11525" width="26" style="175" bestFit="1" customWidth="1"/>
    <col min="11526" max="11526" width="19.140625" style="175" bestFit="1" customWidth="1"/>
    <col min="11527" max="11527" width="10.42578125" style="175" customWidth="1"/>
    <col min="11528" max="11528" width="11.85546875" style="175" customWidth="1"/>
    <col min="11529" max="11529" width="14.7109375" style="175" customWidth="1"/>
    <col min="11530" max="11530" width="9" style="175" bestFit="1" customWidth="1"/>
    <col min="11531" max="11770" width="9.140625" style="175"/>
    <col min="11771" max="11771" width="4.7109375" style="175" bestFit="1" customWidth="1"/>
    <col min="11772" max="11772" width="9.7109375" style="175" bestFit="1" customWidth="1"/>
    <col min="11773" max="11773" width="10" style="175" bestFit="1" customWidth="1"/>
    <col min="11774" max="11774" width="8.85546875" style="175" bestFit="1" customWidth="1"/>
    <col min="11775" max="11775" width="22.85546875" style="175" customWidth="1"/>
    <col min="11776" max="11776" width="59.7109375" style="175" bestFit="1" customWidth="1"/>
    <col min="11777" max="11777" width="57.85546875" style="175" bestFit="1" customWidth="1"/>
    <col min="11778" max="11778" width="35.28515625" style="175" bestFit="1" customWidth="1"/>
    <col min="11779" max="11779" width="28.140625" style="175" bestFit="1" customWidth="1"/>
    <col min="11780" max="11780" width="33.140625" style="175" bestFit="1" customWidth="1"/>
    <col min="11781" max="11781" width="26" style="175" bestFit="1" customWidth="1"/>
    <col min="11782" max="11782" width="19.140625" style="175" bestFit="1" customWidth="1"/>
    <col min="11783" max="11783" width="10.42578125" style="175" customWidth="1"/>
    <col min="11784" max="11784" width="11.85546875" style="175" customWidth="1"/>
    <col min="11785" max="11785" width="14.7109375" style="175" customWidth="1"/>
    <col min="11786" max="11786" width="9" style="175" bestFit="1" customWidth="1"/>
    <col min="11787" max="12026" width="9.140625" style="175"/>
    <col min="12027" max="12027" width="4.7109375" style="175" bestFit="1" customWidth="1"/>
    <col min="12028" max="12028" width="9.7109375" style="175" bestFit="1" customWidth="1"/>
    <col min="12029" max="12029" width="10" style="175" bestFit="1" customWidth="1"/>
    <col min="12030" max="12030" width="8.85546875" style="175" bestFit="1" customWidth="1"/>
    <col min="12031" max="12031" width="22.85546875" style="175" customWidth="1"/>
    <col min="12032" max="12032" width="59.7109375" style="175" bestFit="1" customWidth="1"/>
    <col min="12033" max="12033" width="57.85546875" style="175" bestFit="1" customWidth="1"/>
    <col min="12034" max="12034" width="35.28515625" style="175" bestFit="1" customWidth="1"/>
    <col min="12035" max="12035" width="28.140625" style="175" bestFit="1" customWidth="1"/>
    <col min="12036" max="12036" width="33.140625" style="175" bestFit="1" customWidth="1"/>
    <col min="12037" max="12037" width="26" style="175" bestFit="1" customWidth="1"/>
    <col min="12038" max="12038" width="19.140625" style="175" bestFit="1" customWidth="1"/>
    <col min="12039" max="12039" width="10.42578125" style="175" customWidth="1"/>
    <col min="12040" max="12040" width="11.85546875" style="175" customWidth="1"/>
    <col min="12041" max="12041" width="14.7109375" style="175" customWidth="1"/>
    <col min="12042" max="12042" width="9" style="175" bestFit="1" customWidth="1"/>
    <col min="12043" max="12282" width="9.140625" style="175"/>
    <col min="12283" max="12283" width="4.7109375" style="175" bestFit="1" customWidth="1"/>
    <col min="12284" max="12284" width="9.7109375" style="175" bestFit="1" customWidth="1"/>
    <col min="12285" max="12285" width="10" style="175" bestFit="1" customWidth="1"/>
    <col min="12286" max="12286" width="8.85546875" style="175" bestFit="1" customWidth="1"/>
    <col min="12287" max="12287" width="22.85546875" style="175" customWidth="1"/>
    <col min="12288" max="12288" width="59.7109375" style="175" bestFit="1" customWidth="1"/>
    <col min="12289" max="12289" width="57.85546875" style="175" bestFit="1" customWidth="1"/>
    <col min="12290" max="12290" width="35.28515625" style="175" bestFit="1" customWidth="1"/>
    <col min="12291" max="12291" width="28.140625" style="175" bestFit="1" customWidth="1"/>
    <col min="12292" max="12292" width="33.140625" style="175" bestFit="1" customWidth="1"/>
    <col min="12293" max="12293" width="26" style="175" bestFit="1" customWidth="1"/>
    <col min="12294" max="12294" width="19.140625" style="175" bestFit="1" customWidth="1"/>
    <col min="12295" max="12295" width="10.42578125" style="175" customWidth="1"/>
    <col min="12296" max="12296" width="11.85546875" style="175" customWidth="1"/>
    <col min="12297" max="12297" width="14.7109375" style="175" customWidth="1"/>
    <col min="12298" max="12298" width="9" style="175" bestFit="1" customWidth="1"/>
    <col min="12299" max="12538" width="9.140625" style="175"/>
    <col min="12539" max="12539" width="4.7109375" style="175" bestFit="1" customWidth="1"/>
    <col min="12540" max="12540" width="9.7109375" style="175" bestFit="1" customWidth="1"/>
    <col min="12541" max="12541" width="10" style="175" bestFit="1" customWidth="1"/>
    <col min="12542" max="12542" width="8.85546875" style="175" bestFit="1" customWidth="1"/>
    <col min="12543" max="12543" width="22.85546875" style="175" customWidth="1"/>
    <col min="12544" max="12544" width="59.7109375" style="175" bestFit="1" customWidth="1"/>
    <col min="12545" max="12545" width="57.85546875" style="175" bestFit="1" customWidth="1"/>
    <col min="12546" max="12546" width="35.28515625" style="175" bestFit="1" customWidth="1"/>
    <col min="12547" max="12547" width="28.140625" style="175" bestFit="1" customWidth="1"/>
    <col min="12548" max="12548" width="33.140625" style="175" bestFit="1" customWidth="1"/>
    <col min="12549" max="12549" width="26" style="175" bestFit="1" customWidth="1"/>
    <col min="12550" max="12550" width="19.140625" style="175" bestFit="1" customWidth="1"/>
    <col min="12551" max="12551" width="10.42578125" style="175" customWidth="1"/>
    <col min="12552" max="12552" width="11.85546875" style="175" customWidth="1"/>
    <col min="12553" max="12553" width="14.7109375" style="175" customWidth="1"/>
    <col min="12554" max="12554" width="9" style="175" bestFit="1" customWidth="1"/>
    <col min="12555" max="12794" width="9.140625" style="175"/>
    <col min="12795" max="12795" width="4.7109375" style="175" bestFit="1" customWidth="1"/>
    <col min="12796" max="12796" width="9.7109375" style="175" bestFit="1" customWidth="1"/>
    <col min="12797" max="12797" width="10" style="175" bestFit="1" customWidth="1"/>
    <col min="12798" max="12798" width="8.85546875" style="175" bestFit="1" customWidth="1"/>
    <col min="12799" max="12799" width="22.85546875" style="175" customWidth="1"/>
    <col min="12800" max="12800" width="59.7109375" style="175" bestFit="1" customWidth="1"/>
    <col min="12801" max="12801" width="57.85546875" style="175" bestFit="1" customWidth="1"/>
    <col min="12802" max="12802" width="35.28515625" style="175" bestFit="1" customWidth="1"/>
    <col min="12803" max="12803" width="28.140625" style="175" bestFit="1" customWidth="1"/>
    <col min="12804" max="12804" width="33.140625" style="175" bestFit="1" customWidth="1"/>
    <col min="12805" max="12805" width="26" style="175" bestFit="1" customWidth="1"/>
    <col min="12806" max="12806" width="19.140625" style="175" bestFit="1" customWidth="1"/>
    <col min="12807" max="12807" width="10.42578125" style="175" customWidth="1"/>
    <col min="12808" max="12808" width="11.85546875" style="175" customWidth="1"/>
    <col min="12809" max="12809" width="14.7109375" style="175" customWidth="1"/>
    <col min="12810" max="12810" width="9" style="175" bestFit="1" customWidth="1"/>
    <col min="12811" max="13050" width="9.140625" style="175"/>
    <col min="13051" max="13051" width="4.7109375" style="175" bestFit="1" customWidth="1"/>
    <col min="13052" max="13052" width="9.7109375" style="175" bestFit="1" customWidth="1"/>
    <col min="13053" max="13053" width="10" style="175" bestFit="1" customWidth="1"/>
    <col min="13054" max="13054" width="8.85546875" style="175" bestFit="1" customWidth="1"/>
    <col min="13055" max="13055" width="22.85546875" style="175" customWidth="1"/>
    <col min="13056" max="13056" width="59.7109375" style="175" bestFit="1" customWidth="1"/>
    <col min="13057" max="13057" width="57.85546875" style="175" bestFit="1" customWidth="1"/>
    <col min="13058" max="13058" width="35.28515625" style="175" bestFit="1" customWidth="1"/>
    <col min="13059" max="13059" width="28.140625" style="175" bestFit="1" customWidth="1"/>
    <col min="13060" max="13060" width="33.140625" style="175" bestFit="1" customWidth="1"/>
    <col min="13061" max="13061" width="26" style="175" bestFit="1" customWidth="1"/>
    <col min="13062" max="13062" width="19.140625" style="175" bestFit="1" customWidth="1"/>
    <col min="13063" max="13063" width="10.42578125" style="175" customWidth="1"/>
    <col min="13064" max="13064" width="11.85546875" style="175" customWidth="1"/>
    <col min="13065" max="13065" width="14.7109375" style="175" customWidth="1"/>
    <col min="13066" max="13066" width="9" style="175" bestFit="1" customWidth="1"/>
    <col min="13067" max="13306" width="9.140625" style="175"/>
    <col min="13307" max="13307" width="4.7109375" style="175" bestFit="1" customWidth="1"/>
    <col min="13308" max="13308" width="9.7109375" style="175" bestFit="1" customWidth="1"/>
    <col min="13309" max="13309" width="10" style="175" bestFit="1" customWidth="1"/>
    <col min="13310" max="13310" width="8.85546875" style="175" bestFit="1" customWidth="1"/>
    <col min="13311" max="13311" width="22.85546875" style="175" customWidth="1"/>
    <col min="13312" max="13312" width="59.7109375" style="175" bestFit="1" customWidth="1"/>
    <col min="13313" max="13313" width="57.85546875" style="175" bestFit="1" customWidth="1"/>
    <col min="13314" max="13314" width="35.28515625" style="175" bestFit="1" customWidth="1"/>
    <col min="13315" max="13315" width="28.140625" style="175" bestFit="1" customWidth="1"/>
    <col min="13316" max="13316" width="33.140625" style="175" bestFit="1" customWidth="1"/>
    <col min="13317" max="13317" width="26" style="175" bestFit="1" customWidth="1"/>
    <col min="13318" max="13318" width="19.140625" style="175" bestFit="1" customWidth="1"/>
    <col min="13319" max="13319" width="10.42578125" style="175" customWidth="1"/>
    <col min="13320" max="13320" width="11.85546875" style="175" customWidth="1"/>
    <col min="13321" max="13321" width="14.7109375" style="175" customWidth="1"/>
    <col min="13322" max="13322" width="9" style="175" bestFit="1" customWidth="1"/>
    <col min="13323" max="13562" width="9.140625" style="175"/>
    <col min="13563" max="13563" width="4.7109375" style="175" bestFit="1" customWidth="1"/>
    <col min="13564" max="13564" width="9.7109375" style="175" bestFit="1" customWidth="1"/>
    <col min="13565" max="13565" width="10" style="175" bestFit="1" customWidth="1"/>
    <col min="13566" max="13566" width="8.85546875" style="175" bestFit="1" customWidth="1"/>
    <col min="13567" max="13567" width="22.85546875" style="175" customWidth="1"/>
    <col min="13568" max="13568" width="59.7109375" style="175" bestFit="1" customWidth="1"/>
    <col min="13569" max="13569" width="57.85546875" style="175" bestFit="1" customWidth="1"/>
    <col min="13570" max="13570" width="35.28515625" style="175" bestFit="1" customWidth="1"/>
    <col min="13571" max="13571" width="28.140625" style="175" bestFit="1" customWidth="1"/>
    <col min="13572" max="13572" width="33.140625" style="175" bestFit="1" customWidth="1"/>
    <col min="13573" max="13573" width="26" style="175" bestFit="1" customWidth="1"/>
    <col min="13574" max="13574" width="19.140625" style="175" bestFit="1" customWidth="1"/>
    <col min="13575" max="13575" width="10.42578125" style="175" customWidth="1"/>
    <col min="13576" max="13576" width="11.85546875" style="175" customWidth="1"/>
    <col min="13577" max="13577" width="14.7109375" style="175" customWidth="1"/>
    <col min="13578" max="13578" width="9" style="175" bestFit="1" customWidth="1"/>
    <col min="13579" max="13818" width="9.140625" style="175"/>
    <col min="13819" max="13819" width="4.7109375" style="175" bestFit="1" customWidth="1"/>
    <col min="13820" max="13820" width="9.7109375" style="175" bestFit="1" customWidth="1"/>
    <col min="13821" max="13821" width="10" style="175" bestFit="1" customWidth="1"/>
    <col min="13822" max="13822" width="8.85546875" style="175" bestFit="1" customWidth="1"/>
    <col min="13823" max="13823" width="22.85546875" style="175" customWidth="1"/>
    <col min="13824" max="13824" width="59.7109375" style="175" bestFit="1" customWidth="1"/>
    <col min="13825" max="13825" width="57.85546875" style="175" bestFit="1" customWidth="1"/>
    <col min="13826" max="13826" width="35.28515625" style="175" bestFit="1" customWidth="1"/>
    <col min="13827" max="13827" width="28.140625" style="175" bestFit="1" customWidth="1"/>
    <col min="13828" max="13828" width="33.140625" style="175" bestFit="1" customWidth="1"/>
    <col min="13829" max="13829" width="26" style="175" bestFit="1" customWidth="1"/>
    <col min="13830" max="13830" width="19.140625" style="175" bestFit="1" customWidth="1"/>
    <col min="13831" max="13831" width="10.42578125" style="175" customWidth="1"/>
    <col min="13832" max="13832" width="11.85546875" style="175" customWidth="1"/>
    <col min="13833" max="13833" width="14.7109375" style="175" customWidth="1"/>
    <col min="13834" max="13834" width="9" style="175" bestFit="1" customWidth="1"/>
    <col min="13835" max="14074" width="9.140625" style="175"/>
    <col min="14075" max="14075" width="4.7109375" style="175" bestFit="1" customWidth="1"/>
    <col min="14076" max="14076" width="9.7109375" style="175" bestFit="1" customWidth="1"/>
    <col min="14077" max="14077" width="10" style="175" bestFit="1" customWidth="1"/>
    <col min="14078" max="14078" width="8.85546875" style="175" bestFit="1" customWidth="1"/>
    <col min="14079" max="14079" width="22.85546875" style="175" customWidth="1"/>
    <col min="14080" max="14080" width="59.7109375" style="175" bestFit="1" customWidth="1"/>
    <col min="14081" max="14081" width="57.85546875" style="175" bestFit="1" customWidth="1"/>
    <col min="14082" max="14082" width="35.28515625" style="175" bestFit="1" customWidth="1"/>
    <col min="14083" max="14083" width="28.140625" style="175" bestFit="1" customWidth="1"/>
    <col min="14084" max="14084" width="33.140625" style="175" bestFit="1" customWidth="1"/>
    <col min="14085" max="14085" width="26" style="175" bestFit="1" customWidth="1"/>
    <col min="14086" max="14086" width="19.140625" style="175" bestFit="1" customWidth="1"/>
    <col min="14087" max="14087" width="10.42578125" style="175" customWidth="1"/>
    <col min="14088" max="14088" width="11.85546875" style="175" customWidth="1"/>
    <col min="14089" max="14089" width="14.7109375" style="175" customWidth="1"/>
    <col min="14090" max="14090" width="9" style="175" bestFit="1" customWidth="1"/>
    <col min="14091" max="14330" width="9.140625" style="175"/>
    <col min="14331" max="14331" width="4.7109375" style="175" bestFit="1" customWidth="1"/>
    <col min="14332" max="14332" width="9.7109375" style="175" bestFit="1" customWidth="1"/>
    <col min="14333" max="14333" width="10" style="175" bestFit="1" customWidth="1"/>
    <col min="14334" max="14334" width="8.85546875" style="175" bestFit="1" customWidth="1"/>
    <col min="14335" max="14335" width="22.85546875" style="175" customWidth="1"/>
    <col min="14336" max="14336" width="59.7109375" style="175" bestFit="1" customWidth="1"/>
    <col min="14337" max="14337" width="57.85546875" style="175" bestFit="1" customWidth="1"/>
    <col min="14338" max="14338" width="35.28515625" style="175" bestFit="1" customWidth="1"/>
    <col min="14339" max="14339" width="28.140625" style="175" bestFit="1" customWidth="1"/>
    <col min="14340" max="14340" width="33.140625" style="175" bestFit="1" customWidth="1"/>
    <col min="14341" max="14341" width="26" style="175" bestFit="1" customWidth="1"/>
    <col min="14342" max="14342" width="19.140625" style="175" bestFit="1" customWidth="1"/>
    <col min="14343" max="14343" width="10.42578125" style="175" customWidth="1"/>
    <col min="14344" max="14344" width="11.85546875" style="175" customWidth="1"/>
    <col min="14345" max="14345" width="14.7109375" style="175" customWidth="1"/>
    <col min="14346" max="14346" width="9" style="175" bestFit="1" customWidth="1"/>
    <col min="14347" max="14586" width="9.140625" style="175"/>
    <col min="14587" max="14587" width="4.7109375" style="175" bestFit="1" customWidth="1"/>
    <col min="14588" max="14588" width="9.7109375" style="175" bestFit="1" customWidth="1"/>
    <col min="14589" max="14589" width="10" style="175" bestFit="1" customWidth="1"/>
    <col min="14590" max="14590" width="8.85546875" style="175" bestFit="1" customWidth="1"/>
    <col min="14591" max="14591" width="22.85546875" style="175" customWidth="1"/>
    <col min="14592" max="14592" width="59.7109375" style="175" bestFit="1" customWidth="1"/>
    <col min="14593" max="14593" width="57.85546875" style="175" bestFit="1" customWidth="1"/>
    <col min="14594" max="14594" width="35.28515625" style="175" bestFit="1" customWidth="1"/>
    <col min="14595" max="14595" width="28.140625" style="175" bestFit="1" customWidth="1"/>
    <col min="14596" max="14596" width="33.140625" style="175" bestFit="1" customWidth="1"/>
    <col min="14597" max="14597" width="26" style="175" bestFit="1" customWidth="1"/>
    <col min="14598" max="14598" width="19.140625" style="175" bestFit="1" customWidth="1"/>
    <col min="14599" max="14599" width="10.42578125" style="175" customWidth="1"/>
    <col min="14600" max="14600" width="11.85546875" style="175" customWidth="1"/>
    <col min="14601" max="14601" width="14.7109375" style="175" customWidth="1"/>
    <col min="14602" max="14602" width="9" style="175" bestFit="1" customWidth="1"/>
    <col min="14603" max="14842" width="9.140625" style="175"/>
    <col min="14843" max="14843" width="4.7109375" style="175" bestFit="1" customWidth="1"/>
    <col min="14844" max="14844" width="9.7109375" style="175" bestFit="1" customWidth="1"/>
    <col min="14845" max="14845" width="10" style="175" bestFit="1" customWidth="1"/>
    <col min="14846" max="14846" width="8.85546875" style="175" bestFit="1" customWidth="1"/>
    <col min="14847" max="14847" width="22.85546875" style="175" customWidth="1"/>
    <col min="14848" max="14848" width="59.7109375" style="175" bestFit="1" customWidth="1"/>
    <col min="14849" max="14849" width="57.85546875" style="175" bestFit="1" customWidth="1"/>
    <col min="14850" max="14850" width="35.28515625" style="175" bestFit="1" customWidth="1"/>
    <col min="14851" max="14851" width="28.140625" style="175" bestFit="1" customWidth="1"/>
    <col min="14852" max="14852" width="33.140625" style="175" bestFit="1" customWidth="1"/>
    <col min="14853" max="14853" width="26" style="175" bestFit="1" customWidth="1"/>
    <col min="14854" max="14854" width="19.140625" style="175" bestFit="1" customWidth="1"/>
    <col min="14855" max="14855" width="10.42578125" style="175" customWidth="1"/>
    <col min="14856" max="14856" width="11.85546875" style="175" customWidth="1"/>
    <col min="14857" max="14857" width="14.7109375" style="175" customWidth="1"/>
    <col min="14858" max="14858" width="9" style="175" bestFit="1" customWidth="1"/>
    <col min="14859" max="15098" width="9.140625" style="175"/>
    <col min="15099" max="15099" width="4.7109375" style="175" bestFit="1" customWidth="1"/>
    <col min="15100" max="15100" width="9.7109375" style="175" bestFit="1" customWidth="1"/>
    <col min="15101" max="15101" width="10" style="175" bestFit="1" customWidth="1"/>
    <col min="15102" max="15102" width="8.85546875" style="175" bestFit="1" customWidth="1"/>
    <col min="15103" max="15103" width="22.85546875" style="175" customWidth="1"/>
    <col min="15104" max="15104" width="59.7109375" style="175" bestFit="1" customWidth="1"/>
    <col min="15105" max="15105" width="57.85546875" style="175" bestFit="1" customWidth="1"/>
    <col min="15106" max="15106" width="35.28515625" style="175" bestFit="1" customWidth="1"/>
    <col min="15107" max="15107" width="28.140625" style="175" bestFit="1" customWidth="1"/>
    <col min="15108" max="15108" width="33.140625" style="175" bestFit="1" customWidth="1"/>
    <col min="15109" max="15109" width="26" style="175" bestFit="1" customWidth="1"/>
    <col min="15110" max="15110" width="19.140625" style="175" bestFit="1" customWidth="1"/>
    <col min="15111" max="15111" width="10.42578125" style="175" customWidth="1"/>
    <col min="15112" max="15112" width="11.85546875" style="175" customWidth="1"/>
    <col min="15113" max="15113" width="14.7109375" style="175" customWidth="1"/>
    <col min="15114" max="15114" width="9" style="175" bestFit="1" customWidth="1"/>
    <col min="15115" max="15354" width="9.140625" style="175"/>
    <col min="15355" max="15355" width="4.7109375" style="175" bestFit="1" customWidth="1"/>
    <col min="15356" max="15356" width="9.7109375" style="175" bestFit="1" customWidth="1"/>
    <col min="15357" max="15357" width="10" style="175" bestFit="1" customWidth="1"/>
    <col min="15358" max="15358" width="8.85546875" style="175" bestFit="1" customWidth="1"/>
    <col min="15359" max="15359" width="22.85546875" style="175" customWidth="1"/>
    <col min="15360" max="15360" width="59.7109375" style="175" bestFit="1" customWidth="1"/>
    <col min="15361" max="15361" width="57.85546875" style="175" bestFit="1" customWidth="1"/>
    <col min="15362" max="15362" width="35.28515625" style="175" bestFit="1" customWidth="1"/>
    <col min="15363" max="15363" width="28.140625" style="175" bestFit="1" customWidth="1"/>
    <col min="15364" max="15364" width="33.140625" style="175" bestFit="1" customWidth="1"/>
    <col min="15365" max="15365" width="26" style="175" bestFit="1" customWidth="1"/>
    <col min="15366" max="15366" width="19.140625" style="175" bestFit="1" customWidth="1"/>
    <col min="15367" max="15367" width="10.42578125" style="175" customWidth="1"/>
    <col min="15368" max="15368" width="11.85546875" style="175" customWidth="1"/>
    <col min="15369" max="15369" width="14.7109375" style="175" customWidth="1"/>
    <col min="15370" max="15370" width="9" style="175" bestFit="1" customWidth="1"/>
    <col min="15371" max="15610" width="9.140625" style="175"/>
    <col min="15611" max="15611" width="4.7109375" style="175" bestFit="1" customWidth="1"/>
    <col min="15612" max="15612" width="9.7109375" style="175" bestFit="1" customWidth="1"/>
    <col min="15613" max="15613" width="10" style="175" bestFit="1" customWidth="1"/>
    <col min="15614" max="15614" width="8.85546875" style="175" bestFit="1" customWidth="1"/>
    <col min="15615" max="15615" width="22.85546875" style="175" customWidth="1"/>
    <col min="15616" max="15616" width="59.7109375" style="175" bestFit="1" customWidth="1"/>
    <col min="15617" max="15617" width="57.85546875" style="175" bestFit="1" customWidth="1"/>
    <col min="15618" max="15618" width="35.28515625" style="175" bestFit="1" customWidth="1"/>
    <col min="15619" max="15619" width="28.140625" style="175" bestFit="1" customWidth="1"/>
    <col min="15620" max="15620" width="33.140625" style="175" bestFit="1" customWidth="1"/>
    <col min="15621" max="15621" width="26" style="175" bestFit="1" customWidth="1"/>
    <col min="15622" max="15622" width="19.140625" style="175" bestFit="1" customWidth="1"/>
    <col min="15623" max="15623" width="10.42578125" style="175" customWidth="1"/>
    <col min="15624" max="15624" width="11.85546875" style="175" customWidth="1"/>
    <col min="15625" max="15625" width="14.7109375" style="175" customWidth="1"/>
    <col min="15626" max="15626" width="9" style="175" bestFit="1" customWidth="1"/>
    <col min="15627" max="15866" width="9.140625" style="175"/>
    <col min="15867" max="15867" width="4.7109375" style="175" bestFit="1" customWidth="1"/>
    <col min="15868" max="15868" width="9.7109375" style="175" bestFit="1" customWidth="1"/>
    <col min="15869" max="15869" width="10" style="175" bestFit="1" customWidth="1"/>
    <col min="15870" max="15870" width="8.85546875" style="175" bestFit="1" customWidth="1"/>
    <col min="15871" max="15871" width="22.85546875" style="175" customWidth="1"/>
    <col min="15872" max="15872" width="59.7109375" style="175" bestFit="1" customWidth="1"/>
    <col min="15873" max="15873" width="57.85546875" style="175" bestFit="1" customWidth="1"/>
    <col min="15874" max="15874" width="35.28515625" style="175" bestFit="1" customWidth="1"/>
    <col min="15875" max="15875" width="28.140625" style="175" bestFit="1" customWidth="1"/>
    <col min="15876" max="15876" width="33.140625" style="175" bestFit="1" customWidth="1"/>
    <col min="15877" max="15877" width="26" style="175" bestFit="1" customWidth="1"/>
    <col min="15878" max="15878" width="19.140625" style="175" bestFit="1" customWidth="1"/>
    <col min="15879" max="15879" width="10.42578125" style="175" customWidth="1"/>
    <col min="15880" max="15880" width="11.85546875" style="175" customWidth="1"/>
    <col min="15881" max="15881" width="14.7109375" style="175" customWidth="1"/>
    <col min="15882" max="15882" width="9" style="175" bestFit="1" customWidth="1"/>
    <col min="15883" max="16122" width="9.140625" style="175"/>
    <col min="16123" max="16123" width="4.7109375" style="175" bestFit="1" customWidth="1"/>
    <col min="16124" max="16124" width="9.7109375" style="175" bestFit="1" customWidth="1"/>
    <col min="16125" max="16125" width="10" style="175" bestFit="1" customWidth="1"/>
    <col min="16126" max="16126" width="8.85546875" style="175" bestFit="1" customWidth="1"/>
    <col min="16127" max="16127" width="22.85546875" style="175" customWidth="1"/>
    <col min="16128" max="16128" width="59.7109375" style="175" bestFit="1" customWidth="1"/>
    <col min="16129" max="16129" width="57.85546875" style="175" bestFit="1" customWidth="1"/>
    <col min="16130" max="16130" width="35.28515625" style="175" bestFit="1" customWidth="1"/>
    <col min="16131" max="16131" width="28.140625" style="175" bestFit="1" customWidth="1"/>
    <col min="16132" max="16132" width="33.140625" style="175" bestFit="1" customWidth="1"/>
    <col min="16133" max="16133" width="26" style="175" bestFit="1" customWidth="1"/>
    <col min="16134" max="16134" width="19.140625" style="175" bestFit="1" customWidth="1"/>
    <col min="16135" max="16135" width="10.42578125" style="175" customWidth="1"/>
    <col min="16136" max="16136" width="11.85546875" style="175" customWidth="1"/>
    <col min="16137" max="16137" width="14.7109375" style="175" customWidth="1"/>
    <col min="16138" max="16138" width="9" style="175" bestFit="1" customWidth="1"/>
    <col min="16139" max="16384" width="9.140625" style="175"/>
  </cols>
  <sheetData>
    <row r="1" spans="1:19" x14ac:dyDescent="0.25">
      <c r="M1" s="176"/>
      <c r="N1" s="176"/>
      <c r="O1" s="176"/>
      <c r="P1" s="176"/>
    </row>
    <row r="2" spans="1:19" x14ac:dyDescent="0.25">
      <c r="A2" s="177" t="s">
        <v>1381</v>
      </c>
      <c r="M2" s="176"/>
      <c r="N2" s="176"/>
      <c r="O2" s="176"/>
      <c r="P2" s="176"/>
    </row>
    <row r="3" spans="1:19" x14ac:dyDescent="0.25">
      <c r="M3" s="176"/>
      <c r="N3" s="176"/>
      <c r="O3" s="176"/>
      <c r="P3" s="176"/>
    </row>
    <row r="4" spans="1:19" s="179" customFormat="1" x14ac:dyDescent="0.25">
      <c r="A4" s="663" t="s">
        <v>0</v>
      </c>
      <c r="B4" s="665" t="s">
        <v>1</v>
      </c>
      <c r="C4" s="665" t="s">
        <v>2</v>
      </c>
      <c r="D4" s="665" t="s">
        <v>3</v>
      </c>
      <c r="E4" s="663" t="s">
        <v>4</v>
      </c>
      <c r="F4" s="663" t="s">
        <v>5</v>
      </c>
      <c r="G4" s="663" t="s">
        <v>6</v>
      </c>
      <c r="H4" s="669" t="s">
        <v>7</v>
      </c>
      <c r="I4" s="669"/>
      <c r="J4" s="663" t="s">
        <v>8</v>
      </c>
      <c r="K4" s="670" t="s">
        <v>9</v>
      </c>
      <c r="L4" s="671"/>
      <c r="M4" s="668" t="s">
        <v>10</v>
      </c>
      <c r="N4" s="668"/>
      <c r="O4" s="668" t="s">
        <v>11</v>
      </c>
      <c r="P4" s="668"/>
      <c r="Q4" s="663" t="s">
        <v>12</v>
      </c>
      <c r="R4" s="665" t="s">
        <v>13</v>
      </c>
      <c r="S4" s="178"/>
    </row>
    <row r="5" spans="1:19" s="179" customFormat="1" x14ac:dyDescent="0.2">
      <c r="A5" s="664"/>
      <c r="B5" s="666"/>
      <c r="C5" s="666"/>
      <c r="D5" s="666"/>
      <c r="E5" s="664"/>
      <c r="F5" s="664"/>
      <c r="G5" s="664"/>
      <c r="H5" s="424" t="s">
        <v>14</v>
      </c>
      <c r="I5" s="424" t="s">
        <v>15</v>
      </c>
      <c r="J5" s="664"/>
      <c r="K5" s="427">
        <v>2018</v>
      </c>
      <c r="L5" s="427">
        <v>2019</v>
      </c>
      <c r="M5" s="182">
        <v>2018</v>
      </c>
      <c r="N5" s="182">
        <v>2019</v>
      </c>
      <c r="O5" s="182">
        <v>2018</v>
      </c>
      <c r="P5" s="182">
        <v>2019</v>
      </c>
      <c r="Q5" s="664"/>
      <c r="R5" s="666"/>
      <c r="S5" s="178"/>
    </row>
    <row r="6" spans="1:19" s="179" customFormat="1" x14ac:dyDescent="0.2">
      <c r="A6" s="422" t="s">
        <v>16</v>
      </c>
      <c r="B6" s="423" t="s">
        <v>17</v>
      </c>
      <c r="C6" s="423" t="s">
        <v>18</v>
      </c>
      <c r="D6" s="423" t="s">
        <v>19</v>
      </c>
      <c r="E6" s="422" t="s">
        <v>20</v>
      </c>
      <c r="F6" s="422" t="s">
        <v>21</v>
      </c>
      <c r="G6" s="422" t="s">
        <v>22</v>
      </c>
      <c r="H6" s="423" t="s">
        <v>23</v>
      </c>
      <c r="I6" s="423" t="s">
        <v>24</v>
      </c>
      <c r="J6" s="422" t="s">
        <v>25</v>
      </c>
      <c r="K6" s="423" t="s">
        <v>26</v>
      </c>
      <c r="L6" s="423" t="s">
        <v>27</v>
      </c>
      <c r="M6" s="30" t="s">
        <v>28</v>
      </c>
      <c r="N6" s="30" t="s">
        <v>29</v>
      </c>
      <c r="O6" s="30" t="s">
        <v>30</v>
      </c>
      <c r="P6" s="30" t="s">
        <v>31</v>
      </c>
      <c r="Q6" s="422" t="s">
        <v>32</v>
      </c>
      <c r="R6" s="423" t="s">
        <v>33</v>
      </c>
      <c r="S6" s="178"/>
    </row>
    <row r="7" spans="1:19" s="109" customFormat="1" ht="150" x14ac:dyDescent="0.25">
      <c r="A7" s="420">
        <v>1</v>
      </c>
      <c r="B7" s="420">
        <v>1</v>
      </c>
      <c r="C7" s="420">
        <v>4</v>
      </c>
      <c r="D7" s="420">
        <v>5</v>
      </c>
      <c r="E7" s="425" t="s">
        <v>1313</v>
      </c>
      <c r="F7" s="368" t="s">
        <v>1314</v>
      </c>
      <c r="G7" s="420" t="s">
        <v>45</v>
      </c>
      <c r="H7" s="418" t="s">
        <v>43</v>
      </c>
      <c r="I7" s="210" t="s">
        <v>242</v>
      </c>
      <c r="J7" s="420" t="s">
        <v>1315</v>
      </c>
      <c r="K7" s="418" t="s">
        <v>1316</v>
      </c>
      <c r="L7" s="418"/>
      <c r="M7" s="503">
        <v>91440</v>
      </c>
      <c r="N7" s="503"/>
      <c r="O7" s="503">
        <v>91440</v>
      </c>
      <c r="P7" s="503"/>
      <c r="Q7" s="420" t="s">
        <v>1317</v>
      </c>
      <c r="R7" s="420" t="s">
        <v>1318</v>
      </c>
      <c r="S7" s="14"/>
    </row>
    <row r="8" spans="1:19" s="109" customFormat="1" ht="120" x14ac:dyDescent="0.25">
      <c r="A8" s="420">
        <v>2</v>
      </c>
      <c r="B8" s="420">
        <v>1</v>
      </c>
      <c r="C8" s="420">
        <v>4</v>
      </c>
      <c r="D8" s="420">
        <v>2</v>
      </c>
      <c r="E8" s="425" t="s">
        <v>1319</v>
      </c>
      <c r="F8" s="368" t="s">
        <v>1320</v>
      </c>
      <c r="G8" s="420" t="s">
        <v>39</v>
      </c>
      <c r="H8" s="418" t="s">
        <v>43</v>
      </c>
      <c r="I8" s="210" t="s">
        <v>63</v>
      </c>
      <c r="J8" s="420" t="s">
        <v>1321</v>
      </c>
      <c r="K8" s="418" t="s">
        <v>1322</v>
      </c>
      <c r="L8" s="418"/>
      <c r="M8" s="503">
        <v>11080</v>
      </c>
      <c r="N8" s="503"/>
      <c r="O8" s="503">
        <v>11080</v>
      </c>
      <c r="P8" s="503"/>
      <c r="Q8" s="420" t="s">
        <v>1317</v>
      </c>
      <c r="R8" s="420" t="s">
        <v>1318</v>
      </c>
      <c r="S8" s="14"/>
    </row>
    <row r="9" spans="1:19" s="109" customFormat="1" ht="180" x14ac:dyDescent="0.25">
      <c r="A9" s="420">
        <v>3</v>
      </c>
      <c r="B9" s="420">
        <v>1</v>
      </c>
      <c r="C9" s="420">
        <v>4</v>
      </c>
      <c r="D9" s="420">
        <v>5</v>
      </c>
      <c r="E9" s="425" t="s">
        <v>1323</v>
      </c>
      <c r="F9" s="368" t="s">
        <v>1324</v>
      </c>
      <c r="G9" s="420" t="s">
        <v>473</v>
      </c>
      <c r="H9" s="418" t="s">
        <v>43</v>
      </c>
      <c r="I9" s="13" t="s">
        <v>63</v>
      </c>
      <c r="J9" s="420" t="s">
        <v>1325</v>
      </c>
      <c r="K9" s="418" t="s">
        <v>1326</v>
      </c>
      <c r="L9" s="418"/>
      <c r="M9" s="503">
        <v>27000</v>
      </c>
      <c r="N9" s="503"/>
      <c r="O9" s="503">
        <v>27000</v>
      </c>
      <c r="P9" s="503"/>
      <c r="Q9" s="420" t="s">
        <v>1317</v>
      </c>
      <c r="R9" s="420" t="s">
        <v>1318</v>
      </c>
      <c r="S9" s="14"/>
    </row>
    <row r="10" spans="1:19" ht="150" x14ac:dyDescent="0.25">
      <c r="A10" s="420">
        <v>4</v>
      </c>
      <c r="B10" s="420">
        <v>1</v>
      </c>
      <c r="C10" s="420">
        <v>4</v>
      </c>
      <c r="D10" s="420">
        <v>2</v>
      </c>
      <c r="E10" s="425" t="s">
        <v>1327</v>
      </c>
      <c r="F10" s="368" t="s">
        <v>1328</v>
      </c>
      <c r="G10" s="420" t="s">
        <v>45</v>
      </c>
      <c r="H10" s="418" t="s">
        <v>43</v>
      </c>
      <c r="I10" s="210" t="s">
        <v>1329</v>
      </c>
      <c r="J10" s="420" t="s">
        <v>1330</v>
      </c>
      <c r="K10" s="418" t="s">
        <v>1331</v>
      </c>
      <c r="L10" s="418"/>
      <c r="M10" s="503">
        <v>88700</v>
      </c>
      <c r="N10" s="503"/>
      <c r="O10" s="503">
        <v>88700</v>
      </c>
      <c r="P10" s="503"/>
      <c r="Q10" s="420" t="s">
        <v>1317</v>
      </c>
      <c r="R10" s="420" t="s">
        <v>1318</v>
      </c>
      <c r="S10" s="14"/>
    </row>
    <row r="11" spans="1:19" s="109" customFormat="1" ht="135" x14ac:dyDescent="0.25">
      <c r="A11" s="420">
        <v>5</v>
      </c>
      <c r="B11" s="420">
        <v>1</v>
      </c>
      <c r="C11" s="420">
        <v>4</v>
      </c>
      <c r="D11" s="420">
        <v>5</v>
      </c>
      <c r="E11" s="425" t="s">
        <v>1332</v>
      </c>
      <c r="F11" s="368" t="s">
        <v>1333</v>
      </c>
      <c r="G11" s="420" t="s">
        <v>1334</v>
      </c>
      <c r="H11" s="418" t="s">
        <v>43</v>
      </c>
      <c r="I11" s="210" t="s">
        <v>63</v>
      </c>
      <c r="J11" s="420" t="s">
        <v>1335</v>
      </c>
      <c r="K11" s="418" t="s">
        <v>1336</v>
      </c>
      <c r="L11" s="418"/>
      <c r="M11" s="503">
        <v>24000</v>
      </c>
      <c r="N11" s="494"/>
      <c r="O11" s="503">
        <v>24000</v>
      </c>
      <c r="P11" s="503"/>
      <c r="Q11" s="420" t="s">
        <v>1317</v>
      </c>
      <c r="R11" s="420" t="s">
        <v>1318</v>
      </c>
      <c r="S11" s="14"/>
    </row>
    <row r="12" spans="1:19" s="109" customFormat="1" ht="30" x14ac:dyDescent="0.25">
      <c r="A12" s="966">
        <v>6</v>
      </c>
      <c r="B12" s="966">
        <v>1</v>
      </c>
      <c r="C12" s="966">
        <v>4</v>
      </c>
      <c r="D12" s="966">
        <v>5</v>
      </c>
      <c r="E12" s="967" t="s">
        <v>1337</v>
      </c>
      <c r="F12" s="966" t="s">
        <v>1338</v>
      </c>
      <c r="G12" s="545" t="s">
        <v>1339</v>
      </c>
      <c r="H12" s="954" t="s">
        <v>43</v>
      </c>
      <c r="I12" s="545">
        <v>26</v>
      </c>
      <c r="J12" s="966" t="s">
        <v>1340</v>
      </c>
      <c r="K12" s="966" t="s">
        <v>42</v>
      </c>
      <c r="L12" s="966"/>
      <c r="M12" s="968">
        <v>77165.38</v>
      </c>
      <c r="N12" s="968"/>
      <c r="O12" s="968">
        <v>77165.38</v>
      </c>
      <c r="P12" s="968"/>
      <c r="Q12" s="966" t="s">
        <v>1341</v>
      </c>
      <c r="R12" s="966" t="s">
        <v>1342</v>
      </c>
    </row>
    <row r="13" spans="1:19" s="109" customFormat="1" x14ac:dyDescent="0.25">
      <c r="A13" s="966"/>
      <c r="B13" s="966"/>
      <c r="C13" s="966"/>
      <c r="D13" s="966"/>
      <c r="E13" s="967"/>
      <c r="F13" s="966"/>
      <c r="G13" s="545" t="s">
        <v>39</v>
      </c>
      <c r="H13" s="956"/>
      <c r="I13" s="545">
        <v>66</v>
      </c>
      <c r="J13" s="966"/>
      <c r="K13" s="966"/>
      <c r="L13" s="966"/>
      <c r="M13" s="968"/>
      <c r="N13" s="968"/>
      <c r="O13" s="968"/>
      <c r="P13" s="968"/>
      <c r="Q13" s="966"/>
      <c r="R13" s="966"/>
    </row>
    <row r="14" spans="1:19" s="109" customFormat="1" ht="255" x14ac:dyDescent="0.25">
      <c r="A14" s="545">
        <v>7</v>
      </c>
      <c r="B14" s="545">
        <v>1</v>
      </c>
      <c r="C14" s="545">
        <v>4</v>
      </c>
      <c r="D14" s="545">
        <v>2</v>
      </c>
      <c r="E14" s="546" t="s">
        <v>1343</v>
      </c>
      <c r="F14" s="545" t="s">
        <v>1344</v>
      </c>
      <c r="G14" s="420" t="s">
        <v>45</v>
      </c>
      <c r="H14" s="418" t="s">
        <v>43</v>
      </c>
      <c r="I14" s="13" t="s">
        <v>53</v>
      </c>
      <c r="J14" s="545" t="s">
        <v>1345</v>
      </c>
      <c r="K14" s="545"/>
      <c r="L14" s="547" t="s">
        <v>1346</v>
      </c>
      <c r="M14" s="548"/>
      <c r="N14" s="547">
        <v>88500</v>
      </c>
      <c r="O14" s="547"/>
      <c r="P14" s="547">
        <v>88500</v>
      </c>
      <c r="Q14" s="420" t="s">
        <v>1317</v>
      </c>
      <c r="R14" s="420" t="s">
        <v>1318</v>
      </c>
    </row>
    <row r="15" spans="1:19" s="109" customFormat="1" x14ac:dyDescent="0.25">
      <c r="A15" s="954">
        <v>8</v>
      </c>
      <c r="B15" s="623">
        <v>1</v>
      </c>
      <c r="C15" s="623">
        <v>4</v>
      </c>
      <c r="D15" s="623">
        <v>5</v>
      </c>
      <c r="E15" s="967" t="s">
        <v>1347</v>
      </c>
      <c r="F15" s="966" t="s">
        <v>1348</v>
      </c>
      <c r="G15" s="420" t="s">
        <v>45</v>
      </c>
      <c r="H15" s="418" t="s">
        <v>43</v>
      </c>
      <c r="I15" s="545">
        <v>30</v>
      </c>
      <c r="J15" s="954" t="s">
        <v>1349</v>
      </c>
      <c r="K15" s="954"/>
      <c r="L15" s="954" t="s">
        <v>1350</v>
      </c>
      <c r="M15" s="954"/>
      <c r="N15" s="964">
        <v>128225.59</v>
      </c>
      <c r="O15" s="954"/>
      <c r="P15" s="964">
        <v>128225.59</v>
      </c>
      <c r="Q15" s="677" t="s">
        <v>1317</v>
      </c>
      <c r="R15" s="677" t="s">
        <v>1318</v>
      </c>
    </row>
    <row r="16" spans="1:19" s="109" customFormat="1" x14ac:dyDescent="0.25">
      <c r="A16" s="956"/>
      <c r="B16" s="623"/>
      <c r="C16" s="623"/>
      <c r="D16" s="623"/>
      <c r="E16" s="967"/>
      <c r="F16" s="966"/>
      <c r="G16" s="545" t="s">
        <v>1351</v>
      </c>
      <c r="H16" s="418" t="s">
        <v>43</v>
      </c>
      <c r="I16" s="545">
        <v>80</v>
      </c>
      <c r="J16" s="956"/>
      <c r="K16" s="956"/>
      <c r="L16" s="956"/>
      <c r="M16" s="956"/>
      <c r="N16" s="965"/>
      <c r="O16" s="956"/>
      <c r="P16" s="965"/>
      <c r="Q16" s="678"/>
      <c r="R16" s="678"/>
    </row>
    <row r="17" spans="1:19" s="109" customFormat="1" ht="270" x14ac:dyDescent="0.25">
      <c r="A17" s="545">
        <v>9</v>
      </c>
      <c r="B17" s="421">
        <v>1</v>
      </c>
      <c r="C17" s="421">
        <v>4</v>
      </c>
      <c r="D17" s="420">
        <v>2</v>
      </c>
      <c r="E17" s="546" t="s">
        <v>1352</v>
      </c>
      <c r="F17" s="545" t="s">
        <v>1353</v>
      </c>
      <c r="G17" s="545" t="s">
        <v>45</v>
      </c>
      <c r="H17" s="418" t="s">
        <v>43</v>
      </c>
      <c r="I17" s="549">
        <v>40</v>
      </c>
      <c r="J17" s="545" t="s">
        <v>1354</v>
      </c>
      <c r="K17" s="545"/>
      <c r="L17" s="545" t="s">
        <v>1322</v>
      </c>
      <c r="M17" s="547"/>
      <c r="N17" s="547">
        <v>11150</v>
      </c>
      <c r="O17" s="547"/>
      <c r="P17" s="547">
        <v>11150</v>
      </c>
      <c r="Q17" s="420" t="s">
        <v>1317</v>
      </c>
      <c r="R17" s="420" t="s">
        <v>1318</v>
      </c>
    </row>
    <row r="18" spans="1:19" s="109" customFormat="1" ht="300" x14ac:dyDescent="0.25">
      <c r="A18" s="545">
        <v>10</v>
      </c>
      <c r="B18" s="421">
        <v>1</v>
      </c>
      <c r="C18" s="421">
        <v>4</v>
      </c>
      <c r="D18" s="420">
        <v>2</v>
      </c>
      <c r="E18" s="546" t="s">
        <v>1355</v>
      </c>
      <c r="F18" s="545" t="s">
        <v>1356</v>
      </c>
      <c r="G18" s="545" t="s">
        <v>44</v>
      </c>
      <c r="H18" s="418" t="s">
        <v>43</v>
      </c>
      <c r="I18" s="549">
        <v>94</v>
      </c>
      <c r="J18" s="420" t="s">
        <v>1357</v>
      </c>
      <c r="K18" s="545"/>
      <c r="L18" s="545" t="s">
        <v>1358</v>
      </c>
      <c r="M18" s="365"/>
      <c r="N18" s="547">
        <v>26000</v>
      </c>
      <c r="O18" s="545"/>
      <c r="P18" s="547">
        <v>26000</v>
      </c>
      <c r="Q18" s="420" t="s">
        <v>1317</v>
      </c>
      <c r="R18" s="420" t="s">
        <v>1318</v>
      </c>
      <c r="S18" s="27"/>
    </row>
    <row r="19" spans="1:19" x14ac:dyDescent="0.25">
      <c r="A19" s="954">
        <v>11</v>
      </c>
      <c r="B19" s="677">
        <v>5</v>
      </c>
      <c r="C19" s="677">
        <v>4</v>
      </c>
      <c r="D19" s="677">
        <v>5</v>
      </c>
      <c r="E19" s="961" t="s">
        <v>1359</v>
      </c>
      <c r="F19" s="623" t="s">
        <v>1360</v>
      </c>
      <c r="G19" s="954" t="s">
        <v>39</v>
      </c>
      <c r="H19" s="418" t="s">
        <v>60</v>
      </c>
      <c r="I19" s="545">
        <v>1</v>
      </c>
      <c r="J19" s="677" t="s">
        <v>1361</v>
      </c>
      <c r="K19" s="954"/>
      <c r="L19" s="954" t="s">
        <v>1362</v>
      </c>
      <c r="M19" s="957"/>
      <c r="N19" s="958">
        <v>33700</v>
      </c>
      <c r="O19" s="954"/>
      <c r="P19" s="958">
        <v>30200</v>
      </c>
      <c r="Q19" s="677" t="s">
        <v>1363</v>
      </c>
      <c r="R19" s="677" t="s">
        <v>1364</v>
      </c>
    </row>
    <row r="20" spans="1:19" x14ac:dyDescent="0.25">
      <c r="A20" s="955"/>
      <c r="B20" s="724"/>
      <c r="C20" s="724"/>
      <c r="D20" s="724"/>
      <c r="E20" s="962"/>
      <c r="F20" s="623"/>
      <c r="G20" s="956"/>
      <c r="H20" s="418" t="s">
        <v>43</v>
      </c>
      <c r="I20" s="545">
        <v>40</v>
      </c>
      <c r="J20" s="724"/>
      <c r="K20" s="955"/>
      <c r="L20" s="955"/>
      <c r="M20" s="925"/>
      <c r="N20" s="959"/>
      <c r="O20" s="955"/>
      <c r="P20" s="959"/>
      <c r="Q20" s="724"/>
      <c r="R20" s="724"/>
    </row>
    <row r="21" spans="1:19" ht="30" x14ac:dyDescent="0.25">
      <c r="A21" s="956"/>
      <c r="B21" s="678"/>
      <c r="C21" s="678"/>
      <c r="D21" s="678"/>
      <c r="E21" s="963"/>
      <c r="F21" s="623"/>
      <c r="G21" s="545" t="s">
        <v>1365</v>
      </c>
      <c r="H21" s="418" t="s">
        <v>1366</v>
      </c>
      <c r="I21" s="545">
        <v>1</v>
      </c>
      <c r="J21" s="678"/>
      <c r="K21" s="956"/>
      <c r="L21" s="956"/>
      <c r="M21" s="926"/>
      <c r="N21" s="960"/>
      <c r="O21" s="956"/>
      <c r="P21" s="960"/>
      <c r="Q21" s="678"/>
      <c r="R21" s="678"/>
    </row>
    <row r="22" spans="1:19" s="109" customFormat="1" x14ac:dyDescent="0.25">
      <c r="A22" s="624">
        <v>12</v>
      </c>
      <c r="B22" s="677">
        <v>1</v>
      </c>
      <c r="C22" s="677">
        <v>4</v>
      </c>
      <c r="D22" s="677">
        <v>5</v>
      </c>
      <c r="E22" s="667" t="s">
        <v>1367</v>
      </c>
      <c r="F22" s="623" t="s">
        <v>1368</v>
      </c>
      <c r="G22" s="747" t="s">
        <v>39</v>
      </c>
      <c r="H22" s="429" t="s">
        <v>60</v>
      </c>
      <c r="I22" s="13" t="s">
        <v>34</v>
      </c>
      <c r="J22" s="623" t="s">
        <v>1369</v>
      </c>
      <c r="K22" s="621"/>
      <c r="L22" s="954" t="s">
        <v>1370</v>
      </c>
      <c r="M22" s="622"/>
      <c r="N22" s="622">
        <v>33019.1</v>
      </c>
      <c r="O22" s="622"/>
      <c r="P22" s="622">
        <v>29019.1</v>
      </c>
      <c r="Q22" s="653" t="s">
        <v>106</v>
      </c>
      <c r="R22" s="653" t="s">
        <v>1371</v>
      </c>
    </row>
    <row r="23" spans="1:19" s="109" customFormat="1" x14ac:dyDescent="0.25">
      <c r="A23" s="624"/>
      <c r="B23" s="724"/>
      <c r="C23" s="724"/>
      <c r="D23" s="724"/>
      <c r="E23" s="667"/>
      <c r="F23" s="623"/>
      <c r="G23" s="749"/>
      <c r="H23" s="429" t="s">
        <v>43</v>
      </c>
      <c r="I23" s="13" t="s">
        <v>983</v>
      </c>
      <c r="J23" s="623"/>
      <c r="K23" s="621"/>
      <c r="L23" s="955"/>
      <c r="M23" s="622"/>
      <c r="N23" s="622"/>
      <c r="O23" s="622"/>
      <c r="P23" s="622"/>
      <c r="Q23" s="653"/>
      <c r="R23" s="653"/>
    </row>
    <row r="24" spans="1:19" s="109" customFormat="1" x14ac:dyDescent="0.25">
      <c r="A24" s="624"/>
      <c r="B24" s="724"/>
      <c r="C24" s="724"/>
      <c r="D24" s="724"/>
      <c r="E24" s="667"/>
      <c r="F24" s="623"/>
      <c r="G24" s="747" t="s">
        <v>45</v>
      </c>
      <c r="H24" s="429" t="s">
        <v>863</v>
      </c>
      <c r="I24" s="13" t="s">
        <v>34</v>
      </c>
      <c r="J24" s="623"/>
      <c r="K24" s="621"/>
      <c r="L24" s="955"/>
      <c r="M24" s="622"/>
      <c r="N24" s="622"/>
      <c r="O24" s="622"/>
      <c r="P24" s="622"/>
      <c r="Q24" s="653"/>
      <c r="R24" s="653"/>
    </row>
    <row r="25" spans="1:19" s="109" customFormat="1" x14ac:dyDescent="0.25">
      <c r="A25" s="624"/>
      <c r="B25" s="678"/>
      <c r="C25" s="678"/>
      <c r="D25" s="678"/>
      <c r="E25" s="667"/>
      <c r="F25" s="623"/>
      <c r="G25" s="749"/>
      <c r="H25" s="429" t="s">
        <v>43</v>
      </c>
      <c r="I25" s="13" t="s">
        <v>983</v>
      </c>
      <c r="J25" s="623"/>
      <c r="K25" s="621"/>
      <c r="L25" s="956"/>
      <c r="M25" s="622"/>
      <c r="N25" s="622"/>
      <c r="O25" s="622"/>
      <c r="P25" s="622"/>
      <c r="Q25" s="653"/>
      <c r="R25" s="653"/>
    </row>
    <row r="26" spans="1:19" s="109" customFormat="1" x14ac:dyDescent="0.25">
      <c r="A26" s="677">
        <v>13</v>
      </c>
      <c r="B26" s="677">
        <v>1</v>
      </c>
      <c r="C26" s="677">
        <v>4</v>
      </c>
      <c r="D26" s="677">
        <v>2</v>
      </c>
      <c r="E26" s="739" t="s">
        <v>1372</v>
      </c>
      <c r="F26" s="677" t="s">
        <v>1373</v>
      </c>
      <c r="G26" s="677" t="s">
        <v>45</v>
      </c>
      <c r="H26" s="420" t="s">
        <v>863</v>
      </c>
      <c r="I26" s="420">
        <v>1</v>
      </c>
      <c r="J26" s="677" t="s">
        <v>1374</v>
      </c>
      <c r="K26" s="924"/>
      <c r="L26" s="737" t="s">
        <v>338</v>
      </c>
      <c r="M26" s="737"/>
      <c r="N26" s="722">
        <v>22525</v>
      </c>
      <c r="O26" s="722"/>
      <c r="P26" s="722">
        <v>22525</v>
      </c>
      <c r="Q26" s="677" t="s">
        <v>1317</v>
      </c>
      <c r="R26" s="677" t="s">
        <v>1318</v>
      </c>
    </row>
    <row r="27" spans="1:19" s="109" customFormat="1" x14ac:dyDescent="0.25">
      <c r="A27" s="678"/>
      <c r="B27" s="678"/>
      <c r="C27" s="678"/>
      <c r="D27" s="678"/>
      <c r="E27" s="777"/>
      <c r="F27" s="678"/>
      <c r="G27" s="678"/>
      <c r="H27" s="420" t="s">
        <v>43</v>
      </c>
      <c r="I27" s="420">
        <v>25</v>
      </c>
      <c r="J27" s="678"/>
      <c r="K27" s="953"/>
      <c r="L27" s="787"/>
      <c r="M27" s="787"/>
      <c r="N27" s="772"/>
      <c r="O27" s="772"/>
      <c r="P27" s="772"/>
      <c r="Q27" s="678"/>
      <c r="R27" s="678"/>
    </row>
    <row r="28" spans="1:19" s="109" customFormat="1" ht="30" x14ac:dyDescent="0.25">
      <c r="A28" s="677">
        <v>14</v>
      </c>
      <c r="B28" s="677">
        <v>1</v>
      </c>
      <c r="C28" s="677">
        <v>4</v>
      </c>
      <c r="D28" s="677">
        <v>2</v>
      </c>
      <c r="E28" s="739" t="s">
        <v>1375</v>
      </c>
      <c r="F28" s="677" t="s">
        <v>1376</v>
      </c>
      <c r="G28" s="677" t="s">
        <v>1377</v>
      </c>
      <c r="H28" s="420" t="s">
        <v>970</v>
      </c>
      <c r="I28" s="420">
        <v>1</v>
      </c>
      <c r="J28" s="677" t="s">
        <v>1378</v>
      </c>
      <c r="K28" s="924"/>
      <c r="L28" s="737" t="s">
        <v>338</v>
      </c>
      <c r="M28" s="737"/>
      <c r="N28" s="722">
        <v>29869.51</v>
      </c>
      <c r="O28" s="722"/>
      <c r="P28" s="722">
        <v>29869.51</v>
      </c>
      <c r="Q28" s="677" t="s">
        <v>1317</v>
      </c>
      <c r="R28" s="677" t="s">
        <v>1318</v>
      </c>
    </row>
    <row r="29" spans="1:19" s="109" customFormat="1" ht="45" x14ac:dyDescent="0.25">
      <c r="A29" s="724"/>
      <c r="B29" s="724"/>
      <c r="C29" s="724"/>
      <c r="D29" s="724"/>
      <c r="E29" s="740"/>
      <c r="F29" s="724"/>
      <c r="G29" s="678"/>
      <c r="H29" s="420" t="s">
        <v>1379</v>
      </c>
      <c r="I29" s="420">
        <v>8</v>
      </c>
      <c r="J29" s="724"/>
      <c r="K29" s="952"/>
      <c r="L29" s="738"/>
      <c r="M29" s="738"/>
      <c r="N29" s="723"/>
      <c r="O29" s="723"/>
      <c r="P29" s="723"/>
      <c r="Q29" s="724"/>
      <c r="R29" s="724"/>
    </row>
    <row r="30" spans="1:19" s="109" customFormat="1" x14ac:dyDescent="0.25">
      <c r="A30" s="724"/>
      <c r="B30" s="724"/>
      <c r="C30" s="724"/>
      <c r="D30" s="724"/>
      <c r="E30" s="740"/>
      <c r="F30" s="724"/>
      <c r="G30" s="677" t="s">
        <v>39</v>
      </c>
      <c r="H30" s="514" t="s">
        <v>60</v>
      </c>
      <c r="I30" s="514">
        <v>1</v>
      </c>
      <c r="J30" s="724"/>
      <c r="K30" s="952"/>
      <c r="L30" s="738"/>
      <c r="M30" s="738"/>
      <c r="N30" s="723"/>
      <c r="O30" s="723"/>
      <c r="P30" s="723"/>
      <c r="Q30" s="724"/>
      <c r="R30" s="724"/>
    </row>
    <row r="31" spans="1:19" s="109" customFormat="1" x14ac:dyDescent="0.25">
      <c r="A31" s="724"/>
      <c r="B31" s="724"/>
      <c r="C31" s="724"/>
      <c r="D31" s="724"/>
      <c r="E31" s="740"/>
      <c r="F31" s="724"/>
      <c r="G31" s="724"/>
      <c r="H31" s="420" t="s">
        <v>43</v>
      </c>
      <c r="I31" s="420">
        <v>40</v>
      </c>
      <c r="J31" s="724"/>
      <c r="K31" s="952"/>
      <c r="L31" s="738"/>
      <c r="M31" s="738"/>
      <c r="N31" s="723"/>
      <c r="O31" s="723"/>
      <c r="P31" s="723"/>
      <c r="Q31" s="724"/>
      <c r="R31" s="724"/>
    </row>
    <row r="32" spans="1:19" s="109" customFormat="1" ht="30" x14ac:dyDescent="0.25">
      <c r="A32" s="678"/>
      <c r="B32" s="678"/>
      <c r="C32" s="678"/>
      <c r="D32" s="678"/>
      <c r="E32" s="777"/>
      <c r="F32" s="678"/>
      <c r="G32" s="678"/>
      <c r="H32" s="420" t="s">
        <v>1380</v>
      </c>
      <c r="I32" s="420">
        <v>2</v>
      </c>
      <c r="J32" s="678"/>
      <c r="K32" s="953"/>
      <c r="L32" s="787"/>
      <c r="M32" s="787"/>
      <c r="N32" s="772"/>
      <c r="O32" s="772"/>
      <c r="P32" s="772"/>
      <c r="Q32" s="678"/>
      <c r="R32" s="678"/>
    </row>
    <row r="34" spans="12:19" x14ac:dyDescent="0.25">
      <c r="M34" s="727" t="s">
        <v>256</v>
      </c>
      <c r="N34" s="728"/>
      <c r="O34" s="729" t="s">
        <v>257</v>
      </c>
      <c r="P34" s="729"/>
    </row>
    <row r="35" spans="12:19" x14ac:dyDescent="0.25">
      <c r="M35" s="504" t="s">
        <v>258</v>
      </c>
      <c r="N35" s="504" t="s">
        <v>259</v>
      </c>
      <c r="O35" s="504" t="s">
        <v>258</v>
      </c>
      <c r="P35" s="504" t="s">
        <v>259</v>
      </c>
    </row>
    <row r="36" spans="12:19" x14ac:dyDescent="0.25">
      <c r="L36" s="101" t="s">
        <v>1194</v>
      </c>
      <c r="M36" s="527">
        <v>11</v>
      </c>
      <c r="N36" s="508">
        <f>O7+O8+O9+O10+O11+P14+P15+P17+P18+P26+P28</f>
        <v>548490.1</v>
      </c>
      <c r="O36" s="528">
        <v>3</v>
      </c>
      <c r="P36" s="508">
        <v>136384.48000000001</v>
      </c>
      <c r="Q36" s="176"/>
      <c r="S36" s="176"/>
    </row>
    <row r="38" spans="12:19" x14ac:dyDescent="0.25">
      <c r="Q38" s="176"/>
    </row>
  </sheetData>
  <mergeCells count="113">
    <mergeCell ref="Q4:Q5"/>
    <mergeCell ref="R4:R5"/>
    <mergeCell ref="A12:A13"/>
    <mergeCell ref="B12:B13"/>
    <mergeCell ref="C12:C13"/>
    <mergeCell ref="D12:D13"/>
    <mergeCell ref="E12:E13"/>
    <mergeCell ref="F12:F13"/>
    <mergeCell ref="H12:H13"/>
    <mergeCell ref="J12:J13"/>
    <mergeCell ref="G4:G5"/>
    <mergeCell ref="H4:I4"/>
    <mergeCell ref="J4:J5"/>
    <mergeCell ref="K4:L4"/>
    <mergeCell ref="M4:N4"/>
    <mergeCell ref="O4:P4"/>
    <mergeCell ref="A4:A5"/>
    <mergeCell ref="B4:B5"/>
    <mergeCell ref="C4:C5"/>
    <mergeCell ref="D4:D5"/>
    <mergeCell ref="E4:E5"/>
    <mergeCell ref="F4:F5"/>
    <mergeCell ref="Q12:Q13"/>
    <mergeCell ref="R12:R13"/>
    <mergeCell ref="A15:A16"/>
    <mergeCell ref="B15:B16"/>
    <mergeCell ref="C15:C16"/>
    <mergeCell ref="D15:D16"/>
    <mergeCell ref="E15:E16"/>
    <mergeCell ref="F15:F16"/>
    <mergeCell ref="J15:J16"/>
    <mergeCell ref="K15:K16"/>
    <mergeCell ref="K12:K13"/>
    <mergeCell ref="L12:L13"/>
    <mergeCell ref="M12:M13"/>
    <mergeCell ref="N12:N13"/>
    <mergeCell ref="O12:O13"/>
    <mergeCell ref="P12:P13"/>
    <mergeCell ref="R15:R16"/>
    <mergeCell ref="A19:A21"/>
    <mergeCell ref="B19:B21"/>
    <mergeCell ref="C19:C21"/>
    <mergeCell ref="D19:D21"/>
    <mergeCell ref="E19:E21"/>
    <mergeCell ref="F19:F21"/>
    <mergeCell ref="G19:G20"/>
    <mergeCell ref="J19:J21"/>
    <mergeCell ref="K19:K21"/>
    <mergeCell ref="L15:L16"/>
    <mergeCell ref="M15:M16"/>
    <mergeCell ref="N15:N16"/>
    <mergeCell ref="O15:O16"/>
    <mergeCell ref="P15:P16"/>
    <mergeCell ref="Q15:Q16"/>
    <mergeCell ref="R19:R21"/>
    <mergeCell ref="A22:A25"/>
    <mergeCell ref="B22:B25"/>
    <mergeCell ref="C22:C25"/>
    <mergeCell ref="D22:D25"/>
    <mergeCell ref="E22:E25"/>
    <mergeCell ref="F22:F25"/>
    <mergeCell ref="G22:G23"/>
    <mergeCell ref="J22:J25"/>
    <mergeCell ref="K22:K25"/>
    <mergeCell ref="L19:L21"/>
    <mergeCell ref="M19:M21"/>
    <mergeCell ref="N19:N21"/>
    <mergeCell ref="O19:O21"/>
    <mergeCell ref="P19:P21"/>
    <mergeCell ref="Q19:Q21"/>
    <mergeCell ref="R22:R25"/>
    <mergeCell ref="G24:G25"/>
    <mergeCell ref="A26:A27"/>
    <mergeCell ref="B26:B27"/>
    <mergeCell ref="C26:C27"/>
    <mergeCell ref="D26:D27"/>
    <mergeCell ref="E26:E27"/>
    <mergeCell ref="F26:F27"/>
    <mergeCell ref="G26:G27"/>
    <mergeCell ref="J26:J27"/>
    <mergeCell ref="L22:L25"/>
    <mergeCell ref="M22:M25"/>
    <mergeCell ref="N22:N25"/>
    <mergeCell ref="O22:O25"/>
    <mergeCell ref="P22:P25"/>
    <mergeCell ref="Q22:Q25"/>
    <mergeCell ref="Q26:Q27"/>
    <mergeCell ref="R26:R27"/>
    <mergeCell ref="A28:A32"/>
    <mergeCell ref="B28:B32"/>
    <mergeCell ref="C28:C32"/>
    <mergeCell ref="D28:D32"/>
    <mergeCell ref="E28:E32"/>
    <mergeCell ref="F28:F32"/>
    <mergeCell ref="G28:G29"/>
    <mergeCell ref="J28:J32"/>
    <mergeCell ref="K26:K27"/>
    <mergeCell ref="L26:L27"/>
    <mergeCell ref="M26:M27"/>
    <mergeCell ref="N26:N27"/>
    <mergeCell ref="O26:O27"/>
    <mergeCell ref="P26:P27"/>
    <mergeCell ref="Q28:Q32"/>
    <mergeCell ref="R28:R32"/>
    <mergeCell ref="G30:G32"/>
    <mergeCell ref="M34:N34"/>
    <mergeCell ref="O34:P34"/>
    <mergeCell ref="K28:K32"/>
    <mergeCell ref="L28:L32"/>
    <mergeCell ref="M28:M32"/>
    <mergeCell ref="N28:N32"/>
    <mergeCell ref="O28:O32"/>
    <mergeCell ref="P28:P3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topLeftCell="A92" zoomScale="70" zoomScaleNormal="70" workbookViewId="0">
      <selection activeCell="J115" sqref="J115"/>
    </sheetView>
  </sheetViews>
  <sheetFormatPr defaultRowHeight="15" x14ac:dyDescent="0.25"/>
  <cols>
    <col min="1" max="1" width="4.7109375" style="175" customWidth="1"/>
    <col min="2" max="2" width="8.85546875" style="175" customWidth="1"/>
    <col min="3" max="3" width="11.42578125" style="175" customWidth="1"/>
    <col min="4" max="4" width="9.7109375" style="175" customWidth="1"/>
    <col min="5" max="5" width="45.7109375" style="175" customWidth="1"/>
    <col min="6" max="6" width="71.28515625" style="175" customWidth="1"/>
    <col min="7" max="7" width="35.7109375" style="175" customWidth="1"/>
    <col min="8" max="8" width="19.28515625" style="175" customWidth="1"/>
    <col min="9" max="9" width="19.5703125" style="175" customWidth="1"/>
    <col min="10" max="10" width="35.85546875" style="175" customWidth="1"/>
    <col min="11" max="11" width="13.28515625" style="175" customWidth="1"/>
    <col min="12" max="12" width="12.7109375" style="175" customWidth="1"/>
    <col min="13" max="16" width="14.7109375" style="175" customWidth="1"/>
    <col min="17" max="17" width="19.140625" style="175" customWidth="1"/>
    <col min="18" max="18" width="19.42578125" style="175" customWidth="1"/>
    <col min="19" max="19" width="19.5703125" style="175" customWidth="1"/>
    <col min="20" max="20" width="11.28515625" style="175" bestFit="1" customWidth="1"/>
    <col min="21" max="250" width="9.140625" style="175"/>
    <col min="251" max="251" width="4.7109375" style="175" bestFit="1" customWidth="1"/>
    <col min="252" max="252" width="9.7109375" style="175" bestFit="1" customWidth="1"/>
    <col min="253" max="253" width="10" style="175" bestFit="1" customWidth="1"/>
    <col min="254" max="254" width="8.85546875" style="175" bestFit="1" customWidth="1"/>
    <col min="255" max="255" width="22.85546875" style="175" customWidth="1"/>
    <col min="256" max="256" width="59.7109375" style="175" bestFit="1" customWidth="1"/>
    <col min="257" max="257" width="57.85546875" style="175" bestFit="1" customWidth="1"/>
    <col min="258" max="258" width="35.28515625" style="175" bestFit="1" customWidth="1"/>
    <col min="259" max="259" width="28.140625" style="175" bestFit="1" customWidth="1"/>
    <col min="260" max="260" width="33.140625" style="175" bestFit="1" customWidth="1"/>
    <col min="261" max="261" width="26" style="175" bestFit="1" customWidth="1"/>
    <col min="262" max="262" width="19.140625" style="175" bestFit="1" customWidth="1"/>
    <col min="263" max="263" width="10.42578125" style="175" customWidth="1"/>
    <col min="264" max="264" width="11.85546875" style="175" customWidth="1"/>
    <col min="265" max="265" width="14.7109375" style="175" customWidth="1"/>
    <col min="266" max="266" width="9" style="175" bestFit="1" customWidth="1"/>
    <col min="267" max="506" width="9.140625" style="175"/>
    <col min="507" max="507" width="4.7109375" style="175" bestFit="1" customWidth="1"/>
    <col min="508" max="508" width="9.7109375" style="175" bestFit="1" customWidth="1"/>
    <col min="509" max="509" width="10" style="175" bestFit="1" customWidth="1"/>
    <col min="510" max="510" width="8.85546875" style="175" bestFit="1" customWidth="1"/>
    <col min="511" max="511" width="22.85546875" style="175" customWidth="1"/>
    <col min="512" max="512" width="59.7109375" style="175" bestFit="1" customWidth="1"/>
    <col min="513" max="513" width="57.85546875" style="175" bestFit="1" customWidth="1"/>
    <col min="514" max="514" width="35.28515625" style="175" bestFit="1" customWidth="1"/>
    <col min="515" max="515" width="28.140625" style="175" bestFit="1" customWidth="1"/>
    <col min="516" max="516" width="33.140625" style="175" bestFit="1" customWidth="1"/>
    <col min="517" max="517" width="26" style="175" bestFit="1" customWidth="1"/>
    <col min="518" max="518" width="19.140625" style="175" bestFit="1" customWidth="1"/>
    <col min="519" max="519" width="10.42578125" style="175" customWidth="1"/>
    <col min="520" max="520" width="11.85546875" style="175" customWidth="1"/>
    <col min="521" max="521" width="14.7109375" style="175" customWidth="1"/>
    <col min="522" max="522" width="9" style="175" bestFit="1" customWidth="1"/>
    <col min="523" max="762" width="9.140625" style="175"/>
    <col min="763" max="763" width="4.7109375" style="175" bestFit="1" customWidth="1"/>
    <col min="764" max="764" width="9.7109375" style="175" bestFit="1" customWidth="1"/>
    <col min="765" max="765" width="10" style="175" bestFit="1" customWidth="1"/>
    <col min="766" max="766" width="8.85546875" style="175" bestFit="1" customWidth="1"/>
    <col min="767" max="767" width="22.85546875" style="175" customWidth="1"/>
    <col min="768" max="768" width="59.7109375" style="175" bestFit="1" customWidth="1"/>
    <col min="769" max="769" width="57.85546875" style="175" bestFit="1" customWidth="1"/>
    <col min="770" max="770" width="35.28515625" style="175" bestFit="1" customWidth="1"/>
    <col min="771" max="771" width="28.140625" style="175" bestFit="1" customWidth="1"/>
    <col min="772" max="772" width="33.140625" style="175" bestFit="1" customWidth="1"/>
    <col min="773" max="773" width="26" style="175" bestFit="1" customWidth="1"/>
    <col min="774" max="774" width="19.140625" style="175" bestFit="1" customWidth="1"/>
    <col min="775" max="775" width="10.42578125" style="175" customWidth="1"/>
    <col min="776" max="776" width="11.85546875" style="175" customWidth="1"/>
    <col min="777" max="777" width="14.7109375" style="175" customWidth="1"/>
    <col min="778" max="778" width="9" style="175" bestFit="1" customWidth="1"/>
    <col min="779" max="1018" width="9.140625" style="175"/>
    <col min="1019" max="1019" width="4.7109375" style="175" bestFit="1" customWidth="1"/>
    <col min="1020" max="1020" width="9.7109375" style="175" bestFit="1" customWidth="1"/>
    <col min="1021" max="1021" width="10" style="175" bestFit="1" customWidth="1"/>
    <col min="1022" max="1022" width="8.85546875" style="175" bestFit="1" customWidth="1"/>
    <col min="1023" max="1023" width="22.85546875" style="175" customWidth="1"/>
    <col min="1024" max="1024" width="59.7109375" style="175" bestFit="1" customWidth="1"/>
    <col min="1025" max="1025" width="57.85546875" style="175" bestFit="1" customWidth="1"/>
    <col min="1026" max="1026" width="35.28515625" style="175" bestFit="1" customWidth="1"/>
    <col min="1027" max="1027" width="28.140625" style="175" bestFit="1" customWidth="1"/>
    <col min="1028" max="1028" width="33.140625" style="175" bestFit="1" customWidth="1"/>
    <col min="1029" max="1029" width="26" style="175" bestFit="1" customWidth="1"/>
    <col min="1030" max="1030" width="19.140625" style="175" bestFit="1" customWidth="1"/>
    <col min="1031" max="1031" width="10.42578125" style="175" customWidth="1"/>
    <col min="1032" max="1032" width="11.85546875" style="175" customWidth="1"/>
    <col min="1033" max="1033" width="14.7109375" style="175" customWidth="1"/>
    <col min="1034" max="1034" width="9" style="175" bestFit="1" customWidth="1"/>
    <col min="1035" max="1274" width="9.140625" style="175"/>
    <col min="1275" max="1275" width="4.7109375" style="175" bestFit="1" customWidth="1"/>
    <col min="1276" max="1276" width="9.7109375" style="175" bestFit="1" customWidth="1"/>
    <col min="1277" max="1277" width="10" style="175" bestFit="1" customWidth="1"/>
    <col min="1278" max="1278" width="8.85546875" style="175" bestFit="1" customWidth="1"/>
    <col min="1279" max="1279" width="22.85546875" style="175" customWidth="1"/>
    <col min="1280" max="1280" width="59.7109375" style="175" bestFit="1" customWidth="1"/>
    <col min="1281" max="1281" width="57.85546875" style="175" bestFit="1" customWidth="1"/>
    <col min="1282" max="1282" width="35.28515625" style="175" bestFit="1" customWidth="1"/>
    <col min="1283" max="1283" width="28.140625" style="175" bestFit="1" customWidth="1"/>
    <col min="1284" max="1284" width="33.140625" style="175" bestFit="1" customWidth="1"/>
    <col min="1285" max="1285" width="26" style="175" bestFit="1" customWidth="1"/>
    <col min="1286" max="1286" width="19.140625" style="175" bestFit="1" customWidth="1"/>
    <col min="1287" max="1287" width="10.42578125" style="175" customWidth="1"/>
    <col min="1288" max="1288" width="11.85546875" style="175" customWidth="1"/>
    <col min="1289" max="1289" width="14.7109375" style="175" customWidth="1"/>
    <col min="1290" max="1290" width="9" style="175" bestFit="1" customWidth="1"/>
    <col min="1291" max="1530" width="9.140625" style="175"/>
    <col min="1531" max="1531" width="4.7109375" style="175" bestFit="1" customWidth="1"/>
    <col min="1532" max="1532" width="9.7109375" style="175" bestFit="1" customWidth="1"/>
    <col min="1533" max="1533" width="10" style="175" bestFit="1" customWidth="1"/>
    <col min="1534" max="1534" width="8.85546875" style="175" bestFit="1" customWidth="1"/>
    <col min="1535" max="1535" width="22.85546875" style="175" customWidth="1"/>
    <col min="1536" max="1536" width="59.7109375" style="175" bestFit="1" customWidth="1"/>
    <col min="1537" max="1537" width="57.85546875" style="175" bestFit="1" customWidth="1"/>
    <col min="1538" max="1538" width="35.28515625" style="175" bestFit="1" customWidth="1"/>
    <col min="1539" max="1539" width="28.140625" style="175" bestFit="1" customWidth="1"/>
    <col min="1540" max="1540" width="33.140625" style="175" bestFit="1" customWidth="1"/>
    <col min="1541" max="1541" width="26" style="175" bestFit="1" customWidth="1"/>
    <col min="1542" max="1542" width="19.140625" style="175" bestFit="1" customWidth="1"/>
    <col min="1543" max="1543" width="10.42578125" style="175" customWidth="1"/>
    <col min="1544" max="1544" width="11.85546875" style="175" customWidth="1"/>
    <col min="1545" max="1545" width="14.7109375" style="175" customWidth="1"/>
    <col min="1546" max="1546" width="9" style="175" bestFit="1" customWidth="1"/>
    <col min="1547" max="1786" width="9.140625" style="175"/>
    <col min="1787" max="1787" width="4.7109375" style="175" bestFit="1" customWidth="1"/>
    <col min="1788" max="1788" width="9.7109375" style="175" bestFit="1" customWidth="1"/>
    <col min="1789" max="1789" width="10" style="175" bestFit="1" customWidth="1"/>
    <col min="1790" max="1790" width="8.85546875" style="175" bestFit="1" customWidth="1"/>
    <col min="1791" max="1791" width="22.85546875" style="175" customWidth="1"/>
    <col min="1792" max="1792" width="59.7109375" style="175" bestFit="1" customWidth="1"/>
    <col min="1793" max="1793" width="57.85546875" style="175" bestFit="1" customWidth="1"/>
    <col min="1794" max="1794" width="35.28515625" style="175" bestFit="1" customWidth="1"/>
    <col min="1795" max="1795" width="28.140625" style="175" bestFit="1" customWidth="1"/>
    <col min="1796" max="1796" width="33.140625" style="175" bestFit="1" customWidth="1"/>
    <col min="1797" max="1797" width="26" style="175" bestFit="1" customWidth="1"/>
    <col min="1798" max="1798" width="19.140625" style="175" bestFit="1" customWidth="1"/>
    <col min="1799" max="1799" width="10.42578125" style="175" customWidth="1"/>
    <col min="1800" max="1800" width="11.85546875" style="175" customWidth="1"/>
    <col min="1801" max="1801" width="14.7109375" style="175" customWidth="1"/>
    <col min="1802" max="1802" width="9" style="175" bestFit="1" customWidth="1"/>
    <col min="1803" max="2042" width="9.140625" style="175"/>
    <col min="2043" max="2043" width="4.7109375" style="175" bestFit="1" customWidth="1"/>
    <col min="2044" max="2044" width="9.7109375" style="175" bestFit="1" customWidth="1"/>
    <col min="2045" max="2045" width="10" style="175" bestFit="1" customWidth="1"/>
    <col min="2046" max="2046" width="8.85546875" style="175" bestFit="1" customWidth="1"/>
    <col min="2047" max="2047" width="22.85546875" style="175" customWidth="1"/>
    <col min="2048" max="2048" width="59.7109375" style="175" bestFit="1" customWidth="1"/>
    <col min="2049" max="2049" width="57.85546875" style="175" bestFit="1" customWidth="1"/>
    <col min="2050" max="2050" width="35.28515625" style="175" bestFit="1" customWidth="1"/>
    <col min="2051" max="2051" width="28.140625" style="175" bestFit="1" customWidth="1"/>
    <col min="2052" max="2052" width="33.140625" style="175" bestFit="1" customWidth="1"/>
    <col min="2053" max="2053" width="26" style="175" bestFit="1" customWidth="1"/>
    <col min="2054" max="2054" width="19.140625" style="175" bestFit="1" customWidth="1"/>
    <col min="2055" max="2055" width="10.42578125" style="175" customWidth="1"/>
    <col min="2056" max="2056" width="11.85546875" style="175" customWidth="1"/>
    <col min="2057" max="2057" width="14.7109375" style="175" customWidth="1"/>
    <col min="2058" max="2058" width="9" style="175" bestFit="1" customWidth="1"/>
    <col min="2059" max="2298" width="9.140625" style="175"/>
    <col min="2299" max="2299" width="4.7109375" style="175" bestFit="1" customWidth="1"/>
    <col min="2300" max="2300" width="9.7109375" style="175" bestFit="1" customWidth="1"/>
    <col min="2301" max="2301" width="10" style="175" bestFit="1" customWidth="1"/>
    <col min="2302" max="2302" width="8.85546875" style="175" bestFit="1" customWidth="1"/>
    <col min="2303" max="2303" width="22.85546875" style="175" customWidth="1"/>
    <col min="2304" max="2304" width="59.7109375" style="175" bestFit="1" customWidth="1"/>
    <col min="2305" max="2305" width="57.85546875" style="175" bestFit="1" customWidth="1"/>
    <col min="2306" max="2306" width="35.28515625" style="175" bestFit="1" customWidth="1"/>
    <col min="2307" max="2307" width="28.140625" style="175" bestFit="1" customWidth="1"/>
    <col min="2308" max="2308" width="33.140625" style="175" bestFit="1" customWidth="1"/>
    <col min="2309" max="2309" width="26" style="175" bestFit="1" customWidth="1"/>
    <col min="2310" max="2310" width="19.140625" style="175" bestFit="1" customWidth="1"/>
    <col min="2311" max="2311" width="10.42578125" style="175" customWidth="1"/>
    <col min="2312" max="2312" width="11.85546875" style="175" customWidth="1"/>
    <col min="2313" max="2313" width="14.7109375" style="175" customWidth="1"/>
    <col min="2314" max="2314" width="9" style="175" bestFit="1" customWidth="1"/>
    <col min="2315" max="2554" width="9.140625" style="175"/>
    <col min="2555" max="2555" width="4.7109375" style="175" bestFit="1" customWidth="1"/>
    <col min="2556" max="2556" width="9.7109375" style="175" bestFit="1" customWidth="1"/>
    <col min="2557" max="2557" width="10" style="175" bestFit="1" customWidth="1"/>
    <col min="2558" max="2558" width="8.85546875" style="175" bestFit="1" customWidth="1"/>
    <col min="2559" max="2559" width="22.85546875" style="175" customWidth="1"/>
    <col min="2560" max="2560" width="59.7109375" style="175" bestFit="1" customWidth="1"/>
    <col min="2561" max="2561" width="57.85546875" style="175" bestFit="1" customWidth="1"/>
    <col min="2562" max="2562" width="35.28515625" style="175" bestFit="1" customWidth="1"/>
    <col min="2563" max="2563" width="28.140625" style="175" bestFit="1" customWidth="1"/>
    <col min="2564" max="2564" width="33.140625" style="175" bestFit="1" customWidth="1"/>
    <col min="2565" max="2565" width="26" style="175" bestFit="1" customWidth="1"/>
    <col min="2566" max="2566" width="19.140625" style="175" bestFit="1" customWidth="1"/>
    <col min="2567" max="2567" width="10.42578125" style="175" customWidth="1"/>
    <col min="2568" max="2568" width="11.85546875" style="175" customWidth="1"/>
    <col min="2569" max="2569" width="14.7109375" style="175" customWidth="1"/>
    <col min="2570" max="2570" width="9" style="175" bestFit="1" customWidth="1"/>
    <col min="2571" max="2810" width="9.140625" style="175"/>
    <col min="2811" max="2811" width="4.7109375" style="175" bestFit="1" customWidth="1"/>
    <col min="2812" max="2812" width="9.7109375" style="175" bestFit="1" customWidth="1"/>
    <col min="2813" max="2813" width="10" style="175" bestFit="1" customWidth="1"/>
    <col min="2814" max="2814" width="8.85546875" style="175" bestFit="1" customWidth="1"/>
    <col min="2815" max="2815" width="22.85546875" style="175" customWidth="1"/>
    <col min="2816" max="2816" width="59.7109375" style="175" bestFit="1" customWidth="1"/>
    <col min="2817" max="2817" width="57.85546875" style="175" bestFit="1" customWidth="1"/>
    <col min="2818" max="2818" width="35.28515625" style="175" bestFit="1" customWidth="1"/>
    <col min="2819" max="2819" width="28.140625" style="175" bestFit="1" customWidth="1"/>
    <col min="2820" max="2820" width="33.140625" style="175" bestFit="1" customWidth="1"/>
    <col min="2821" max="2821" width="26" style="175" bestFit="1" customWidth="1"/>
    <col min="2822" max="2822" width="19.140625" style="175" bestFit="1" customWidth="1"/>
    <col min="2823" max="2823" width="10.42578125" style="175" customWidth="1"/>
    <col min="2824" max="2824" width="11.85546875" style="175" customWidth="1"/>
    <col min="2825" max="2825" width="14.7109375" style="175" customWidth="1"/>
    <col min="2826" max="2826" width="9" style="175" bestFit="1" customWidth="1"/>
    <col min="2827" max="3066" width="9.140625" style="175"/>
    <col min="3067" max="3067" width="4.7109375" style="175" bestFit="1" customWidth="1"/>
    <col min="3068" max="3068" width="9.7109375" style="175" bestFit="1" customWidth="1"/>
    <col min="3069" max="3069" width="10" style="175" bestFit="1" customWidth="1"/>
    <col min="3070" max="3070" width="8.85546875" style="175" bestFit="1" customWidth="1"/>
    <col min="3071" max="3071" width="22.85546875" style="175" customWidth="1"/>
    <col min="3072" max="3072" width="59.7109375" style="175" bestFit="1" customWidth="1"/>
    <col min="3073" max="3073" width="57.85546875" style="175" bestFit="1" customWidth="1"/>
    <col min="3074" max="3074" width="35.28515625" style="175" bestFit="1" customWidth="1"/>
    <col min="3075" max="3075" width="28.140625" style="175" bestFit="1" customWidth="1"/>
    <col min="3076" max="3076" width="33.140625" style="175" bestFit="1" customWidth="1"/>
    <col min="3077" max="3077" width="26" style="175" bestFit="1" customWidth="1"/>
    <col min="3078" max="3078" width="19.140625" style="175" bestFit="1" customWidth="1"/>
    <col min="3079" max="3079" width="10.42578125" style="175" customWidth="1"/>
    <col min="3080" max="3080" width="11.85546875" style="175" customWidth="1"/>
    <col min="3081" max="3081" width="14.7109375" style="175" customWidth="1"/>
    <col min="3082" max="3082" width="9" style="175" bestFit="1" customWidth="1"/>
    <col min="3083" max="3322" width="9.140625" style="175"/>
    <col min="3323" max="3323" width="4.7109375" style="175" bestFit="1" customWidth="1"/>
    <col min="3324" max="3324" width="9.7109375" style="175" bestFit="1" customWidth="1"/>
    <col min="3325" max="3325" width="10" style="175" bestFit="1" customWidth="1"/>
    <col min="3326" max="3326" width="8.85546875" style="175" bestFit="1" customWidth="1"/>
    <col min="3327" max="3327" width="22.85546875" style="175" customWidth="1"/>
    <col min="3328" max="3328" width="59.7109375" style="175" bestFit="1" customWidth="1"/>
    <col min="3329" max="3329" width="57.85546875" style="175" bestFit="1" customWidth="1"/>
    <col min="3330" max="3330" width="35.28515625" style="175" bestFit="1" customWidth="1"/>
    <col min="3331" max="3331" width="28.140625" style="175" bestFit="1" customWidth="1"/>
    <col min="3332" max="3332" width="33.140625" style="175" bestFit="1" customWidth="1"/>
    <col min="3333" max="3333" width="26" style="175" bestFit="1" customWidth="1"/>
    <col min="3334" max="3334" width="19.140625" style="175" bestFit="1" customWidth="1"/>
    <col min="3335" max="3335" width="10.42578125" style="175" customWidth="1"/>
    <col min="3336" max="3336" width="11.85546875" style="175" customWidth="1"/>
    <col min="3337" max="3337" width="14.7109375" style="175" customWidth="1"/>
    <col min="3338" max="3338" width="9" style="175" bestFit="1" customWidth="1"/>
    <col min="3339" max="3578" width="9.140625" style="175"/>
    <col min="3579" max="3579" width="4.7109375" style="175" bestFit="1" customWidth="1"/>
    <col min="3580" max="3580" width="9.7109375" style="175" bestFit="1" customWidth="1"/>
    <col min="3581" max="3581" width="10" style="175" bestFit="1" customWidth="1"/>
    <col min="3582" max="3582" width="8.85546875" style="175" bestFit="1" customWidth="1"/>
    <col min="3583" max="3583" width="22.85546875" style="175" customWidth="1"/>
    <col min="3584" max="3584" width="59.7109375" style="175" bestFit="1" customWidth="1"/>
    <col min="3585" max="3585" width="57.85546875" style="175" bestFit="1" customWidth="1"/>
    <col min="3586" max="3586" width="35.28515625" style="175" bestFit="1" customWidth="1"/>
    <col min="3587" max="3587" width="28.140625" style="175" bestFit="1" customWidth="1"/>
    <col min="3588" max="3588" width="33.140625" style="175" bestFit="1" customWidth="1"/>
    <col min="3589" max="3589" width="26" style="175" bestFit="1" customWidth="1"/>
    <col min="3590" max="3590" width="19.140625" style="175" bestFit="1" customWidth="1"/>
    <col min="3591" max="3591" width="10.42578125" style="175" customWidth="1"/>
    <col min="3592" max="3592" width="11.85546875" style="175" customWidth="1"/>
    <col min="3593" max="3593" width="14.7109375" style="175" customWidth="1"/>
    <col min="3594" max="3594" width="9" style="175" bestFit="1" customWidth="1"/>
    <col min="3595" max="3834" width="9.140625" style="175"/>
    <col min="3835" max="3835" width="4.7109375" style="175" bestFit="1" customWidth="1"/>
    <col min="3836" max="3836" width="9.7109375" style="175" bestFit="1" customWidth="1"/>
    <col min="3837" max="3837" width="10" style="175" bestFit="1" customWidth="1"/>
    <col min="3838" max="3838" width="8.85546875" style="175" bestFit="1" customWidth="1"/>
    <col min="3839" max="3839" width="22.85546875" style="175" customWidth="1"/>
    <col min="3840" max="3840" width="59.7109375" style="175" bestFit="1" customWidth="1"/>
    <col min="3841" max="3841" width="57.85546875" style="175" bestFit="1" customWidth="1"/>
    <col min="3842" max="3842" width="35.28515625" style="175" bestFit="1" customWidth="1"/>
    <col min="3843" max="3843" width="28.140625" style="175" bestFit="1" customWidth="1"/>
    <col min="3844" max="3844" width="33.140625" style="175" bestFit="1" customWidth="1"/>
    <col min="3845" max="3845" width="26" style="175" bestFit="1" customWidth="1"/>
    <col min="3846" max="3846" width="19.140625" style="175" bestFit="1" customWidth="1"/>
    <col min="3847" max="3847" width="10.42578125" style="175" customWidth="1"/>
    <col min="3848" max="3848" width="11.85546875" style="175" customWidth="1"/>
    <col min="3849" max="3849" width="14.7109375" style="175" customWidth="1"/>
    <col min="3850" max="3850" width="9" style="175" bestFit="1" customWidth="1"/>
    <col min="3851" max="4090" width="9.140625" style="175"/>
    <col min="4091" max="4091" width="4.7109375" style="175" bestFit="1" customWidth="1"/>
    <col min="4092" max="4092" width="9.7109375" style="175" bestFit="1" customWidth="1"/>
    <col min="4093" max="4093" width="10" style="175" bestFit="1" customWidth="1"/>
    <col min="4094" max="4094" width="8.85546875" style="175" bestFit="1" customWidth="1"/>
    <col min="4095" max="4095" width="22.85546875" style="175" customWidth="1"/>
    <col min="4096" max="4096" width="59.7109375" style="175" bestFit="1" customWidth="1"/>
    <col min="4097" max="4097" width="57.85546875" style="175" bestFit="1" customWidth="1"/>
    <col min="4098" max="4098" width="35.28515625" style="175" bestFit="1" customWidth="1"/>
    <col min="4099" max="4099" width="28.140625" style="175" bestFit="1" customWidth="1"/>
    <col min="4100" max="4100" width="33.140625" style="175" bestFit="1" customWidth="1"/>
    <col min="4101" max="4101" width="26" style="175" bestFit="1" customWidth="1"/>
    <col min="4102" max="4102" width="19.140625" style="175" bestFit="1" customWidth="1"/>
    <col min="4103" max="4103" width="10.42578125" style="175" customWidth="1"/>
    <col min="4104" max="4104" width="11.85546875" style="175" customWidth="1"/>
    <col min="4105" max="4105" width="14.7109375" style="175" customWidth="1"/>
    <col min="4106" max="4106" width="9" style="175" bestFit="1" customWidth="1"/>
    <col min="4107" max="4346" width="9.140625" style="175"/>
    <col min="4347" max="4347" width="4.7109375" style="175" bestFit="1" customWidth="1"/>
    <col min="4348" max="4348" width="9.7109375" style="175" bestFit="1" customWidth="1"/>
    <col min="4349" max="4349" width="10" style="175" bestFit="1" customWidth="1"/>
    <col min="4350" max="4350" width="8.85546875" style="175" bestFit="1" customWidth="1"/>
    <col min="4351" max="4351" width="22.85546875" style="175" customWidth="1"/>
    <col min="4352" max="4352" width="59.7109375" style="175" bestFit="1" customWidth="1"/>
    <col min="4353" max="4353" width="57.85546875" style="175" bestFit="1" customWidth="1"/>
    <col min="4354" max="4354" width="35.28515625" style="175" bestFit="1" customWidth="1"/>
    <col min="4355" max="4355" width="28.140625" style="175" bestFit="1" customWidth="1"/>
    <col min="4356" max="4356" width="33.140625" style="175" bestFit="1" customWidth="1"/>
    <col min="4357" max="4357" width="26" style="175" bestFit="1" customWidth="1"/>
    <col min="4358" max="4358" width="19.140625" style="175" bestFit="1" customWidth="1"/>
    <col min="4359" max="4359" width="10.42578125" style="175" customWidth="1"/>
    <col min="4360" max="4360" width="11.85546875" style="175" customWidth="1"/>
    <col min="4361" max="4361" width="14.7109375" style="175" customWidth="1"/>
    <col min="4362" max="4362" width="9" style="175" bestFit="1" customWidth="1"/>
    <col min="4363" max="4602" width="9.140625" style="175"/>
    <col min="4603" max="4603" width="4.7109375" style="175" bestFit="1" customWidth="1"/>
    <col min="4604" max="4604" width="9.7109375" style="175" bestFit="1" customWidth="1"/>
    <col min="4605" max="4605" width="10" style="175" bestFit="1" customWidth="1"/>
    <col min="4606" max="4606" width="8.85546875" style="175" bestFit="1" customWidth="1"/>
    <col min="4607" max="4607" width="22.85546875" style="175" customWidth="1"/>
    <col min="4608" max="4608" width="59.7109375" style="175" bestFit="1" customWidth="1"/>
    <col min="4609" max="4609" width="57.85546875" style="175" bestFit="1" customWidth="1"/>
    <col min="4610" max="4610" width="35.28515625" style="175" bestFit="1" customWidth="1"/>
    <col min="4611" max="4611" width="28.140625" style="175" bestFit="1" customWidth="1"/>
    <col min="4612" max="4612" width="33.140625" style="175" bestFit="1" customWidth="1"/>
    <col min="4613" max="4613" width="26" style="175" bestFit="1" customWidth="1"/>
    <col min="4614" max="4614" width="19.140625" style="175" bestFit="1" customWidth="1"/>
    <col min="4615" max="4615" width="10.42578125" style="175" customWidth="1"/>
    <col min="4616" max="4616" width="11.85546875" style="175" customWidth="1"/>
    <col min="4617" max="4617" width="14.7109375" style="175" customWidth="1"/>
    <col min="4618" max="4618" width="9" style="175" bestFit="1" customWidth="1"/>
    <col min="4619" max="4858" width="9.140625" style="175"/>
    <col min="4859" max="4859" width="4.7109375" style="175" bestFit="1" customWidth="1"/>
    <col min="4860" max="4860" width="9.7109375" style="175" bestFit="1" customWidth="1"/>
    <col min="4861" max="4861" width="10" style="175" bestFit="1" customWidth="1"/>
    <col min="4862" max="4862" width="8.85546875" style="175" bestFit="1" customWidth="1"/>
    <col min="4863" max="4863" width="22.85546875" style="175" customWidth="1"/>
    <col min="4864" max="4864" width="59.7109375" style="175" bestFit="1" customWidth="1"/>
    <col min="4865" max="4865" width="57.85546875" style="175" bestFit="1" customWidth="1"/>
    <col min="4866" max="4866" width="35.28515625" style="175" bestFit="1" customWidth="1"/>
    <col min="4867" max="4867" width="28.140625" style="175" bestFit="1" customWidth="1"/>
    <col min="4868" max="4868" width="33.140625" style="175" bestFit="1" customWidth="1"/>
    <col min="4869" max="4869" width="26" style="175" bestFit="1" customWidth="1"/>
    <col min="4870" max="4870" width="19.140625" style="175" bestFit="1" customWidth="1"/>
    <col min="4871" max="4871" width="10.42578125" style="175" customWidth="1"/>
    <col min="4872" max="4872" width="11.85546875" style="175" customWidth="1"/>
    <col min="4873" max="4873" width="14.7109375" style="175" customWidth="1"/>
    <col min="4874" max="4874" width="9" style="175" bestFit="1" customWidth="1"/>
    <col min="4875" max="5114" width="9.140625" style="175"/>
    <col min="5115" max="5115" width="4.7109375" style="175" bestFit="1" customWidth="1"/>
    <col min="5116" max="5116" width="9.7109375" style="175" bestFit="1" customWidth="1"/>
    <col min="5117" max="5117" width="10" style="175" bestFit="1" customWidth="1"/>
    <col min="5118" max="5118" width="8.85546875" style="175" bestFit="1" customWidth="1"/>
    <col min="5119" max="5119" width="22.85546875" style="175" customWidth="1"/>
    <col min="5120" max="5120" width="59.7109375" style="175" bestFit="1" customWidth="1"/>
    <col min="5121" max="5121" width="57.85546875" style="175" bestFit="1" customWidth="1"/>
    <col min="5122" max="5122" width="35.28515625" style="175" bestFit="1" customWidth="1"/>
    <col min="5123" max="5123" width="28.140625" style="175" bestFit="1" customWidth="1"/>
    <col min="5124" max="5124" width="33.140625" style="175" bestFit="1" customWidth="1"/>
    <col min="5125" max="5125" width="26" style="175" bestFit="1" customWidth="1"/>
    <col min="5126" max="5126" width="19.140625" style="175" bestFit="1" customWidth="1"/>
    <col min="5127" max="5127" width="10.42578125" style="175" customWidth="1"/>
    <col min="5128" max="5128" width="11.85546875" style="175" customWidth="1"/>
    <col min="5129" max="5129" width="14.7109375" style="175" customWidth="1"/>
    <col min="5130" max="5130" width="9" style="175" bestFit="1" customWidth="1"/>
    <col min="5131" max="5370" width="9.140625" style="175"/>
    <col min="5371" max="5371" width="4.7109375" style="175" bestFit="1" customWidth="1"/>
    <col min="5372" max="5372" width="9.7109375" style="175" bestFit="1" customWidth="1"/>
    <col min="5373" max="5373" width="10" style="175" bestFit="1" customWidth="1"/>
    <col min="5374" max="5374" width="8.85546875" style="175" bestFit="1" customWidth="1"/>
    <col min="5375" max="5375" width="22.85546875" style="175" customWidth="1"/>
    <col min="5376" max="5376" width="59.7109375" style="175" bestFit="1" customWidth="1"/>
    <col min="5377" max="5377" width="57.85546875" style="175" bestFit="1" customWidth="1"/>
    <col min="5378" max="5378" width="35.28515625" style="175" bestFit="1" customWidth="1"/>
    <col min="5379" max="5379" width="28.140625" style="175" bestFit="1" customWidth="1"/>
    <col min="5380" max="5380" width="33.140625" style="175" bestFit="1" customWidth="1"/>
    <col min="5381" max="5381" width="26" style="175" bestFit="1" customWidth="1"/>
    <col min="5382" max="5382" width="19.140625" style="175" bestFit="1" customWidth="1"/>
    <col min="5383" max="5383" width="10.42578125" style="175" customWidth="1"/>
    <col min="5384" max="5384" width="11.85546875" style="175" customWidth="1"/>
    <col min="5385" max="5385" width="14.7109375" style="175" customWidth="1"/>
    <col min="5386" max="5386" width="9" style="175" bestFit="1" customWidth="1"/>
    <col min="5387" max="5626" width="9.140625" style="175"/>
    <col min="5627" max="5627" width="4.7109375" style="175" bestFit="1" customWidth="1"/>
    <col min="5628" max="5628" width="9.7109375" style="175" bestFit="1" customWidth="1"/>
    <col min="5629" max="5629" width="10" style="175" bestFit="1" customWidth="1"/>
    <col min="5630" max="5630" width="8.85546875" style="175" bestFit="1" customWidth="1"/>
    <col min="5631" max="5631" width="22.85546875" style="175" customWidth="1"/>
    <col min="5632" max="5632" width="59.7109375" style="175" bestFit="1" customWidth="1"/>
    <col min="5633" max="5633" width="57.85546875" style="175" bestFit="1" customWidth="1"/>
    <col min="5634" max="5634" width="35.28515625" style="175" bestFit="1" customWidth="1"/>
    <col min="5635" max="5635" width="28.140625" style="175" bestFit="1" customWidth="1"/>
    <col min="5636" max="5636" width="33.140625" style="175" bestFit="1" customWidth="1"/>
    <col min="5637" max="5637" width="26" style="175" bestFit="1" customWidth="1"/>
    <col min="5638" max="5638" width="19.140625" style="175" bestFit="1" customWidth="1"/>
    <col min="5639" max="5639" width="10.42578125" style="175" customWidth="1"/>
    <col min="5640" max="5640" width="11.85546875" style="175" customWidth="1"/>
    <col min="5641" max="5641" width="14.7109375" style="175" customWidth="1"/>
    <col min="5642" max="5642" width="9" style="175" bestFit="1" customWidth="1"/>
    <col min="5643" max="5882" width="9.140625" style="175"/>
    <col min="5883" max="5883" width="4.7109375" style="175" bestFit="1" customWidth="1"/>
    <col min="5884" max="5884" width="9.7109375" style="175" bestFit="1" customWidth="1"/>
    <col min="5885" max="5885" width="10" style="175" bestFit="1" customWidth="1"/>
    <col min="5886" max="5886" width="8.85546875" style="175" bestFit="1" customWidth="1"/>
    <col min="5887" max="5887" width="22.85546875" style="175" customWidth="1"/>
    <col min="5888" max="5888" width="59.7109375" style="175" bestFit="1" customWidth="1"/>
    <col min="5889" max="5889" width="57.85546875" style="175" bestFit="1" customWidth="1"/>
    <col min="5890" max="5890" width="35.28515625" style="175" bestFit="1" customWidth="1"/>
    <col min="5891" max="5891" width="28.140625" style="175" bestFit="1" customWidth="1"/>
    <col min="5892" max="5892" width="33.140625" style="175" bestFit="1" customWidth="1"/>
    <col min="5893" max="5893" width="26" style="175" bestFit="1" customWidth="1"/>
    <col min="5894" max="5894" width="19.140625" style="175" bestFit="1" customWidth="1"/>
    <col min="5895" max="5895" width="10.42578125" style="175" customWidth="1"/>
    <col min="5896" max="5896" width="11.85546875" style="175" customWidth="1"/>
    <col min="5897" max="5897" width="14.7109375" style="175" customWidth="1"/>
    <col min="5898" max="5898" width="9" style="175" bestFit="1" customWidth="1"/>
    <col min="5899" max="6138" width="9.140625" style="175"/>
    <col min="6139" max="6139" width="4.7109375" style="175" bestFit="1" customWidth="1"/>
    <col min="6140" max="6140" width="9.7109375" style="175" bestFit="1" customWidth="1"/>
    <col min="6141" max="6141" width="10" style="175" bestFit="1" customWidth="1"/>
    <col min="6142" max="6142" width="8.85546875" style="175" bestFit="1" customWidth="1"/>
    <col min="6143" max="6143" width="22.85546875" style="175" customWidth="1"/>
    <col min="6144" max="6144" width="59.7109375" style="175" bestFit="1" customWidth="1"/>
    <col min="6145" max="6145" width="57.85546875" style="175" bestFit="1" customWidth="1"/>
    <col min="6146" max="6146" width="35.28515625" style="175" bestFit="1" customWidth="1"/>
    <col min="6147" max="6147" width="28.140625" style="175" bestFit="1" customWidth="1"/>
    <col min="6148" max="6148" width="33.140625" style="175" bestFit="1" customWidth="1"/>
    <col min="6149" max="6149" width="26" style="175" bestFit="1" customWidth="1"/>
    <col min="6150" max="6150" width="19.140625" style="175" bestFit="1" customWidth="1"/>
    <col min="6151" max="6151" width="10.42578125" style="175" customWidth="1"/>
    <col min="6152" max="6152" width="11.85546875" style="175" customWidth="1"/>
    <col min="6153" max="6153" width="14.7109375" style="175" customWidth="1"/>
    <col min="6154" max="6154" width="9" style="175" bestFit="1" customWidth="1"/>
    <col min="6155" max="6394" width="9.140625" style="175"/>
    <col min="6395" max="6395" width="4.7109375" style="175" bestFit="1" customWidth="1"/>
    <col min="6396" max="6396" width="9.7109375" style="175" bestFit="1" customWidth="1"/>
    <col min="6397" max="6397" width="10" style="175" bestFit="1" customWidth="1"/>
    <col min="6398" max="6398" width="8.85546875" style="175" bestFit="1" customWidth="1"/>
    <col min="6399" max="6399" width="22.85546875" style="175" customWidth="1"/>
    <col min="6400" max="6400" width="59.7109375" style="175" bestFit="1" customWidth="1"/>
    <col min="6401" max="6401" width="57.85546875" style="175" bestFit="1" customWidth="1"/>
    <col min="6402" max="6402" width="35.28515625" style="175" bestFit="1" customWidth="1"/>
    <col min="6403" max="6403" width="28.140625" style="175" bestFit="1" customWidth="1"/>
    <col min="6404" max="6404" width="33.140625" style="175" bestFit="1" customWidth="1"/>
    <col min="6405" max="6405" width="26" style="175" bestFit="1" customWidth="1"/>
    <col min="6406" max="6406" width="19.140625" style="175" bestFit="1" customWidth="1"/>
    <col min="6407" max="6407" width="10.42578125" style="175" customWidth="1"/>
    <col min="6408" max="6408" width="11.85546875" style="175" customWidth="1"/>
    <col min="6409" max="6409" width="14.7109375" style="175" customWidth="1"/>
    <col min="6410" max="6410" width="9" style="175" bestFit="1" customWidth="1"/>
    <col min="6411" max="6650" width="9.140625" style="175"/>
    <col min="6651" max="6651" width="4.7109375" style="175" bestFit="1" customWidth="1"/>
    <col min="6652" max="6652" width="9.7109375" style="175" bestFit="1" customWidth="1"/>
    <col min="6653" max="6653" width="10" style="175" bestFit="1" customWidth="1"/>
    <col min="6654" max="6654" width="8.85546875" style="175" bestFit="1" customWidth="1"/>
    <col min="6655" max="6655" width="22.85546875" style="175" customWidth="1"/>
    <col min="6656" max="6656" width="59.7109375" style="175" bestFit="1" customWidth="1"/>
    <col min="6657" max="6657" width="57.85546875" style="175" bestFit="1" customWidth="1"/>
    <col min="6658" max="6658" width="35.28515625" style="175" bestFit="1" customWidth="1"/>
    <col min="6659" max="6659" width="28.140625" style="175" bestFit="1" customWidth="1"/>
    <col min="6660" max="6660" width="33.140625" style="175" bestFit="1" customWidth="1"/>
    <col min="6661" max="6661" width="26" style="175" bestFit="1" customWidth="1"/>
    <col min="6662" max="6662" width="19.140625" style="175" bestFit="1" customWidth="1"/>
    <col min="6663" max="6663" width="10.42578125" style="175" customWidth="1"/>
    <col min="6664" max="6664" width="11.85546875" style="175" customWidth="1"/>
    <col min="6665" max="6665" width="14.7109375" style="175" customWidth="1"/>
    <col min="6666" max="6666" width="9" style="175" bestFit="1" customWidth="1"/>
    <col min="6667" max="6906" width="9.140625" style="175"/>
    <col min="6907" max="6907" width="4.7109375" style="175" bestFit="1" customWidth="1"/>
    <col min="6908" max="6908" width="9.7109375" style="175" bestFit="1" customWidth="1"/>
    <col min="6909" max="6909" width="10" style="175" bestFit="1" customWidth="1"/>
    <col min="6910" max="6910" width="8.85546875" style="175" bestFit="1" customWidth="1"/>
    <col min="6911" max="6911" width="22.85546875" style="175" customWidth="1"/>
    <col min="6912" max="6912" width="59.7109375" style="175" bestFit="1" customWidth="1"/>
    <col min="6913" max="6913" width="57.85546875" style="175" bestFit="1" customWidth="1"/>
    <col min="6914" max="6914" width="35.28515625" style="175" bestFit="1" customWidth="1"/>
    <col min="6915" max="6915" width="28.140625" style="175" bestFit="1" customWidth="1"/>
    <col min="6916" max="6916" width="33.140625" style="175" bestFit="1" customWidth="1"/>
    <col min="6917" max="6917" width="26" style="175" bestFit="1" customWidth="1"/>
    <col min="6918" max="6918" width="19.140625" style="175" bestFit="1" customWidth="1"/>
    <col min="6919" max="6919" width="10.42578125" style="175" customWidth="1"/>
    <col min="6920" max="6920" width="11.85546875" style="175" customWidth="1"/>
    <col min="6921" max="6921" width="14.7109375" style="175" customWidth="1"/>
    <col min="6922" max="6922" width="9" style="175" bestFit="1" customWidth="1"/>
    <col min="6923" max="7162" width="9.140625" style="175"/>
    <col min="7163" max="7163" width="4.7109375" style="175" bestFit="1" customWidth="1"/>
    <col min="7164" max="7164" width="9.7109375" style="175" bestFit="1" customWidth="1"/>
    <col min="7165" max="7165" width="10" style="175" bestFit="1" customWidth="1"/>
    <col min="7166" max="7166" width="8.85546875" style="175" bestFit="1" customWidth="1"/>
    <col min="7167" max="7167" width="22.85546875" style="175" customWidth="1"/>
    <col min="7168" max="7168" width="59.7109375" style="175" bestFit="1" customWidth="1"/>
    <col min="7169" max="7169" width="57.85546875" style="175" bestFit="1" customWidth="1"/>
    <col min="7170" max="7170" width="35.28515625" style="175" bestFit="1" customWidth="1"/>
    <col min="7171" max="7171" width="28.140625" style="175" bestFit="1" customWidth="1"/>
    <col min="7172" max="7172" width="33.140625" style="175" bestFit="1" customWidth="1"/>
    <col min="7173" max="7173" width="26" style="175" bestFit="1" customWidth="1"/>
    <col min="7174" max="7174" width="19.140625" style="175" bestFit="1" customWidth="1"/>
    <col min="7175" max="7175" width="10.42578125" style="175" customWidth="1"/>
    <col min="7176" max="7176" width="11.85546875" style="175" customWidth="1"/>
    <col min="7177" max="7177" width="14.7109375" style="175" customWidth="1"/>
    <col min="7178" max="7178" width="9" style="175" bestFit="1" customWidth="1"/>
    <col min="7179" max="7418" width="9.140625" style="175"/>
    <col min="7419" max="7419" width="4.7109375" style="175" bestFit="1" customWidth="1"/>
    <col min="7420" max="7420" width="9.7109375" style="175" bestFit="1" customWidth="1"/>
    <col min="7421" max="7421" width="10" style="175" bestFit="1" customWidth="1"/>
    <col min="7422" max="7422" width="8.85546875" style="175" bestFit="1" customWidth="1"/>
    <col min="7423" max="7423" width="22.85546875" style="175" customWidth="1"/>
    <col min="7424" max="7424" width="59.7109375" style="175" bestFit="1" customWidth="1"/>
    <col min="7425" max="7425" width="57.85546875" style="175" bestFit="1" customWidth="1"/>
    <col min="7426" max="7426" width="35.28515625" style="175" bestFit="1" customWidth="1"/>
    <col min="7427" max="7427" width="28.140625" style="175" bestFit="1" customWidth="1"/>
    <col min="7428" max="7428" width="33.140625" style="175" bestFit="1" customWidth="1"/>
    <col min="7429" max="7429" width="26" style="175" bestFit="1" customWidth="1"/>
    <col min="7430" max="7430" width="19.140625" style="175" bestFit="1" customWidth="1"/>
    <col min="7431" max="7431" width="10.42578125" style="175" customWidth="1"/>
    <col min="7432" max="7432" width="11.85546875" style="175" customWidth="1"/>
    <col min="7433" max="7433" width="14.7109375" style="175" customWidth="1"/>
    <col min="7434" max="7434" width="9" style="175" bestFit="1" customWidth="1"/>
    <col min="7435" max="7674" width="9.140625" style="175"/>
    <col min="7675" max="7675" width="4.7109375" style="175" bestFit="1" customWidth="1"/>
    <col min="7676" max="7676" width="9.7109375" style="175" bestFit="1" customWidth="1"/>
    <col min="7677" max="7677" width="10" style="175" bestFit="1" customWidth="1"/>
    <col min="7678" max="7678" width="8.85546875" style="175" bestFit="1" customWidth="1"/>
    <col min="7679" max="7679" width="22.85546875" style="175" customWidth="1"/>
    <col min="7680" max="7680" width="59.7109375" style="175" bestFit="1" customWidth="1"/>
    <col min="7681" max="7681" width="57.85546875" style="175" bestFit="1" customWidth="1"/>
    <col min="7682" max="7682" width="35.28515625" style="175" bestFit="1" customWidth="1"/>
    <col min="7683" max="7683" width="28.140625" style="175" bestFit="1" customWidth="1"/>
    <col min="7684" max="7684" width="33.140625" style="175" bestFit="1" customWidth="1"/>
    <col min="7685" max="7685" width="26" style="175" bestFit="1" customWidth="1"/>
    <col min="7686" max="7686" width="19.140625" style="175" bestFit="1" customWidth="1"/>
    <col min="7687" max="7687" width="10.42578125" style="175" customWidth="1"/>
    <col min="7688" max="7688" width="11.85546875" style="175" customWidth="1"/>
    <col min="7689" max="7689" width="14.7109375" style="175" customWidth="1"/>
    <col min="7690" max="7690" width="9" style="175" bestFit="1" customWidth="1"/>
    <col min="7691" max="7930" width="9.140625" style="175"/>
    <col min="7931" max="7931" width="4.7109375" style="175" bestFit="1" customWidth="1"/>
    <col min="7932" max="7932" width="9.7109375" style="175" bestFit="1" customWidth="1"/>
    <col min="7933" max="7933" width="10" style="175" bestFit="1" customWidth="1"/>
    <col min="7934" max="7934" width="8.85546875" style="175" bestFit="1" customWidth="1"/>
    <col min="7935" max="7935" width="22.85546875" style="175" customWidth="1"/>
    <col min="7936" max="7936" width="59.7109375" style="175" bestFit="1" customWidth="1"/>
    <col min="7937" max="7937" width="57.85546875" style="175" bestFit="1" customWidth="1"/>
    <col min="7938" max="7938" width="35.28515625" style="175" bestFit="1" customWidth="1"/>
    <col min="7939" max="7939" width="28.140625" style="175" bestFit="1" customWidth="1"/>
    <col min="7940" max="7940" width="33.140625" style="175" bestFit="1" customWidth="1"/>
    <col min="7941" max="7941" width="26" style="175" bestFit="1" customWidth="1"/>
    <col min="7942" max="7942" width="19.140625" style="175" bestFit="1" customWidth="1"/>
    <col min="7943" max="7943" width="10.42578125" style="175" customWidth="1"/>
    <col min="7944" max="7944" width="11.85546875" style="175" customWidth="1"/>
    <col min="7945" max="7945" width="14.7109375" style="175" customWidth="1"/>
    <col min="7946" max="7946" width="9" style="175" bestFit="1" customWidth="1"/>
    <col min="7947" max="8186" width="9.140625" style="175"/>
    <col min="8187" max="8187" width="4.7109375" style="175" bestFit="1" customWidth="1"/>
    <col min="8188" max="8188" width="9.7109375" style="175" bestFit="1" customWidth="1"/>
    <col min="8189" max="8189" width="10" style="175" bestFit="1" customWidth="1"/>
    <col min="8190" max="8190" width="8.85546875" style="175" bestFit="1" customWidth="1"/>
    <col min="8191" max="8191" width="22.85546875" style="175" customWidth="1"/>
    <col min="8192" max="8192" width="59.7109375" style="175" bestFit="1" customWidth="1"/>
    <col min="8193" max="8193" width="57.85546875" style="175" bestFit="1" customWidth="1"/>
    <col min="8194" max="8194" width="35.28515625" style="175" bestFit="1" customWidth="1"/>
    <col min="8195" max="8195" width="28.140625" style="175" bestFit="1" customWidth="1"/>
    <col min="8196" max="8196" width="33.140625" style="175" bestFit="1" customWidth="1"/>
    <col min="8197" max="8197" width="26" style="175" bestFit="1" customWidth="1"/>
    <col min="8198" max="8198" width="19.140625" style="175" bestFit="1" customWidth="1"/>
    <col min="8199" max="8199" width="10.42578125" style="175" customWidth="1"/>
    <col min="8200" max="8200" width="11.85546875" style="175" customWidth="1"/>
    <col min="8201" max="8201" width="14.7109375" style="175" customWidth="1"/>
    <col min="8202" max="8202" width="9" style="175" bestFit="1" customWidth="1"/>
    <col min="8203" max="8442" width="9.140625" style="175"/>
    <col min="8443" max="8443" width="4.7109375" style="175" bestFit="1" customWidth="1"/>
    <col min="8444" max="8444" width="9.7109375" style="175" bestFit="1" customWidth="1"/>
    <col min="8445" max="8445" width="10" style="175" bestFit="1" customWidth="1"/>
    <col min="8446" max="8446" width="8.85546875" style="175" bestFit="1" customWidth="1"/>
    <col min="8447" max="8447" width="22.85546875" style="175" customWidth="1"/>
    <col min="8448" max="8448" width="59.7109375" style="175" bestFit="1" customWidth="1"/>
    <col min="8449" max="8449" width="57.85546875" style="175" bestFit="1" customWidth="1"/>
    <col min="8450" max="8450" width="35.28515625" style="175" bestFit="1" customWidth="1"/>
    <col min="8451" max="8451" width="28.140625" style="175" bestFit="1" customWidth="1"/>
    <col min="8452" max="8452" width="33.140625" style="175" bestFit="1" customWidth="1"/>
    <col min="8453" max="8453" width="26" style="175" bestFit="1" customWidth="1"/>
    <col min="8454" max="8454" width="19.140625" style="175" bestFit="1" customWidth="1"/>
    <col min="8455" max="8455" width="10.42578125" style="175" customWidth="1"/>
    <col min="8456" max="8456" width="11.85546875" style="175" customWidth="1"/>
    <col min="8457" max="8457" width="14.7109375" style="175" customWidth="1"/>
    <col min="8458" max="8458" width="9" style="175" bestFit="1" customWidth="1"/>
    <col min="8459" max="8698" width="9.140625" style="175"/>
    <col min="8699" max="8699" width="4.7109375" style="175" bestFit="1" customWidth="1"/>
    <col min="8700" max="8700" width="9.7109375" style="175" bestFit="1" customWidth="1"/>
    <col min="8701" max="8701" width="10" style="175" bestFit="1" customWidth="1"/>
    <col min="8702" max="8702" width="8.85546875" style="175" bestFit="1" customWidth="1"/>
    <col min="8703" max="8703" width="22.85546875" style="175" customWidth="1"/>
    <col min="8704" max="8704" width="59.7109375" style="175" bestFit="1" customWidth="1"/>
    <col min="8705" max="8705" width="57.85546875" style="175" bestFit="1" customWidth="1"/>
    <col min="8706" max="8706" width="35.28515625" style="175" bestFit="1" customWidth="1"/>
    <col min="8707" max="8707" width="28.140625" style="175" bestFit="1" customWidth="1"/>
    <col min="8708" max="8708" width="33.140625" style="175" bestFit="1" customWidth="1"/>
    <col min="8709" max="8709" width="26" style="175" bestFit="1" customWidth="1"/>
    <col min="8710" max="8710" width="19.140625" style="175" bestFit="1" customWidth="1"/>
    <col min="8711" max="8711" width="10.42578125" style="175" customWidth="1"/>
    <col min="8712" max="8712" width="11.85546875" style="175" customWidth="1"/>
    <col min="8713" max="8713" width="14.7109375" style="175" customWidth="1"/>
    <col min="8714" max="8714" width="9" style="175" bestFit="1" customWidth="1"/>
    <col min="8715" max="8954" width="9.140625" style="175"/>
    <col min="8955" max="8955" width="4.7109375" style="175" bestFit="1" customWidth="1"/>
    <col min="8956" max="8956" width="9.7109375" style="175" bestFit="1" customWidth="1"/>
    <col min="8957" max="8957" width="10" style="175" bestFit="1" customWidth="1"/>
    <col min="8958" max="8958" width="8.85546875" style="175" bestFit="1" customWidth="1"/>
    <col min="8959" max="8959" width="22.85546875" style="175" customWidth="1"/>
    <col min="8960" max="8960" width="59.7109375" style="175" bestFit="1" customWidth="1"/>
    <col min="8961" max="8961" width="57.85546875" style="175" bestFit="1" customWidth="1"/>
    <col min="8962" max="8962" width="35.28515625" style="175" bestFit="1" customWidth="1"/>
    <col min="8963" max="8963" width="28.140625" style="175" bestFit="1" customWidth="1"/>
    <col min="8964" max="8964" width="33.140625" style="175" bestFit="1" customWidth="1"/>
    <col min="8965" max="8965" width="26" style="175" bestFit="1" customWidth="1"/>
    <col min="8966" max="8966" width="19.140625" style="175" bestFit="1" customWidth="1"/>
    <col min="8967" max="8967" width="10.42578125" style="175" customWidth="1"/>
    <col min="8968" max="8968" width="11.85546875" style="175" customWidth="1"/>
    <col min="8969" max="8969" width="14.7109375" style="175" customWidth="1"/>
    <col min="8970" max="8970" width="9" style="175" bestFit="1" customWidth="1"/>
    <col min="8971" max="9210" width="9.140625" style="175"/>
    <col min="9211" max="9211" width="4.7109375" style="175" bestFit="1" customWidth="1"/>
    <col min="9212" max="9212" width="9.7109375" style="175" bestFit="1" customWidth="1"/>
    <col min="9213" max="9213" width="10" style="175" bestFit="1" customWidth="1"/>
    <col min="9214" max="9214" width="8.85546875" style="175" bestFit="1" customWidth="1"/>
    <col min="9215" max="9215" width="22.85546875" style="175" customWidth="1"/>
    <col min="9216" max="9216" width="59.7109375" style="175" bestFit="1" customWidth="1"/>
    <col min="9217" max="9217" width="57.85546875" style="175" bestFit="1" customWidth="1"/>
    <col min="9218" max="9218" width="35.28515625" style="175" bestFit="1" customWidth="1"/>
    <col min="9219" max="9219" width="28.140625" style="175" bestFit="1" customWidth="1"/>
    <col min="9220" max="9220" width="33.140625" style="175" bestFit="1" customWidth="1"/>
    <col min="9221" max="9221" width="26" style="175" bestFit="1" customWidth="1"/>
    <col min="9222" max="9222" width="19.140625" style="175" bestFit="1" customWidth="1"/>
    <col min="9223" max="9223" width="10.42578125" style="175" customWidth="1"/>
    <col min="9224" max="9224" width="11.85546875" style="175" customWidth="1"/>
    <col min="9225" max="9225" width="14.7109375" style="175" customWidth="1"/>
    <col min="9226" max="9226" width="9" style="175" bestFit="1" customWidth="1"/>
    <col min="9227" max="9466" width="9.140625" style="175"/>
    <col min="9467" max="9467" width="4.7109375" style="175" bestFit="1" customWidth="1"/>
    <col min="9468" max="9468" width="9.7109375" style="175" bestFit="1" customWidth="1"/>
    <col min="9469" max="9469" width="10" style="175" bestFit="1" customWidth="1"/>
    <col min="9470" max="9470" width="8.85546875" style="175" bestFit="1" customWidth="1"/>
    <col min="9471" max="9471" width="22.85546875" style="175" customWidth="1"/>
    <col min="9472" max="9472" width="59.7109375" style="175" bestFit="1" customWidth="1"/>
    <col min="9473" max="9473" width="57.85546875" style="175" bestFit="1" customWidth="1"/>
    <col min="9474" max="9474" width="35.28515625" style="175" bestFit="1" customWidth="1"/>
    <col min="9475" max="9475" width="28.140625" style="175" bestFit="1" customWidth="1"/>
    <col min="9476" max="9476" width="33.140625" style="175" bestFit="1" customWidth="1"/>
    <col min="9477" max="9477" width="26" style="175" bestFit="1" customWidth="1"/>
    <col min="9478" max="9478" width="19.140625" style="175" bestFit="1" customWidth="1"/>
    <col min="9479" max="9479" width="10.42578125" style="175" customWidth="1"/>
    <col min="9480" max="9480" width="11.85546875" style="175" customWidth="1"/>
    <col min="9481" max="9481" width="14.7109375" style="175" customWidth="1"/>
    <col min="9482" max="9482" width="9" style="175" bestFit="1" customWidth="1"/>
    <col min="9483" max="9722" width="9.140625" style="175"/>
    <col min="9723" max="9723" width="4.7109375" style="175" bestFit="1" customWidth="1"/>
    <col min="9724" max="9724" width="9.7109375" style="175" bestFit="1" customWidth="1"/>
    <col min="9725" max="9725" width="10" style="175" bestFit="1" customWidth="1"/>
    <col min="9726" max="9726" width="8.85546875" style="175" bestFit="1" customWidth="1"/>
    <col min="9727" max="9727" width="22.85546875" style="175" customWidth="1"/>
    <col min="9728" max="9728" width="59.7109375" style="175" bestFit="1" customWidth="1"/>
    <col min="9729" max="9729" width="57.85546875" style="175" bestFit="1" customWidth="1"/>
    <col min="9730" max="9730" width="35.28515625" style="175" bestFit="1" customWidth="1"/>
    <col min="9731" max="9731" width="28.140625" style="175" bestFit="1" customWidth="1"/>
    <col min="9732" max="9732" width="33.140625" style="175" bestFit="1" customWidth="1"/>
    <col min="9733" max="9733" width="26" style="175" bestFit="1" customWidth="1"/>
    <col min="9734" max="9734" width="19.140625" style="175" bestFit="1" customWidth="1"/>
    <col min="9735" max="9735" width="10.42578125" style="175" customWidth="1"/>
    <col min="9736" max="9736" width="11.85546875" style="175" customWidth="1"/>
    <col min="9737" max="9737" width="14.7109375" style="175" customWidth="1"/>
    <col min="9738" max="9738" width="9" style="175" bestFit="1" customWidth="1"/>
    <col min="9739" max="9978" width="9.140625" style="175"/>
    <col min="9979" max="9979" width="4.7109375" style="175" bestFit="1" customWidth="1"/>
    <col min="9980" max="9980" width="9.7109375" style="175" bestFit="1" customWidth="1"/>
    <col min="9981" max="9981" width="10" style="175" bestFit="1" customWidth="1"/>
    <col min="9982" max="9982" width="8.85546875" style="175" bestFit="1" customWidth="1"/>
    <col min="9983" max="9983" width="22.85546875" style="175" customWidth="1"/>
    <col min="9984" max="9984" width="59.7109375" style="175" bestFit="1" customWidth="1"/>
    <col min="9985" max="9985" width="57.85546875" style="175" bestFit="1" customWidth="1"/>
    <col min="9986" max="9986" width="35.28515625" style="175" bestFit="1" customWidth="1"/>
    <col min="9987" max="9987" width="28.140625" style="175" bestFit="1" customWidth="1"/>
    <col min="9988" max="9988" width="33.140625" style="175" bestFit="1" customWidth="1"/>
    <col min="9989" max="9989" width="26" style="175" bestFit="1" customWidth="1"/>
    <col min="9990" max="9990" width="19.140625" style="175" bestFit="1" customWidth="1"/>
    <col min="9991" max="9991" width="10.42578125" style="175" customWidth="1"/>
    <col min="9992" max="9992" width="11.85546875" style="175" customWidth="1"/>
    <col min="9993" max="9993" width="14.7109375" style="175" customWidth="1"/>
    <col min="9994" max="9994" width="9" style="175" bestFit="1" customWidth="1"/>
    <col min="9995" max="10234" width="9.140625" style="175"/>
    <col min="10235" max="10235" width="4.7109375" style="175" bestFit="1" customWidth="1"/>
    <col min="10236" max="10236" width="9.7109375" style="175" bestFit="1" customWidth="1"/>
    <col min="10237" max="10237" width="10" style="175" bestFit="1" customWidth="1"/>
    <col min="10238" max="10238" width="8.85546875" style="175" bestFit="1" customWidth="1"/>
    <col min="10239" max="10239" width="22.85546875" style="175" customWidth="1"/>
    <col min="10240" max="10240" width="59.7109375" style="175" bestFit="1" customWidth="1"/>
    <col min="10241" max="10241" width="57.85546875" style="175" bestFit="1" customWidth="1"/>
    <col min="10242" max="10242" width="35.28515625" style="175" bestFit="1" customWidth="1"/>
    <col min="10243" max="10243" width="28.140625" style="175" bestFit="1" customWidth="1"/>
    <col min="10244" max="10244" width="33.140625" style="175" bestFit="1" customWidth="1"/>
    <col min="10245" max="10245" width="26" style="175" bestFit="1" customWidth="1"/>
    <col min="10246" max="10246" width="19.140625" style="175" bestFit="1" customWidth="1"/>
    <col min="10247" max="10247" width="10.42578125" style="175" customWidth="1"/>
    <col min="10248" max="10248" width="11.85546875" style="175" customWidth="1"/>
    <col min="10249" max="10249" width="14.7109375" style="175" customWidth="1"/>
    <col min="10250" max="10250" width="9" style="175" bestFit="1" customWidth="1"/>
    <col min="10251" max="10490" width="9.140625" style="175"/>
    <col min="10491" max="10491" width="4.7109375" style="175" bestFit="1" customWidth="1"/>
    <col min="10492" max="10492" width="9.7109375" style="175" bestFit="1" customWidth="1"/>
    <col min="10493" max="10493" width="10" style="175" bestFit="1" customWidth="1"/>
    <col min="10494" max="10494" width="8.85546875" style="175" bestFit="1" customWidth="1"/>
    <col min="10495" max="10495" width="22.85546875" style="175" customWidth="1"/>
    <col min="10496" max="10496" width="59.7109375" style="175" bestFit="1" customWidth="1"/>
    <col min="10497" max="10497" width="57.85546875" style="175" bestFit="1" customWidth="1"/>
    <col min="10498" max="10498" width="35.28515625" style="175" bestFit="1" customWidth="1"/>
    <col min="10499" max="10499" width="28.140625" style="175" bestFit="1" customWidth="1"/>
    <col min="10500" max="10500" width="33.140625" style="175" bestFit="1" customWidth="1"/>
    <col min="10501" max="10501" width="26" style="175" bestFit="1" customWidth="1"/>
    <col min="10502" max="10502" width="19.140625" style="175" bestFit="1" customWidth="1"/>
    <col min="10503" max="10503" width="10.42578125" style="175" customWidth="1"/>
    <col min="10504" max="10504" width="11.85546875" style="175" customWidth="1"/>
    <col min="10505" max="10505" width="14.7109375" style="175" customWidth="1"/>
    <col min="10506" max="10506" width="9" style="175" bestFit="1" customWidth="1"/>
    <col min="10507" max="10746" width="9.140625" style="175"/>
    <col min="10747" max="10747" width="4.7109375" style="175" bestFit="1" customWidth="1"/>
    <col min="10748" max="10748" width="9.7109375" style="175" bestFit="1" customWidth="1"/>
    <col min="10749" max="10749" width="10" style="175" bestFit="1" customWidth="1"/>
    <col min="10750" max="10750" width="8.85546875" style="175" bestFit="1" customWidth="1"/>
    <col min="10751" max="10751" width="22.85546875" style="175" customWidth="1"/>
    <col min="10752" max="10752" width="59.7109375" style="175" bestFit="1" customWidth="1"/>
    <col min="10753" max="10753" width="57.85546875" style="175" bestFit="1" customWidth="1"/>
    <col min="10754" max="10754" width="35.28515625" style="175" bestFit="1" customWidth="1"/>
    <col min="10755" max="10755" width="28.140625" style="175" bestFit="1" customWidth="1"/>
    <col min="10756" max="10756" width="33.140625" style="175" bestFit="1" customWidth="1"/>
    <col min="10757" max="10757" width="26" style="175" bestFit="1" customWidth="1"/>
    <col min="10758" max="10758" width="19.140625" style="175" bestFit="1" customWidth="1"/>
    <col min="10759" max="10759" width="10.42578125" style="175" customWidth="1"/>
    <col min="10760" max="10760" width="11.85546875" style="175" customWidth="1"/>
    <col min="10761" max="10761" width="14.7109375" style="175" customWidth="1"/>
    <col min="10762" max="10762" width="9" style="175" bestFit="1" customWidth="1"/>
    <col min="10763" max="11002" width="9.140625" style="175"/>
    <col min="11003" max="11003" width="4.7109375" style="175" bestFit="1" customWidth="1"/>
    <col min="11004" max="11004" width="9.7109375" style="175" bestFit="1" customWidth="1"/>
    <col min="11005" max="11005" width="10" style="175" bestFit="1" customWidth="1"/>
    <col min="11006" max="11006" width="8.85546875" style="175" bestFit="1" customWidth="1"/>
    <col min="11007" max="11007" width="22.85546875" style="175" customWidth="1"/>
    <col min="11008" max="11008" width="59.7109375" style="175" bestFit="1" customWidth="1"/>
    <col min="11009" max="11009" width="57.85546875" style="175" bestFit="1" customWidth="1"/>
    <col min="11010" max="11010" width="35.28515625" style="175" bestFit="1" customWidth="1"/>
    <col min="11011" max="11011" width="28.140625" style="175" bestFit="1" customWidth="1"/>
    <col min="11012" max="11012" width="33.140625" style="175" bestFit="1" customWidth="1"/>
    <col min="11013" max="11013" width="26" style="175" bestFit="1" customWidth="1"/>
    <col min="11014" max="11014" width="19.140625" style="175" bestFit="1" customWidth="1"/>
    <col min="11015" max="11015" width="10.42578125" style="175" customWidth="1"/>
    <col min="11016" max="11016" width="11.85546875" style="175" customWidth="1"/>
    <col min="11017" max="11017" width="14.7109375" style="175" customWidth="1"/>
    <col min="11018" max="11018" width="9" style="175" bestFit="1" customWidth="1"/>
    <col min="11019" max="11258" width="9.140625" style="175"/>
    <col min="11259" max="11259" width="4.7109375" style="175" bestFit="1" customWidth="1"/>
    <col min="11260" max="11260" width="9.7109375" style="175" bestFit="1" customWidth="1"/>
    <col min="11261" max="11261" width="10" style="175" bestFit="1" customWidth="1"/>
    <col min="11262" max="11262" width="8.85546875" style="175" bestFit="1" customWidth="1"/>
    <col min="11263" max="11263" width="22.85546875" style="175" customWidth="1"/>
    <col min="11264" max="11264" width="59.7109375" style="175" bestFit="1" customWidth="1"/>
    <col min="11265" max="11265" width="57.85546875" style="175" bestFit="1" customWidth="1"/>
    <col min="11266" max="11266" width="35.28515625" style="175" bestFit="1" customWidth="1"/>
    <col min="11267" max="11267" width="28.140625" style="175" bestFit="1" customWidth="1"/>
    <col min="11268" max="11268" width="33.140625" style="175" bestFit="1" customWidth="1"/>
    <col min="11269" max="11269" width="26" style="175" bestFit="1" customWidth="1"/>
    <col min="11270" max="11270" width="19.140625" style="175" bestFit="1" customWidth="1"/>
    <col min="11271" max="11271" width="10.42578125" style="175" customWidth="1"/>
    <col min="11272" max="11272" width="11.85546875" style="175" customWidth="1"/>
    <col min="11273" max="11273" width="14.7109375" style="175" customWidth="1"/>
    <col min="11274" max="11274" width="9" style="175" bestFit="1" customWidth="1"/>
    <col min="11275" max="11514" width="9.140625" style="175"/>
    <col min="11515" max="11515" width="4.7109375" style="175" bestFit="1" customWidth="1"/>
    <col min="11516" max="11516" width="9.7109375" style="175" bestFit="1" customWidth="1"/>
    <col min="11517" max="11517" width="10" style="175" bestFit="1" customWidth="1"/>
    <col min="11518" max="11518" width="8.85546875" style="175" bestFit="1" customWidth="1"/>
    <col min="11519" max="11519" width="22.85546875" style="175" customWidth="1"/>
    <col min="11520" max="11520" width="59.7109375" style="175" bestFit="1" customWidth="1"/>
    <col min="11521" max="11521" width="57.85546875" style="175" bestFit="1" customWidth="1"/>
    <col min="11522" max="11522" width="35.28515625" style="175" bestFit="1" customWidth="1"/>
    <col min="11523" max="11523" width="28.140625" style="175" bestFit="1" customWidth="1"/>
    <col min="11524" max="11524" width="33.140625" style="175" bestFit="1" customWidth="1"/>
    <col min="11525" max="11525" width="26" style="175" bestFit="1" customWidth="1"/>
    <col min="11526" max="11526" width="19.140625" style="175" bestFit="1" customWidth="1"/>
    <col min="11527" max="11527" width="10.42578125" style="175" customWidth="1"/>
    <col min="11528" max="11528" width="11.85546875" style="175" customWidth="1"/>
    <col min="11529" max="11529" width="14.7109375" style="175" customWidth="1"/>
    <col min="11530" max="11530" width="9" style="175" bestFit="1" customWidth="1"/>
    <col min="11531" max="11770" width="9.140625" style="175"/>
    <col min="11771" max="11771" width="4.7109375" style="175" bestFit="1" customWidth="1"/>
    <col min="11772" max="11772" width="9.7109375" style="175" bestFit="1" customWidth="1"/>
    <col min="11773" max="11773" width="10" style="175" bestFit="1" customWidth="1"/>
    <col min="11774" max="11774" width="8.85546875" style="175" bestFit="1" customWidth="1"/>
    <col min="11775" max="11775" width="22.85546875" style="175" customWidth="1"/>
    <col min="11776" max="11776" width="59.7109375" style="175" bestFit="1" customWidth="1"/>
    <col min="11777" max="11777" width="57.85546875" style="175" bestFit="1" customWidth="1"/>
    <col min="11778" max="11778" width="35.28515625" style="175" bestFit="1" customWidth="1"/>
    <col min="11779" max="11779" width="28.140625" style="175" bestFit="1" customWidth="1"/>
    <col min="11780" max="11780" width="33.140625" style="175" bestFit="1" customWidth="1"/>
    <col min="11781" max="11781" width="26" style="175" bestFit="1" customWidth="1"/>
    <col min="11782" max="11782" width="19.140625" style="175" bestFit="1" customWidth="1"/>
    <col min="11783" max="11783" width="10.42578125" style="175" customWidth="1"/>
    <col min="11784" max="11784" width="11.85546875" style="175" customWidth="1"/>
    <col min="11785" max="11785" width="14.7109375" style="175" customWidth="1"/>
    <col min="11786" max="11786" width="9" style="175" bestFit="1" customWidth="1"/>
    <col min="11787" max="12026" width="9.140625" style="175"/>
    <col min="12027" max="12027" width="4.7109375" style="175" bestFit="1" customWidth="1"/>
    <col min="12028" max="12028" width="9.7109375" style="175" bestFit="1" customWidth="1"/>
    <col min="12029" max="12029" width="10" style="175" bestFit="1" customWidth="1"/>
    <col min="12030" max="12030" width="8.85546875" style="175" bestFit="1" customWidth="1"/>
    <col min="12031" max="12031" width="22.85546875" style="175" customWidth="1"/>
    <col min="12032" max="12032" width="59.7109375" style="175" bestFit="1" customWidth="1"/>
    <col min="12033" max="12033" width="57.85546875" style="175" bestFit="1" customWidth="1"/>
    <col min="12034" max="12034" width="35.28515625" style="175" bestFit="1" customWidth="1"/>
    <col min="12035" max="12035" width="28.140625" style="175" bestFit="1" customWidth="1"/>
    <col min="12036" max="12036" width="33.140625" style="175" bestFit="1" customWidth="1"/>
    <col min="12037" max="12037" width="26" style="175" bestFit="1" customWidth="1"/>
    <col min="12038" max="12038" width="19.140625" style="175" bestFit="1" customWidth="1"/>
    <col min="12039" max="12039" width="10.42578125" style="175" customWidth="1"/>
    <col min="12040" max="12040" width="11.85546875" style="175" customWidth="1"/>
    <col min="12041" max="12041" width="14.7109375" style="175" customWidth="1"/>
    <col min="12042" max="12042" width="9" style="175" bestFit="1" customWidth="1"/>
    <col min="12043" max="12282" width="9.140625" style="175"/>
    <col min="12283" max="12283" width="4.7109375" style="175" bestFit="1" customWidth="1"/>
    <col min="12284" max="12284" width="9.7109375" style="175" bestFit="1" customWidth="1"/>
    <col min="12285" max="12285" width="10" style="175" bestFit="1" customWidth="1"/>
    <col min="12286" max="12286" width="8.85546875" style="175" bestFit="1" customWidth="1"/>
    <col min="12287" max="12287" width="22.85546875" style="175" customWidth="1"/>
    <col min="12288" max="12288" width="59.7109375" style="175" bestFit="1" customWidth="1"/>
    <col min="12289" max="12289" width="57.85546875" style="175" bestFit="1" customWidth="1"/>
    <col min="12290" max="12290" width="35.28515625" style="175" bestFit="1" customWidth="1"/>
    <col min="12291" max="12291" width="28.140625" style="175" bestFit="1" customWidth="1"/>
    <col min="12292" max="12292" width="33.140625" style="175" bestFit="1" customWidth="1"/>
    <col min="12293" max="12293" width="26" style="175" bestFit="1" customWidth="1"/>
    <col min="12294" max="12294" width="19.140625" style="175" bestFit="1" customWidth="1"/>
    <col min="12295" max="12295" width="10.42578125" style="175" customWidth="1"/>
    <col min="12296" max="12296" width="11.85546875" style="175" customWidth="1"/>
    <col min="12297" max="12297" width="14.7109375" style="175" customWidth="1"/>
    <col min="12298" max="12298" width="9" style="175" bestFit="1" customWidth="1"/>
    <col min="12299" max="12538" width="9.140625" style="175"/>
    <col min="12539" max="12539" width="4.7109375" style="175" bestFit="1" customWidth="1"/>
    <col min="12540" max="12540" width="9.7109375" style="175" bestFit="1" customWidth="1"/>
    <col min="12541" max="12541" width="10" style="175" bestFit="1" customWidth="1"/>
    <col min="12542" max="12542" width="8.85546875" style="175" bestFit="1" customWidth="1"/>
    <col min="12543" max="12543" width="22.85546875" style="175" customWidth="1"/>
    <col min="12544" max="12544" width="59.7109375" style="175" bestFit="1" customWidth="1"/>
    <col min="12545" max="12545" width="57.85546875" style="175" bestFit="1" customWidth="1"/>
    <col min="12546" max="12546" width="35.28515625" style="175" bestFit="1" customWidth="1"/>
    <col min="12547" max="12547" width="28.140625" style="175" bestFit="1" customWidth="1"/>
    <col min="12548" max="12548" width="33.140625" style="175" bestFit="1" customWidth="1"/>
    <col min="12549" max="12549" width="26" style="175" bestFit="1" customWidth="1"/>
    <col min="12550" max="12550" width="19.140625" style="175" bestFit="1" customWidth="1"/>
    <col min="12551" max="12551" width="10.42578125" style="175" customWidth="1"/>
    <col min="12552" max="12552" width="11.85546875" style="175" customWidth="1"/>
    <col min="12553" max="12553" width="14.7109375" style="175" customWidth="1"/>
    <col min="12554" max="12554" width="9" style="175" bestFit="1" customWidth="1"/>
    <col min="12555" max="12794" width="9.140625" style="175"/>
    <col min="12795" max="12795" width="4.7109375" style="175" bestFit="1" customWidth="1"/>
    <col min="12796" max="12796" width="9.7109375" style="175" bestFit="1" customWidth="1"/>
    <col min="12797" max="12797" width="10" style="175" bestFit="1" customWidth="1"/>
    <col min="12798" max="12798" width="8.85546875" style="175" bestFit="1" customWidth="1"/>
    <col min="12799" max="12799" width="22.85546875" style="175" customWidth="1"/>
    <col min="12800" max="12800" width="59.7109375" style="175" bestFit="1" customWidth="1"/>
    <col min="12801" max="12801" width="57.85546875" style="175" bestFit="1" customWidth="1"/>
    <col min="12802" max="12802" width="35.28515625" style="175" bestFit="1" customWidth="1"/>
    <col min="12803" max="12803" width="28.140625" style="175" bestFit="1" customWidth="1"/>
    <col min="12804" max="12804" width="33.140625" style="175" bestFit="1" customWidth="1"/>
    <col min="12805" max="12805" width="26" style="175" bestFit="1" customWidth="1"/>
    <col min="12806" max="12806" width="19.140625" style="175" bestFit="1" customWidth="1"/>
    <col min="12807" max="12807" width="10.42578125" style="175" customWidth="1"/>
    <col min="12808" max="12808" width="11.85546875" style="175" customWidth="1"/>
    <col min="12809" max="12809" width="14.7109375" style="175" customWidth="1"/>
    <col min="12810" max="12810" width="9" style="175" bestFit="1" customWidth="1"/>
    <col min="12811" max="13050" width="9.140625" style="175"/>
    <col min="13051" max="13051" width="4.7109375" style="175" bestFit="1" customWidth="1"/>
    <col min="13052" max="13052" width="9.7109375" style="175" bestFit="1" customWidth="1"/>
    <col min="13053" max="13053" width="10" style="175" bestFit="1" customWidth="1"/>
    <col min="13054" max="13054" width="8.85546875" style="175" bestFit="1" customWidth="1"/>
    <col min="13055" max="13055" width="22.85546875" style="175" customWidth="1"/>
    <col min="13056" max="13056" width="59.7109375" style="175" bestFit="1" customWidth="1"/>
    <col min="13057" max="13057" width="57.85546875" style="175" bestFit="1" customWidth="1"/>
    <col min="13058" max="13058" width="35.28515625" style="175" bestFit="1" customWidth="1"/>
    <col min="13059" max="13059" width="28.140625" style="175" bestFit="1" customWidth="1"/>
    <col min="13060" max="13060" width="33.140625" style="175" bestFit="1" customWidth="1"/>
    <col min="13061" max="13061" width="26" style="175" bestFit="1" customWidth="1"/>
    <col min="13062" max="13062" width="19.140625" style="175" bestFit="1" customWidth="1"/>
    <col min="13063" max="13063" width="10.42578125" style="175" customWidth="1"/>
    <col min="13064" max="13064" width="11.85546875" style="175" customWidth="1"/>
    <col min="13065" max="13065" width="14.7109375" style="175" customWidth="1"/>
    <col min="13066" max="13066" width="9" style="175" bestFit="1" customWidth="1"/>
    <col min="13067" max="13306" width="9.140625" style="175"/>
    <col min="13307" max="13307" width="4.7109375" style="175" bestFit="1" customWidth="1"/>
    <col min="13308" max="13308" width="9.7109375" style="175" bestFit="1" customWidth="1"/>
    <col min="13309" max="13309" width="10" style="175" bestFit="1" customWidth="1"/>
    <col min="13310" max="13310" width="8.85546875" style="175" bestFit="1" customWidth="1"/>
    <col min="13311" max="13311" width="22.85546875" style="175" customWidth="1"/>
    <col min="13312" max="13312" width="59.7109375" style="175" bestFit="1" customWidth="1"/>
    <col min="13313" max="13313" width="57.85546875" style="175" bestFit="1" customWidth="1"/>
    <col min="13314" max="13314" width="35.28515625" style="175" bestFit="1" customWidth="1"/>
    <col min="13315" max="13315" width="28.140625" style="175" bestFit="1" customWidth="1"/>
    <col min="13316" max="13316" width="33.140625" style="175" bestFit="1" customWidth="1"/>
    <col min="13317" max="13317" width="26" style="175" bestFit="1" customWidth="1"/>
    <col min="13318" max="13318" width="19.140625" style="175" bestFit="1" customWidth="1"/>
    <col min="13319" max="13319" width="10.42578125" style="175" customWidth="1"/>
    <col min="13320" max="13320" width="11.85546875" style="175" customWidth="1"/>
    <col min="13321" max="13321" width="14.7109375" style="175" customWidth="1"/>
    <col min="13322" max="13322" width="9" style="175" bestFit="1" customWidth="1"/>
    <col min="13323" max="13562" width="9.140625" style="175"/>
    <col min="13563" max="13563" width="4.7109375" style="175" bestFit="1" customWidth="1"/>
    <col min="13564" max="13564" width="9.7109375" style="175" bestFit="1" customWidth="1"/>
    <col min="13565" max="13565" width="10" style="175" bestFit="1" customWidth="1"/>
    <col min="13566" max="13566" width="8.85546875" style="175" bestFit="1" customWidth="1"/>
    <col min="13567" max="13567" width="22.85546875" style="175" customWidth="1"/>
    <col min="13568" max="13568" width="59.7109375" style="175" bestFit="1" customWidth="1"/>
    <col min="13569" max="13569" width="57.85546875" style="175" bestFit="1" customWidth="1"/>
    <col min="13570" max="13570" width="35.28515625" style="175" bestFit="1" customWidth="1"/>
    <col min="13571" max="13571" width="28.140625" style="175" bestFit="1" customWidth="1"/>
    <col min="13572" max="13572" width="33.140625" style="175" bestFit="1" customWidth="1"/>
    <col min="13573" max="13573" width="26" style="175" bestFit="1" customWidth="1"/>
    <col min="13574" max="13574" width="19.140625" style="175" bestFit="1" customWidth="1"/>
    <col min="13575" max="13575" width="10.42578125" style="175" customWidth="1"/>
    <col min="13576" max="13576" width="11.85546875" style="175" customWidth="1"/>
    <col min="13577" max="13577" width="14.7109375" style="175" customWidth="1"/>
    <col min="13578" max="13578" width="9" style="175" bestFit="1" customWidth="1"/>
    <col min="13579" max="13818" width="9.140625" style="175"/>
    <col min="13819" max="13819" width="4.7109375" style="175" bestFit="1" customWidth="1"/>
    <col min="13820" max="13820" width="9.7109375" style="175" bestFit="1" customWidth="1"/>
    <col min="13821" max="13821" width="10" style="175" bestFit="1" customWidth="1"/>
    <col min="13822" max="13822" width="8.85546875" style="175" bestFit="1" customWidth="1"/>
    <col min="13823" max="13823" width="22.85546875" style="175" customWidth="1"/>
    <col min="13824" max="13824" width="59.7109375" style="175" bestFit="1" customWidth="1"/>
    <col min="13825" max="13825" width="57.85546875" style="175" bestFit="1" customWidth="1"/>
    <col min="13826" max="13826" width="35.28515625" style="175" bestFit="1" customWidth="1"/>
    <col min="13827" max="13827" width="28.140625" style="175" bestFit="1" customWidth="1"/>
    <col min="13828" max="13828" width="33.140625" style="175" bestFit="1" customWidth="1"/>
    <col min="13829" max="13829" width="26" style="175" bestFit="1" customWidth="1"/>
    <col min="13830" max="13830" width="19.140625" style="175" bestFit="1" customWidth="1"/>
    <col min="13831" max="13831" width="10.42578125" style="175" customWidth="1"/>
    <col min="13832" max="13832" width="11.85546875" style="175" customWidth="1"/>
    <col min="13833" max="13833" width="14.7109375" style="175" customWidth="1"/>
    <col min="13834" max="13834" width="9" style="175" bestFit="1" customWidth="1"/>
    <col min="13835" max="14074" width="9.140625" style="175"/>
    <col min="14075" max="14075" width="4.7109375" style="175" bestFit="1" customWidth="1"/>
    <col min="14076" max="14076" width="9.7109375" style="175" bestFit="1" customWidth="1"/>
    <col min="14077" max="14077" width="10" style="175" bestFit="1" customWidth="1"/>
    <col min="14078" max="14078" width="8.85546875" style="175" bestFit="1" customWidth="1"/>
    <col min="14079" max="14079" width="22.85546875" style="175" customWidth="1"/>
    <col min="14080" max="14080" width="59.7109375" style="175" bestFit="1" customWidth="1"/>
    <col min="14081" max="14081" width="57.85546875" style="175" bestFit="1" customWidth="1"/>
    <col min="14082" max="14082" width="35.28515625" style="175" bestFit="1" customWidth="1"/>
    <col min="14083" max="14083" width="28.140625" style="175" bestFit="1" customWidth="1"/>
    <col min="14084" max="14084" width="33.140625" style="175" bestFit="1" customWidth="1"/>
    <col min="14085" max="14085" width="26" style="175" bestFit="1" customWidth="1"/>
    <col min="14086" max="14086" width="19.140625" style="175" bestFit="1" customWidth="1"/>
    <col min="14087" max="14087" width="10.42578125" style="175" customWidth="1"/>
    <col min="14088" max="14088" width="11.85546875" style="175" customWidth="1"/>
    <col min="14089" max="14089" width="14.7109375" style="175" customWidth="1"/>
    <col min="14090" max="14090" width="9" style="175" bestFit="1" customWidth="1"/>
    <col min="14091" max="14330" width="9.140625" style="175"/>
    <col min="14331" max="14331" width="4.7109375" style="175" bestFit="1" customWidth="1"/>
    <col min="14332" max="14332" width="9.7109375" style="175" bestFit="1" customWidth="1"/>
    <col min="14333" max="14333" width="10" style="175" bestFit="1" customWidth="1"/>
    <col min="14334" max="14334" width="8.85546875" style="175" bestFit="1" customWidth="1"/>
    <col min="14335" max="14335" width="22.85546875" style="175" customWidth="1"/>
    <col min="14336" max="14336" width="59.7109375" style="175" bestFit="1" customWidth="1"/>
    <col min="14337" max="14337" width="57.85546875" style="175" bestFit="1" customWidth="1"/>
    <col min="14338" max="14338" width="35.28515625" style="175" bestFit="1" customWidth="1"/>
    <col min="14339" max="14339" width="28.140625" style="175" bestFit="1" customWidth="1"/>
    <col min="14340" max="14340" width="33.140625" style="175" bestFit="1" customWidth="1"/>
    <col min="14341" max="14341" width="26" style="175" bestFit="1" customWidth="1"/>
    <col min="14342" max="14342" width="19.140625" style="175" bestFit="1" customWidth="1"/>
    <col min="14343" max="14343" width="10.42578125" style="175" customWidth="1"/>
    <col min="14344" max="14344" width="11.85546875" style="175" customWidth="1"/>
    <col min="14345" max="14345" width="14.7109375" style="175" customWidth="1"/>
    <col min="14346" max="14346" width="9" style="175" bestFit="1" customWidth="1"/>
    <col min="14347" max="14586" width="9.140625" style="175"/>
    <col min="14587" max="14587" width="4.7109375" style="175" bestFit="1" customWidth="1"/>
    <col min="14588" max="14588" width="9.7109375" style="175" bestFit="1" customWidth="1"/>
    <col min="14589" max="14589" width="10" style="175" bestFit="1" customWidth="1"/>
    <col min="14590" max="14590" width="8.85546875" style="175" bestFit="1" customWidth="1"/>
    <col min="14591" max="14591" width="22.85546875" style="175" customWidth="1"/>
    <col min="14592" max="14592" width="59.7109375" style="175" bestFit="1" customWidth="1"/>
    <col min="14593" max="14593" width="57.85546875" style="175" bestFit="1" customWidth="1"/>
    <col min="14594" max="14594" width="35.28515625" style="175" bestFit="1" customWidth="1"/>
    <col min="14595" max="14595" width="28.140625" style="175" bestFit="1" customWidth="1"/>
    <col min="14596" max="14596" width="33.140625" style="175" bestFit="1" customWidth="1"/>
    <col min="14597" max="14597" width="26" style="175" bestFit="1" customWidth="1"/>
    <col min="14598" max="14598" width="19.140625" style="175" bestFit="1" customWidth="1"/>
    <col min="14599" max="14599" width="10.42578125" style="175" customWidth="1"/>
    <col min="14600" max="14600" width="11.85546875" style="175" customWidth="1"/>
    <col min="14601" max="14601" width="14.7109375" style="175" customWidth="1"/>
    <col min="14602" max="14602" width="9" style="175" bestFit="1" customWidth="1"/>
    <col min="14603" max="14842" width="9.140625" style="175"/>
    <col min="14843" max="14843" width="4.7109375" style="175" bestFit="1" customWidth="1"/>
    <col min="14844" max="14844" width="9.7109375" style="175" bestFit="1" customWidth="1"/>
    <col min="14845" max="14845" width="10" style="175" bestFit="1" customWidth="1"/>
    <col min="14846" max="14846" width="8.85546875" style="175" bestFit="1" customWidth="1"/>
    <col min="14847" max="14847" width="22.85546875" style="175" customWidth="1"/>
    <col min="14848" max="14848" width="59.7109375" style="175" bestFit="1" customWidth="1"/>
    <col min="14849" max="14849" width="57.85546875" style="175" bestFit="1" customWidth="1"/>
    <col min="14850" max="14850" width="35.28515625" style="175" bestFit="1" customWidth="1"/>
    <col min="14851" max="14851" width="28.140625" style="175" bestFit="1" customWidth="1"/>
    <col min="14852" max="14852" width="33.140625" style="175" bestFit="1" customWidth="1"/>
    <col min="14853" max="14853" width="26" style="175" bestFit="1" customWidth="1"/>
    <col min="14854" max="14854" width="19.140625" style="175" bestFit="1" customWidth="1"/>
    <col min="14855" max="14855" width="10.42578125" style="175" customWidth="1"/>
    <col min="14856" max="14856" width="11.85546875" style="175" customWidth="1"/>
    <col min="14857" max="14857" width="14.7109375" style="175" customWidth="1"/>
    <col min="14858" max="14858" width="9" style="175" bestFit="1" customWidth="1"/>
    <col min="14859" max="15098" width="9.140625" style="175"/>
    <col min="15099" max="15099" width="4.7109375" style="175" bestFit="1" customWidth="1"/>
    <col min="15100" max="15100" width="9.7109375" style="175" bestFit="1" customWidth="1"/>
    <col min="15101" max="15101" width="10" style="175" bestFit="1" customWidth="1"/>
    <col min="15102" max="15102" width="8.85546875" style="175" bestFit="1" customWidth="1"/>
    <col min="15103" max="15103" width="22.85546875" style="175" customWidth="1"/>
    <col min="15104" max="15104" width="59.7109375" style="175" bestFit="1" customWidth="1"/>
    <col min="15105" max="15105" width="57.85546875" style="175" bestFit="1" customWidth="1"/>
    <col min="15106" max="15106" width="35.28515625" style="175" bestFit="1" customWidth="1"/>
    <col min="15107" max="15107" width="28.140625" style="175" bestFit="1" customWidth="1"/>
    <col min="15108" max="15108" width="33.140625" style="175" bestFit="1" customWidth="1"/>
    <col min="15109" max="15109" width="26" style="175" bestFit="1" customWidth="1"/>
    <col min="15110" max="15110" width="19.140625" style="175" bestFit="1" customWidth="1"/>
    <col min="15111" max="15111" width="10.42578125" style="175" customWidth="1"/>
    <col min="15112" max="15112" width="11.85546875" style="175" customWidth="1"/>
    <col min="15113" max="15113" width="14.7109375" style="175" customWidth="1"/>
    <col min="15114" max="15114" width="9" style="175" bestFit="1" customWidth="1"/>
    <col min="15115" max="15354" width="9.140625" style="175"/>
    <col min="15355" max="15355" width="4.7109375" style="175" bestFit="1" customWidth="1"/>
    <col min="15356" max="15356" width="9.7109375" style="175" bestFit="1" customWidth="1"/>
    <col min="15357" max="15357" width="10" style="175" bestFit="1" customWidth="1"/>
    <col min="15358" max="15358" width="8.85546875" style="175" bestFit="1" customWidth="1"/>
    <col min="15359" max="15359" width="22.85546875" style="175" customWidth="1"/>
    <col min="15360" max="15360" width="59.7109375" style="175" bestFit="1" customWidth="1"/>
    <col min="15361" max="15361" width="57.85546875" style="175" bestFit="1" customWidth="1"/>
    <col min="15362" max="15362" width="35.28515625" style="175" bestFit="1" customWidth="1"/>
    <col min="15363" max="15363" width="28.140625" style="175" bestFit="1" customWidth="1"/>
    <col min="15364" max="15364" width="33.140625" style="175" bestFit="1" customWidth="1"/>
    <col min="15365" max="15365" width="26" style="175" bestFit="1" customWidth="1"/>
    <col min="15366" max="15366" width="19.140625" style="175" bestFit="1" customWidth="1"/>
    <col min="15367" max="15367" width="10.42578125" style="175" customWidth="1"/>
    <col min="15368" max="15368" width="11.85546875" style="175" customWidth="1"/>
    <col min="15369" max="15369" width="14.7109375" style="175" customWidth="1"/>
    <col min="15370" max="15370" width="9" style="175" bestFit="1" customWidth="1"/>
    <col min="15371" max="15610" width="9.140625" style="175"/>
    <col min="15611" max="15611" width="4.7109375" style="175" bestFit="1" customWidth="1"/>
    <col min="15612" max="15612" width="9.7109375" style="175" bestFit="1" customWidth="1"/>
    <col min="15613" max="15613" width="10" style="175" bestFit="1" customWidth="1"/>
    <col min="15614" max="15614" width="8.85546875" style="175" bestFit="1" customWidth="1"/>
    <col min="15615" max="15615" width="22.85546875" style="175" customWidth="1"/>
    <col min="15616" max="15616" width="59.7109375" style="175" bestFit="1" customWidth="1"/>
    <col min="15617" max="15617" width="57.85546875" style="175" bestFit="1" customWidth="1"/>
    <col min="15618" max="15618" width="35.28515625" style="175" bestFit="1" customWidth="1"/>
    <col min="15619" max="15619" width="28.140625" style="175" bestFit="1" customWidth="1"/>
    <col min="15620" max="15620" width="33.140625" style="175" bestFit="1" customWidth="1"/>
    <col min="15621" max="15621" width="26" style="175" bestFit="1" customWidth="1"/>
    <col min="15622" max="15622" width="19.140625" style="175" bestFit="1" customWidth="1"/>
    <col min="15623" max="15623" width="10.42578125" style="175" customWidth="1"/>
    <col min="15624" max="15624" width="11.85546875" style="175" customWidth="1"/>
    <col min="15625" max="15625" width="14.7109375" style="175" customWidth="1"/>
    <col min="15626" max="15626" width="9" style="175" bestFit="1" customWidth="1"/>
    <col min="15627" max="15866" width="9.140625" style="175"/>
    <col min="15867" max="15867" width="4.7109375" style="175" bestFit="1" customWidth="1"/>
    <col min="15868" max="15868" width="9.7109375" style="175" bestFit="1" customWidth="1"/>
    <col min="15869" max="15869" width="10" style="175" bestFit="1" customWidth="1"/>
    <col min="15870" max="15870" width="8.85546875" style="175" bestFit="1" customWidth="1"/>
    <col min="15871" max="15871" width="22.85546875" style="175" customWidth="1"/>
    <col min="15872" max="15872" width="59.7109375" style="175" bestFit="1" customWidth="1"/>
    <col min="15873" max="15873" width="57.85546875" style="175" bestFit="1" customWidth="1"/>
    <col min="15874" max="15874" width="35.28515625" style="175" bestFit="1" customWidth="1"/>
    <col min="15875" max="15875" width="28.140625" style="175" bestFit="1" customWidth="1"/>
    <col min="15876" max="15876" width="33.140625" style="175" bestFit="1" customWidth="1"/>
    <col min="15877" max="15877" width="26" style="175" bestFit="1" customWidth="1"/>
    <col min="15878" max="15878" width="19.140625" style="175" bestFit="1" customWidth="1"/>
    <col min="15879" max="15879" width="10.42578125" style="175" customWidth="1"/>
    <col min="15880" max="15880" width="11.85546875" style="175" customWidth="1"/>
    <col min="15881" max="15881" width="14.7109375" style="175" customWidth="1"/>
    <col min="15882" max="15882" width="9" style="175" bestFit="1" customWidth="1"/>
    <col min="15883" max="16122" width="9.140625" style="175"/>
    <col min="16123" max="16123" width="4.7109375" style="175" bestFit="1" customWidth="1"/>
    <col min="16124" max="16124" width="9.7109375" style="175" bestFit="1" customWidth="1"/>
    <col min="16125" max="16125" width="10" style="175" bestFit="1" customWidth="1"/>
    <col min="16126" max="16126" width="8.85546875" style="175" bestFit="1" customWidth="1"/>
    <col min="16127" max="16127" width="22.85546875" style="175" customWidth="1"/>
    <col min="16128" max="16128" width="59.7109375" style="175" bestFit="1" customWidth="1"/>
    <col min="16129" max="16129" width="57.85546875" style="175" bestFit="1" customWidth="1"/>
    <col min="16130" max="16130" width="35.28515625" style="175" bestFit="1" customWidth="1"/>
    <col min="16131" max="16131" width="28.140625" style="175" bestFit="1" customWidth="1"/>
    <col min="16132" max="16132" width="33.140625" style="175" bestFit="1" customWidth="1"/>
    <col min="16133" max="16133" width="26" style="175" bestFit="1" customWidth="1"/>
    <col min="16134" max="16134" width="19.140625" style="175" bestFit="1" customWidth="1"/>
    <col min="16135" max="16135" width="10.42578125" style="175" customWidth="1"/>
    <col min="16136" max="16136" width="11.85546875" style="175" customWidth="1"/>
    <col min="16137" max="16137" width="14.7109375" style="175" customWidth="1"/>
    <col min="16138" max="16138" width="9" style="175" bestFit="1" customWidth="1"/>
    <col min="16139" max="16384" width="9.140625" style="175"/>
  </cols>
  <sheetData>
    <row r="1" spans="1:19" ht="21.75" customHeight="1" x14ac:dyDescent="0.25">
      <c r="M1" s="176"/>
      <c r="N1" s="176"/>
      <c r="O1" s="176"/>
      <c r="P1" s="176"/>
    </row>
    <row r="2" spans="1:19" s="352" customFormat="1" ht="18" customHeight="1" x14ac:dyDescent="0.3">
      <c r="A2" s="354" t="s">
        <v>936</v>
      </c>
      <c r="M2" s="353"/>
      <c r="N2" s="353"/>
      <c r="O2" s="353"/>
      <c r="P2" s="353"/>
    </row>
    <row r="3" spans="1:19" ht="18" customHeight="1" x14ac:dyDescent="0.25">
      <c r="M3" s="176"/>
      <c r="N3" s="176"/>
      <c r="O3" s="176"/>
      <c r="P3" s="176"/>
    </row>
    <row r="4" spans="1:19" s="179" customFormat="1" ht="47.25" customHeight="1" x14ac:dyDescent="0.25">
      <c r="A4" s="663" t="s">
        <v>0</v>
      </c>
      <c r="B4" s="665" t="s">
        <v>1</v>
      </c>
      <c r="C4" s="665" t="s">
        <v>2</v>
      </c>
      <c r="D4" s="665" t="s">
        <v>3</v>
      </c>
      <c r="E4" s="663" t="s">
        <v>4</v>
      </c>
      <c r="F4" s="663" t="s">
        <v>5</v>
      </c>
      <c r="G4" s="663" t="s">
        <v>6</v>
      </c>
      <c r="H4" s="669" t="s">
        <v>7</v>
      </c>
      <c r="I4" s="669"/>
      <c r="J4" s="663" t="s">
        <v>8</v>
      </c>
      <c r="K4" s="670" t="s">
        <v>9</v>
      </c>
      <c r="L4" s="671"/>
      <c r="M4" s="668" t="s">
        <v>10</v>
      </c>
      <c r="N4" s="668"/>
      <c r="O4" s="668" t="s">
        <v>11</v>
      </c>
      <c r="P4" s="668"/>
      <c r="Q4" s="663" t="s">
        <v>12</v>
      </c>
      <c r="R4" s="665" t="s">
        <v>13</v>
      </c>
      <c r="S4" s="178"/>
    </row>
    <row r="5" spans="1:19" s="179" customFormat="1" ht="35.25" customHeight="1" x14ac:dyDescent="0.2">
      <c r="A5" s="664"/>
      <c r="B5" s="666"/>
      <c r="C5" s="666"/>
      <c r="D5" s="666"/>
      <c r="E5" s="664"/>
      <c r="F5" s="664"/>
      <c r="G5" s="664"/>
      <c r="H5" s="180" t="s">
        <v>14</v>
      </c>
      <c r="I5" s="180" t="s">
        <v>15</v>
      </c>
      <c r="J5" s="664"/>
      <c r="K5" s="181">
        <v>2018</v>
      </c>
      <c r="L5" s="181">
        <v>2019</v>
      </c>
      <c r="M5" s="182">
        <v>2018</v>
      </c>
      <c r="N5" s="182">
        <v>2019</v>
      </c>
      <c r="O5" s="182">
        <v>2018</v>
      </c>
      <c r="P5" s="182">
        <v>2019</v>
      </c>
      <c r="Q5" s="664"/>
      <c r="R5" s="666"/>
      <c r="S5" s="178"/>
    </row>
    <row r="6" spans="1:19" s="179" customFormat="1" ht="15.75" customHeight="1" x14ac:dyDescent="0.2">
      <c r="A6" s="236" t="s">
        <v>16</v>
      </c>
      <c r="B6" s="237" t="s">
        <v>17</v>
      </c>
      <c r="C6" s="237" t="s">
        <v>18</v>
      </c>
      <c r="D6" s="237" t="s">
        <v>19</v>
      </c>
      <c r="E6" s="236" t="s">
        <v>20</v>
      </c>
      <c r="F6" s="236" t="s">
        <v>21</v>
      </c>
      <c r="G6" s="236" t="s">
        <v>22</v>
      </c>
      <c r="H6" s="237" t="s">
        <v>23</v>
      </c>
      <c r="I6" s="237" t="s">
        <v>24</v>
      </c>
      <c r="J6" s="236" t="s">
        <v>25</v>
      </c>
      <c r="K6" s="237" t="s">
        <v>26</v>
      </c>
      <c r="L6" s="237" t="s">
        <v>27</v>
      </c>
      <c r="M6" s="30" t="s">
        <v>28</v>
      </c>
      <c r="N6" s="30" t="s">
        <v>29</v>
      </c>
      <c r="O6" s="30" t="s">
        <v>30</v>
      </c>
      <c r="P6" s="30" t="s">
        <v>31</v>
      </c>
      <c r="Q6" s="236" t="s">
        <v>32</v>
      </c>
      <c r="R6" s="237" t="s">
        <v>33</v>
      </c>
      <c r="S6" s="178"/>
    </row>
    <row r="7" spans="1:19" s="201" customFormat="1" ht="32.25" customHeight="1" x14ac:dyDescent="0.25">
      <c r="A7" s="1016">
        <v>1</v>
      </c>
      <c r="B7" s="681">
        <v>1</v>
      </c>
      <c r="C7" s="681">
        <v>4</v>
      </c>
      <c r="D7" s="679">
        <v>2</v>
      </c>
      <c r="E7" s="690" t="s">
        <v>838</v>
      </c>
      <c r="F7" s="1014" t="s">
        <v>839</v>
      </c>
      <c r="G7" s="648" t="s">
        <v>264</v>
      </c>
      <c r="H7" s="116" t="s">
        <v>418</v>
      </c>
      <c r="I7" s="197" t="s">
        <v>34</v>
      </c>
      <c r="J7" s="679" t="s">
        <v>840</v>
      </c>
      <c r="K7" s="680" t="s">
        <v>841</v>
      </c>
      <c r="L7" s="680"/>
      <c r="M7" s="682">
        <v>68632.45</v>
      </c>
      <c r="N7" s="682"/>
      <c r="O7" s="682">
        <v>68632.45</v>
      </c>
      <c r="P7" s="682"/>
      <c r="Q7" s="1013" t="s">
        <v>71</v>
      </c>
      <c r="R7" s="1013" t="s">
        <v>842</v>
      </c>
      <c r="S7" s="200"/>
    </row>
    <row r="8" spans="1:19" s="201" customFormat="1" ht="61.5" customHeight="1" x14ac:dyDescent="0.25">
      <c r="A8" s="1017"/>
      <c r="B8" s="681"/>
      <c r="C8" s="681"/>
      <c r="D8" s="679"/>
      <c r="E8" s="690"/>
      <c r="F8" s="1014"/>
      <c r="G8" s="647"/>
      <c r="H8" s="116" t="s">
        <v>843</v>
      </c>
      <c r="I8" s="197" t="s">
        <v>844</v>
      </c>
      <c r="J8" s="679"/>
      <c r="K8" s="680"/>
      <c r="L8" s="680"/>
      <c r="M8" s="682"/>
      <c r="N8" s="682"/>
      <c r="O8" s="682"/>
      <c r="P8" s="682"/>
      <c r="Q8" s="1013"/>
      <c r="R8" s="1013"/>
      <c r="S8" s="200"/>
    </row>
    <row r="9" spans="1:19" s="201" customFormat="1" ht="24.75" customHeight="1" x14ac:dyDescent="0.25">
      <c r="A9" s="1017"/>
      <c r="B9" s="681"/>
      <c r="C9" s="681"/>
      <c r="D9" s="679"/>
      <c r="E9" s="690"/>
      <c r="F9" s="1014"/>
      <c r="G9" s="195" t="s">
        <v>48</v>
      </c>
      <c r="H9" s="116" t="s">
        <v>845</v>
      </c>
      <c r="I9" s="194">
        <v>1</v>
      </c>
      <c r="J9" s="679"/>
      <c r="K9" s="680"/>
      <c r="L9" s="680"/>
      <c r="M9" s="682"/>
      <c r="N9" s="682"/>
      <c r="O9" s="682"/>
      <c r="P9" s="682"/>
      <c r="Q9" s="1013"/>
      <c r="R9" s="1013"/>
      <c r="S9" s="200"/>
    </row>
    <row r="10" spans="1:19" s="201" customFormat="1" ht="24.75" customHeight="1" x14ac:dyDescent="0.25">
      <c r="A10" s="1017"/>
      <c r="B10" s="681"/>
      <c r="C10" s="681"/>
      <c r="D10" s="679"/>
      <c r="E10" s="690"/>
      <c r="F10" s="1014"/>
      <c r="G10" s="648" t="s">
        <v>846</v>
      </c>
      <c r="H10" s="116" t="s">
        <v>847</v>
      </c>
      <c r="I10" s="194">
        <v>1</v>
      </c>
      <c r="J10" s="679"/>
      <c r="K10" s="680"/>
      <c r="L10" s="680"/>
      <c r="M10" s="682"/>
      <c r="N10" s="682"/>
      <c r="O10" s="682"/>
      <c r="P10" s="682"/>
      <c r="Q10" s="1013"/>
      <c r="R10" s="1013"/>
      <c r="S10" s="200"/>
    </row>
    <row r="11" spans="1:19" s="201" customFormat="1" ht="24.75" customHeight="1" x14ac:dyDescent="0.25">
      <c r="A11" s="1017"/>
      <c r="B11" s="681"/>
      <c r="C11" s="681"/>
      <c r="D11" s="679"/>
      <c r="E11" s="690"/>
      <c r="F11" s="1014"/>
      <c r="G11" s="647"/>
      <c r="H11" s="116" t="s">
        <v>848</v>
      </c>
      <c r="I11" s="194">
        <v>1</v>
      </c>
      <c r="J11" s="679"/>
      <c r="K11" s="680"/>
      <c r="L11" s="680"/>
      <c r="M11" s="682"/>
      <c r="N11" s="682"/>
      <c r="O11" s="682"/>
      <c r="P11" s="682"/>
      <c r="Q11" s="1013"/>
      <c r="R11" s="1013"/>
      <c r="S11" s="200"/>
    </row>
    <row r="12" spans="1:19" s="201" customFormat="1" ht="52.5" customHeight="1" x14ac:dyDescent="0.25">
      <c r="A12" s="1017"/>
      <c r="B12" s="681"/>
      <c r="C12" s="681"/>
      <c r="D12" s="679"/>
      <c r="E12" s="690"/>
      <c r="F12" s="1014"/>
      <c r="G12" s="648" t="s">
        <v>849</v>
      </c>
      <c r="H12" s="116" t="s">
        <v>850</v>
      </c>
      <c r="I12" s="195" t="s">
        <v>851</v>
      </c>
      <c r="J12" s="679"/>
      <c r="K12" s="680"/>
      <c r="L12" s="680"/>
      <c r="M12" s="682"/>
      <c r="N12" s="682"/>
      <c r="O12" s="682"/>
      <c r="P12" s="682"/>
      <c r="Q12" s="1013"/>
      <c r="R12" s="1013"/>
      <c r="S12" s="200"/>
    </row>
    <row r="13" spans="1:19" s="201" customFormat="1" ht="84.75" customHeight="1" x14ac:dyDescent="0.25">
      <c r="A13" s="1017"/>
      <c r="B13" s="681"/>
      <c r="C13" s="681"/>
      <c r="D13" s="679"/>
      <c r="E13" s="690"/>
      <c r="F13" s="1014"/>
      <c r="G13" s="646"/>
      <c r="H13" s="116" t="s">
        <v>852</v>
      </c>
      <c r="I13" s="194">
        <v>4</v>
      </c>
      <c r="J13" s="679"/>
      <c r="K13" s="680"/>
      <c r="L13" s="680"/>
      <c r="M13" s="682"/>
      <c r="N13" s="682"/>
      <c r="O13" s="682"/>
      <c r="P13" s="682"/>
      <c r="Q13" s="1013"/>
      <c r="R13" s="1013"/>
      <c r="S13" s="200"/>
    </row>
    <row r="14" spans="1:19" s="201" customFormat="1" ht="45" customHeight="1" x14ac:dyDescent="0.25">
      <c r="A14" s="1018"/>
      <c r="B14" s="681"/>
      <c r="C14" s="681"/>
      <c r="D14" s="679"/>
      <c r="E14" s="690"/>
      <c r="F14" s="1014"/>
      <c r="G14" s="647"/>
      <c r="H14" s="116" t="s">
        <v>853</v>
      </c>
      <c r="I14" s="197" t="s">
        <v>854</v>
      </c>
      <c r="J14" s="679"/>
      <c r="K14" s="680"/>
      <c r="L14" s="680"/>
      <c r="M14" s="682"/>
      <c r="N14" s="682"/>
      <c r="O14" s="682"/>
      <c r="P14" s="682"/>
      <c r="Q14" s="1013"/>
      <c r="R14" s="1013"/>
      <c r="S14" s="200"/>
    </row>
    <row r="15" spans="1:19" s="201" customFormat="1" ht="30" customHeight="1" x14ac:dyDescent="0.25">
      <c r="A15" s="1015">
        <v>2</v>
      </c>
      <c r="B15" s="681">
        <v>1</v>
      </c>
      <c r="C15" s="681">
        <v>4</v>
      </c>
      <c r="D15" s="679">
        <v>2</v>
      </c>
      <c r="E15" s="690" t="s">
        <v>855</v>
      </c>
      <c r="F15" s="1014" t="s">
        <v>856</v>
      </c>
      <c r="G15" s="686" t="s">
        <v>264</v>
      </c>
      <c r="H15" s="116" t="s">
        <v>418</v>
      </c>
      <c r="I15" s="195">
        <v>1</v>
      </c>
      <c r="J15" s="679" t="s">
        <v>857</v>
      </c>
      <c r="K15" s="680" t="s">
        <v>841</v>
      </c>
      <c r="L15" s="680" t="s">
        <v>612</v>
      </c>
      <c r="M15" s="682">
        <v>13347.24</v>
      </c>
      <c r="N15" s="681"/>
      <c r="O15" s="682">
        <v>13347.24</v>
      </c>
      <c r="P15" s="681"/>
      <c r="Q15" s="679" t="s">
        <v>858</v>
      </c>
      <c r="R15" s="679" t="s">
        <v>842</v>
      </c>
      <c r="S15" s="200"/>
    </row>
    <row r="16" spans="1:19" s="201" customFormat="1" ht="59.25" customHeight="1" x14ac:dyDescent="0.25">
      <c r="A16" s="1015"/>
      <c r="B16" s="681"/>
      <c r="C16" s="681"/>
      <c r="D16" s="679"/>
      <c r="E16" s="690"/>
      <c r="F16" s="1014"/>
      <c r="G16" s="688"/>
      <c r="H16" s="116" t="s">
        <v>843</v>
      </c>
      <c r="I16" s="195" t="s">
        <v>859</v>
      </c>
      <c r="J16" s="679"/>
      <c r="K16" s="680"/>
      <c r="L16" s="680"/>
      <c r="M16" s="682"/>
      <c r="N16" s="681"/>
      <c r="O16" s="682"/>
      <c r="P16" s="681"/>
      <c r="Q16" s="679"/>
      <c r="R16" s="679"/>
      <c r="S16" s="200"/>
    </row>
    <row r="17" spans="1:19" s="201" customFormat="1" ht="33" customHeight="1" x14ac:dyDescent="0.25">
      <c r="A17" s="1015"/>
      <c r="B17" s="681"/>
      <c r="C17" s="681"/>
      <c r="D17" s="679"/>
      <c r="E17" s="690"/>
      <c r="F17" s="1014"/>
      <c r="G17" s="686" t="s">
        <v>45</v>
      </c>
      <c r="H17" s="116" t="s">
        <v>41</v>
      </c>
      <c r="I17" s="194">
        <v>1</v>
      </c>
      <c r="J17" s="679"/>
      <c r="K17" s="680"/>
      <c r="L17" s="680"/>
      <c r="M17" s="682"/>
      <c r="N17" s="681"/>
      <c r="O17" s="682"/>
      <c r="P17" s="681"/>
      <c r="Q17" s="679"/>
      <c r="R17" s="679"/>
      <c r="S17" s="200"/>
    </row>
    <row r="18" spans="1:19" s="201" customFormat="1" ht="75.75" customHeight="1" x14ac:dyDescent="0.25">
      <c r="A18" s="1015"/>
      <c r="B18" s="681"/>
      <c r="C18" s="681"/>
      <c r="D18" s="679"/>
      <c r="E18" s="690"/>
      <c r="F18" s="1014"/>
      <c r="G18" s="688"/>
      <c r="H18" s="116" t="s">
        <v>843</v>
      </c>
      <c r="I18" s="195" t="s">
        <v>859</v>
      </c>
      <c r="J18" s="679"/>
      <c r="K18" s="680"/>
      <c r="L18" s="680"/>
      <c r="M18" s="682"/>
      <c r="N18" s="681"/>
      <c r="O18" s="682"/>
      <c r="P18" s="681"/>
      <c r="Q18" s="679"/>
      <c r="R18" s="679"/>
      <c r="S18" s="200"/>
    </row>
    <row r="19" spans="1:19" s="201" customFormat="1" ht="21" customHeight="1" x14ac:dyDescent="0.25">
      <c r="A19" s="1015"/>
      <c r="B19" s="681"/>
      <c r="C19" s="681"/>
      <c r="D19" s="679"/>
      <c r="E19" s="690"/>
      <c r="F19" s="1014"/>
      <c r="G19" s="194" t="s">
        <v>48</v>
      </c>
      <c r="H19" s="116" t="s">
        <v>845</v>
      </c>
      <c r="I19" s="194">
        <v>1</v>
      </c>
      <c r="J19" s="679"/>
      <c r="K19" s="680"/>
      <c r="L19" s="680"/>
      <c r="M19" s="682"/>
      <c r="N19" s="681"/>
      <c r="O19" s="682"/>
      <c r="P19" s="681"/>
      <c r="Q19" s="679"/>
      <c r="R19" s="679"/>
      <c r="S19" s="200"/>
    </row>
    <row r="20" spans="1:19" s="201" customFormat="1" ht="21" customHeight="1" x14ac:dyDescent="0.25">
      <c r="A20" s="1015"/>
      <c r="B20" s="681"/>
      <c r="C20" s="681"/>
      <c r="D20" s="679"/>
      <c r="E20" s="690"/>
      <c r="F20" s="1014"/>
      <c r="G20" s="686" t="s">
        <v>846</v>
      </c>
      <c r="H20" s="116" t="s">
        <v>847</v>
      </c>
      <c r="I20" s="194">
        <v>1</v>
      </c>
      <c r="J20" s="679"/>
      <c r="K20" s="680"/>
      <c r="L20" s="680"/>
      <c r="M20" s="682"/>
      <c r="N20" s="681"/>
      <c r="O20" s="682"/>
      <c r="P20" s="681"/>
      <c r="Q20" s="679"/>
      <c r="R20" s="679"/>
      <c r="S20" s="200"/>
    </row>
    <row r="21" spans="1:19" s="201" customFormat="1" ht="21" customHeight="1" x14ac:dyDescent="0.25">
      <c r="A21" s="1015"/>
      <c r="B21" s="681"/>
      <c r="C21" s="681"/>
      <c r="D21" s="679"/>
      <c r="E21" s="690"/>
      <c r="F21" s="1014"/>
      <c r="G21" s="688"/>
      <c r="H21" s="116" t="s">
        <v>848</v>
      </c>
      <c r="I21" s="194">
        <v>1</v>
      </c>
      <c r="J21" s="679"/>
      <c r="K21" s="680"/>
      <c r="L21" s="680"/>
      <c r="M21" s="682"/>
      <c r="N21" s="681"/>
      <c r="O21" s="682"/>
      <c r="P21" s="681"/>
      <c r="Q21" s="679"/>
      <c r="R21" s="679"/>
      <c r="S21" s="200"/>
    </row>
    <row r="22" spans="1:19" s="201" customFormat="1" ht="56.25" customHeight="1" x14ac:dyDescent="0.25">
      <c r="A22" s="1015"/>
      <c r="B22" s="681"/>
      <c r="C22" s="681"/>
      <c r="D22" s="679"/>
      <c r="E22" s="690"/>
      <c r="F22" s="1014"/>
      <c r="G22" s="648" t="s">
        <v>849</v>
      </c>
      <c r="H22" s="116" t="s">
        <v>850</v>
      </c>
      <c r="I22" s="195" t="s">
        <v>851</v>
      </c>
      <c r="J22" s="679"/>
      <c r="K22" s="680"/>
      <c r="L22" s="680"/>
      <c r="M22" s="682"/>
      <c r="N22" s="681"/>
      <c r="O22" s="682"/>
      <c r="P22" s="681"/>
      <c r="Q22" s="679"/>
      <c r="R22" s="679"/>
      <c r="S22" s="200"/>
    </row>
    <row r="23" spans="1:19" s="201" customFormat="1" ht="81.599999999999994" customHeight="1" x14ac:dyDescent="0.25">
      <c r="A23" s="1015"/>
      <c r="B23" s="681"/>
      <c r="C23" s="681"/>
      <c r="D23" s="679"/>
      <c r="E23" s="690"/>
      <c r="F23" s="1014"/>
      <c r="G23" s="646"/>
      <c r="H23" s="116" t="s">
        <v>852</v>
      </c>
      <c r="I23" s="194">
        <v>1</v>
      </c>
      <c r="J23" s="679"/>
      <c r="K23" s="680"/>
      <c r="L23" s="680"/>
      <c r="M23" s="682"/>
      <c r="N23" s="681"/>
      <c r="O23" s="682"/>
      <c r="P23" s="681"/>
      <c r="Q23" s="679"/>
      <c r="R23" s="679"/>
      <c r="S23" s="200"/>
    </row>
    <row r="24" spans="1:19" s="201" customFormat="1" ht="78" customHeight="1" x14ac:dyDescent="0.25">
      <c r="A24" s="1015"/>
      <c r="B24" s="681"/>
      <c r="C24" s="681"/>
      <c r="D24" s="679"/>
      <c r="E24" s="690"/>
      <c r="F24" s="1014"/>
      <c r="G24" s="647"/>
      <c r="H24" s="116" t="s">
        <v>853</v>
      </c>
      <c r="I24" s="197" t="s">
        <v>860</v>
      </c>
      <c r="J24" s="679"/>
      <c r="K24" s="680"/>
      <c r="L24" s="680"/>
      <c r="M24" s="682"/>
      <c r="N24" s="681"/>
      <c r="O24" s="682"/>
      <c r="P24" s="681"/>
      <c r="Q24" s="679"/>
      <c r="R24" s="679"/>
      <c r="S24" s="200"/>
    </row>
    <row r="25" spans="1:19" s="201" customFormat="1" ht="34.5" customHeight="1" x14ac:dyDescent="0.25">
      <c r="A25" s="1016">
        <v>3</v>
      </c>
      <c r="B25" s="681">
        <v>1</v>
      </c>
      <c r="C25" s="681">
        <v>4</v>
      </c>
      <c r="D25" s="679">
        <v>5</v>
      </c>
      <c r="E25" s="690" t="s">
        <v>861</v>
      </c>
      <c r="F25" s="1014" t="s">
        <v>862</v>
      </c>
      <c r="G25" s="686" t="s">
        <v>45</v>
      </c>
      <c r="H25" s="140" t="s">
        <v>863</v>
      </c>
      <c r="I25" s="194">
        <v>1</v>
      </c>
      <c r="J25" s="679" t="s">
        <v>864</v>
      </c>
      <c r="K25" s="680" t="s">
        <v>765</v>
      </c>
      <c r="L25" s="681"/>
      <c r="M25" s="682">
        <v>13100</v>
      </c>
      <c r="N25" s="682"/>
      <c r="O25" s="682">
        <v>13100</v>
      </c>
      <c r="P25" s="682"/>
      <c r="Q25" s="679" t="s">
        <v>858</v>
      </c>
      <c r="R25" s="679" t="s">
        <v>842</v>
      </c>
      <c r="S25" s="200"/>
    </row>
    <row r="26" spans="1:19" s="201" customFormat="1" ht="84" customHeight="1" x14ac:dyDescent="0.25">
      <c r="A26" s="1017"/>
      <c r="B26" s="681"/>
      <c r="C26" s="681"/>
      <c r="D26" s="679"/>
      <c r="E26" s="690"/>
      <c r="F26" s="1014"/>
      <c r="G26" s="688"/>
      <c r="H26" s="116" t="s">
        <v>865</v>
      </c>
      <c r="I26" s="195" t="s">
        <v>866</v>
      </c>
      <c r="J26" s="679"/>
      <c r="K26" s="680"/>
      <c r="L26" s="681"/>
      <c r="M26" s="682"/>
      <c r="N26" s="682"/>
      <c r="O26" s="682"/>
      <c r="P26" s="682"/>
      <c r="Q26" s="679"/>
      <c r="R26" s="679"/>
      <c r="S26" s="200"/>
    </row>
    <row r="27" spans="1:19" s="201" customFormat="1" ht="46.5" customHeight="1" x14ac:dyDescent="0.25">
      <c r="A27" s="1017"/>
      <c r="B27" s="681"/>
      <c r="C27" s="681"/>
      <c r="D27" s="679"/>
      <c r="E27" s="690"/>
      <c r="F27" s="1014"/>
      <c r="G27" s="686" t="s">
        <v>846</v>
      </c>
      <c r="H27" s="116" t="s">
        <v>847</v>
      </c>
      <c r="I27" s="195">
        <v>1</v>
      </c>
      <c r="J27" s="679"/>
      <c r="K27" s="680"/>
      <c r="L27" s="681"/>
      <c r="M27" s="682"/>
      <c r="N27" s="682"/>
      <c r="O27" s="682"/>
      <c r="P27" s="682"/>
      <c r="Q27" s="679"/>
      <c r="R27" s="679"/>
      <c r="S27" s="200"/>
    </row>
    <row r="28" spans="1:19" s="201" customFormat="1" ht="38.25" customHeight="1" x14ac:dyDescent="0.25">
      <c r="A28" s="1017"/>
      <c r="B28" s="681"/>
      <c r="C28" s="681"/>
      <c r="D28" s="679"/>
      <c r="E28" s="690"/>
      <c r="F28" s="1014"/>
      <c r="G28" s="688"/>
      <c r="H28" s="116" t="s">
        <v>848</v>
      </c>
      <c r="I28" s="195">
        <v>2</v>
      </c>
      <c r="J28" s="679"/>
      <c r="K28" s="680"/>
      <c r="L28" s="681"/>
      <c r="M28" s="682"/>
      <c r="N28" s="682"/>
      <c r="O28" s="682"/>
      <c r="P28" s="682"/>
      <c r="Q28" s="679"/>
      <c r="R28" s="679"/>
      <c r="S28" s="200"/>
    </row>
    <row r="29" spans="1:19" s="201" customFormat="1" ht="44.25" customHeight="1" x14ac:dyDescent="0.25">
      <c r="A29" s="1017"/>
      <c r="B29" s="681"/>
      <c r="C29" s="681"/>
      <c r="D29" s="679"/>
      <c r="E29" s="690"/>
      <c r="F29" s="1014"/>
      <c r="G29" s="195" t="s">
        <v>48</v>
      </c>
      <c r="H29" s="140" t="s">
        <v>845</v>
      </c>
      <c r="I29" s="194">
        <v>1</v>
      </c>
      <c r="J29" s="679"/>
      <c r="K29" s="680"/>
      <c r="L29" s="681"/>
      <c r="M29" s="682"/>
      <c r="N29" s="682"/>
      <c r="O29" s="682"/>
      <c r="P29" s="682"/>
      <c r="Q29" s="679"/>
      <c r="R29" s="679"/>
      <c r="S29" s="200"/>
    </row>
    <row r="30" spans="1:19" s="201" customFormat="1" ht="53.25" customHeight="1" x14ac:dyDescent="0.25">
      <c r="A30" s="1017"/>
      <c r="B30" s="681"/>
      <c r="C30" s="681"/>
      <c r="D30" s="679"/>
      <c r="E30" s="690"/>
      <c r="F30" s="1014"/>
      <c r="G30" s="648" t="s">
        <v>867</v>
      </c>
      <c r="H30" s="116" t="s">
        <v>868</v>
      </c>
      <c r="I30" s="195" t="s">
        <v>869</v>
      </c>
      <c r="J30" s="679"/>
      <c r="K30" s="680"/>
      <c r="L30" s="681"/>
      <c r="M30" s="682"/>
      <c r="N30" s="682"/>
      <c r="O30" s="682"/>
      <c r="P30" s="682"/>
      <c r="Q30" s="679"/>
      <c r="R30" s="679"/>
      <c r="S30" s="200"/>
    </row>
    <row r="31" spans="1:19" s="201" customFormat="1" ht="118.5" customHeight="1" x14ac:dyDescent="0.25">
      <c r="A31" s="1017"/>
      <c r="B31" s="681"/>
      <c r="C31" s="681"/>
      <c r="D31" s="679"/>
      <c r="E31" s="690"/>
      <c r="F31" s="1014"/>
      <c r="G31" s="646"/>
      <c r="H31" s="116" t="s">
        <v>870</v>
      </c>
      <c r="I31" s="194">
        <v>3</v>
      </c>
      <c r="J31" s="679"/>
      <c r="K31" s="680"/>
      <c r="L31" s="681"/>
      <c r="M31" s="682"/>
      <c r="N31" s="682"/>
      <c r="O31" s="682"/>
      <c r="P31" s="682"/>
      <c r="Q31" s="679"/>
      <c r="R31" s="679"/>
      <c r="S31" s="200"/>
    </row>
    <row r="32" spans="1:19" s="201" customFormat="1" ht="66.75" customHeight="1" x14ac:dyDescent="0.25">
      <c r="A32" s="1018"/>
      <c r="B32" s="681"/>
      <c r="C32" s="681"/>
      <c r="D32" s="679"/>
      <c r="E32" s="690"/>
      <c r="F32" s="1014"/>
      <c r="G32" s="647"/>
      <c r="H32" s="116" t="s">
        <v>871</v>
      </c>
      <c r="I32" s="197" t="s">
        <v>872</v>
      </c>
      <c r="J32" s="679"/>
      <c r="K32" s="680"/>
      <c r="L32" s="681"/>
      <c r="M32" s="682"/>
      <c r="N32" s="682"/>
      <c r="O32" s="682"/>
      <c r="P32" s="682"/>
      <c r="Q32" s="679"/>
      <c r="R32" s="679"/>
      <c r="S32" s="200"/>
    </row>
    <row r="33" spans="1:19" s="201" customFormat="1" ht="53.25" customHeight="1" x14ac:dyDescent="0.25">
      <c r="A33" s="1015">
        <v>4</v>
      </c>
      <c r="B33" s="681">
        <v>1</v>
      </c>
      <c r="C33" s="681">
        <v>4</v>
      </c>
      <c r="D33" s="679">
        <v>5</v>
      </c>
      <c r="E33" s="690" t="s">
        <v>873</v>
      </c>
      <c r="F33" s="1014" t="s">
        <v>874</v>
      </c>
      <c r="G33" s="686" t="s">
        <v>45</v>
      </c>
      <c r="H33" s="140" t="s">
        <v>863</v>
      </c>
      <c r="I33" s="197" t="s">
        <v>34</v>
      </c>
      <c r="J33" s="679" t="s">
        <v>875</v>
      </c>
      <c r="K33" s="680" t="s">
        <v>765</v>
      </c>
      <c r="L33" s="680"/>
      <c r="M33" s="682">
        <v>6300</v>
      </c>
      <c r="N33" s="682"/>
      <c r="O33" s="682">
        <v>6300</v>
      </c>
      <c r="P33" s="682"/>
      <c r="Q33" s="679" t="s">
        <v>858</v>
      </c>
      <c r="R33" s="679" t="s">
        <v>842</v>
      </c>
      <c r="S33" s="200"/>
    </row>
    <row r="34" spans="1:19" s="201" customFormat="1" ht="84.75" customHeight="1" x14ac:dyDescent="0.25">
      <c r="A34" s="1015"/>
      <c r="B34" s="681"/>
      <c r="C34" s="681"/>
      <c r="D34" s="679"/>
      <c r="E34" s="690"/>
      <c r="F34" s="1014"/>
      <c r="G34" s="688"/>
      <c r="H34" s="116" t="s">
        <v>865</v>
      </c>
      <c r="I34" s="197" t="s">
        <v>876</v>
      </c>
      <c r="J34" s="679"/>
      <c r="K34" s="680"/>
      <c r="L34" s="680"/>
      <c r="M34" s="682"/>
      <c r="N34" s="682"/>
      <c r="O34" s="682"/>
      <c r="P34" s="682"/>
      <c r="Q34" s="679"/>
      <c r="R34" s="679"/>
      <c r="S34" s="200"/>
    </row>
    <row r="35" spans="1:19" s="201" customFormat="1" ht="53.25" customHeight="1" x14ac:dyDescent="0.25">
      <c r="A35" s="1015"/>
      <c r="B35" s="681"/>
      <c r="C35" s="681"/>
      <c r="D35" s="679"/>
      <c r="E35" s="690"/>
      <c r="F35" s="1014"/>
      <c r="G35" s="195" t="s">
        <v>48</v>
      </c>
      <c r="H35" s="140" t="s">
        <v>845</v>
      </c>
      <c r="I35" s="197" t="s">
        <v>34</v>
      </c>
      <c r="J35" s="679"/>
      <c r="K35" s="680"/>
      <c r="L35" s="680"/>
      <c r="M35" s="682"/>
      <c r="N35" s="682"/>
      <c r="O35" s="682"/>
      <c r="P35" s="682"/>
      <c r="Q35" s="679"/>
      <c r="R35" s="679"/>
      <c r="S35" s="200"/>
    </row>
    <row r="36" spans="1:19" s="201" customFormat="1" ht="53.25" customHeight="1" x14ac:dyDescent="0.25">
      <c r="A36" s="1015"/>
      <c r="B36" s="681"/>
      <c r="C36" s="681"/>
      <c r="D36" s="679"/>
      <c r="E36" s="690"/>
      <c r="F36" s="1014"/>
      <c r="G36" s="203" t="s">
        <v>846</v>
      </c>
      <c r="H36" s="140" t="s">
        <v>848</v>
      </c>
      <c r="I36" s="197" t="s">
        <v>62</v>
      </c>
      <c r="J36" s="679"/>
      <c r="K36" s="680"/>
      <c r="L36" s="680"/>
      <c r="M36" s="682"/>
      <c r="N36" s="682"/>
      <c r="O36" s="682"/>
      <c r="P36" s="682"/>
      <c r="Q36" s="679"/>
      <c r="R36" s="679"/>
      <c r="S36" s="200"/>
    </row>
    <row r="37" spans="1:19" s="201" customFormat="1" ht="58.5" customHeight="1" x14ac:dyDescent="0.25">
      <c r="A37" s="1015"/>
      <c r="B37" s="681"/>
      <c r="C37" s="681"/>
      <c r="D37" s="679"/>
      <c r="E37" s="690"/>
      <c r="F37" s="1014"/>
      <c r="G37" s="648" t="s">
        <v>867</v>
      </c>
      <c r="H37" s="116" t="s">
        <v>877</v>
      </c>
      <c r="I37" s="197" t="s">
        <v>62</v>
      </c>
      <c r="J37" s="679"/>
      <c r="K37" s="680"/>
      <c r="L37" s="680"/>
      <c r="M37" s="682"/>
      <c r="N37" s="682"/>
      <c r="O37" s="682"/>
      <c r="P37" s="682"/>
      <c r="Q37" s="679"/>
      <c r="R37" s="679"/>
      <c r="S37" s="200"/>
    </row>
    <row r="38" spans="1:19" s="201" customFormat="1" ht="102" customHeight="1" x14ac:dyDescent="0.25">
      <c r="A38" s="1015"/>
      <c r="B38" s="681"/>
      <c r="C38" s="681"/>
      <c r="D38" s="679"/>
      <c r="E38" s="690"/>
      <c r="F38" s="1014"/>
      <c r="G38" s="646"/>
      <c r="H38" s="116" t="s">
        <v>878</v>
      </c>
      <c r="I38" s="197" t="s">
        <v>62</v>
      </c>
      <c r="J38" s="679"/>
      <c r="K38" s="680"/>
      <c r="L38" s="680"/>
      <c r="M38" s="682"/>
      <c r="N38" s="682"/>
      <c r="O38" s="682"/>
      <c r="P38" s="682"/>
      <c r="Q38" s="679"/>
      <c r="R38" s="679"/>
      <c r="S38" s="200"/>
    </row>
    <row r="39" spans="1:19" s="201" customFormat="1" ht="51" customHeight="1" x14ac:dyDescent="0.25">
      <c r="A39" s="1015"/>
      <c r="B39" s="681"/>
      <c r="C39" s="681"/>
      <c r="D39" s="679"/>
      <c r="E39" s="690"/>
      <c r="F39" s="1014"/>
      <c r="G39" s="647"/>
      <c r="H39" s="116" t="s">
        <v>871</v>
      </c>
      <c r="I39" s="197" t="s">
        <v>879</v>
      </c>
      <c r="J39" s="679"/>
      <c r="K39" s="680"/>
      <c r="L39" s="680"/>
      <c r="M39" s="682"/>
      <c r="N39" s="682"/>
      <c r="O39" s="682"/>
      <c r="P39" s="682"/>
      <c r="Q39" s="679"/>
      <c r="R39" s="679"/>
      <c r="S39" s="200"/>
    </row>
    <row r="40" spans="1:19" s="201" customFormat="1" ht="32.25" customHeight="1" x14ac:dyDescent="0.25">
      <c r="A40" s="1015">
        <v>5</v>
      </c>
      <c r="B40" s="681">
        <v>1</v>
      </c>
      <c r="C40" s="681">
        <v>4</v>
      </c>
      <c r="D40" s="679">
        <v>5</v>
      </c>
      <c r="E40" s="690" t="s">
        <v>880</v>
      </c>
      <c r="F40" s="1014" t="s">
        <v>881</v>
      </c>
      <c r="G40" s="648" t="s">
        <v>45</v>
      </c>
      <c r="H40" s="140" t="s">
        <v>863</v>
      </c>
      <c r="I40" s="197" t="s">
        <v>34</v>
      </c>
      <c r="J40" s="679" t="s">
        <v>882</v>
      </c>
      <c r="K40" s="680" t="s">
        <v>619</v>
      </c>
      <c r="L40" s="680"/>
      <c r="M40" s="1013">
        <v>12000</v>
      </c>
      <c r="N40" s="1013"/>
      <c r="O40" s="1013">
        <v>12000</v>
      </c>
      <c r="P40" s="680"/>
      <c r="Q40" s="680" t="s">
        <v>71</v>
      </c>
      <c r="R40" s="680" t="s">
        <v>72</v>
      </c>
      <c r="S40" s="200"/>
    </row>
    <row r="41" spans="1:19" s="201" customFormat="1" ht="56.25" customHeight="1" x14ac:dyDescent="0.25">
      <c r="A41" s="1015"/>
      <c r="B41" s="681"/>
      <c r="C41" s="681"/>
      <c r="D41" s="679"/>
      <c r="E41" s="690"/>
      <c r="F41" s="1014"/>
      <c r="G41" s="647"/>
      <c r="H41" s="116" t="s">
        <v>865</v>
      </c>
      <c r="I41" s="197" t="s">
        <v>883</v>
      </c>
      <c r="J41" s="679"/>
      <c r="K41" s="680"/>
      <c r="L41" s="680"/>
      <c r="M41" s="1013"/>
      <c r="N41" s="1013"/>
      <c r="O41" s="1013"/>
      <c r="P41" s="680"/>
      <c r="Q41" s="680"/>
      <c r="R41" s="680"/>
      <c r="S41" s="200"/>
    </row>
    <row r="42" spans="1:19" s="201" customFormat="1" ht="30" customHeight="1" x14ac:dyDescent="0.25">
      <c r="A42" s="1015"/>
      <c r="B42" s="681"/>
      <c r="C42" s="681"/>
      <c r="D42" s="679"/>
      <c r="E42" s="690"/>
      <c r="F42" s="1014"/>
      <c r="G42" s="648" t="s">
        <v>846</v>
      </c>
      <c r="H42" s="140" t="s">
        <v>847</v>
      </c>
      <c r="I42" s="197" t="s">
        <v>62</v>
      </c>
      <c r="J42" s="679"/>
      <c r="K42" s="680"/>
      <c r="L42" s="680"/>
      <c r="M42" s="1013"/>
      <c r="N42" s="1013"/>
      <c r="O42" s="1013"/>
      <c r="P42" s="680"/>
      <c r="Q42" s="680"/>
      <c r="R42" s="680"/>
      <c r="S42" s="200"/>
    </row>
    <row r="43" spans="1:19" s="201" customFormat="1" ht="30" customHeight="1" x14ac:dyDescent="0.25">
      <c r="A43" s="1015"/>
      <c r="B43" s="681"/>
      <c r="C43" s="681"/>
      <c r="D43" s="679"/>
      <c r="E43" s="690"/>
      <c r="F43" s="1014"/>
      <c r="G43" s="647"/>
      <c r="H43" s="140" t="s">
        <v>848</v>
      </c>
      <c r="I43" s="197" t="s">
        <v>34</v>
      </c>
      <c r="J43" s="679"/>
      <c r="K43" s="680"/>
      <c r="L43" s="680"/>
      <c r="M43" s="1013"/>
      <c r="N43" s="1013"/>
      <c r="O43" s="1013"/>
      <c r="P43" s="680"/>
      <c r="Q43" s="680"/>
      <c r="R43" s="680"/>
      <c r="S43" s="200"/>
    </row>
    <row r="44" spans="1:19" s="201" customFormat="1" ht="48" customHeight="1" x14ac:dyDescent="0.25">
      <c r="A44" s="1015"/>
      <c r="B44" s="681"/>
      <c r="C44" s="681"/>
      <c r="D44" s="679"/>
      <c r="E44" s="690"/>
      <c r="F44" s="1014"/>
      <c r="G44" s="648" t="s">
        <v>867</v>
      </c>
      <c r="H44" s="116" t="s">
        <v>868</v>
      </c>
      <c r="I44" s="197" t="s">
        <v>884</v>
      </c>
      <c r="J44" s="679"/>
      <c r="K44" s="680"/>
      <c r="L44" s="680"/>
      <c r="M44" s="1013"/>
      <c r="N44" s="1013"/>
      <c r="O44" s="1013"/>
      <c r="P44" s="680"/>
      <c r="Q44" s="680"/>
      <c r="R44" s="680"/>
      <c r="S44" s="200"/>
    </row>
    <row r="45" spans="1:19" s="201" customFormat="1" ht="86.25" customHeight="1" x14ac:dyDescent="0.25">
      <c r="A45" s="1015"/>
      <c r="B45" s="681"/>
      <c r="C45" s="681"/>
      <c r="D45" s="679"/>
      <c r="E45" s="690"/>
      <c r="F45" s="1014"/>
      <c r="G45" s="646"/>
      <c r="H45" s="116" t="s">
        <v>885</v>
      </c>
      <c r="I45" s="197" t="s">
        <v>68</v>
      </c>
      <c r="J45" s="679"/>
      <c r="K45" s="680"/>
      <c r="L45" s="680"/>
      <c r="M45" s="1013"/>
      <c r="N45" s="1013"/>
      <c r="O45" s="1013"/>
      <c r="P45" s="680"/>
      <c r="Q45" s="680"/>
      <c r="R45" s="680"/>
      <c r="S45" s="200"/>
    </row>
    <row r="46" spans="1:19" s="201" customFormat="1" ht="48" customHeight="1" x14ac:dyDescent="0.25">
      <c r="A46" s="1015"/>
      <c r="B46" s="681"/>
      <c r="C46" s="681"/>
      <c r="D46" s="679"/>
      <c r="E46" s="690"/>
      <c r="F46" s="1014"/>
      <c r="G46" s="647"/>
      <c r="H46" s="116" t="s">
        <v>853</v>
      </c>
      <c r="I46" s="197" t="s">
        <v>872</v>
      </c>
      <c r="J46" s="679"/>
      <c r="K46" s="680"/>
      <c r="L46" s="680"/>
      <c r="M46" s="1013"/>
      <c r="N46" s="1013"/>
      <c r="O46" s="1013"/>
      <c r="P46" s="680"/>
      <c r="Q46" s="680"/>
      <c r="R46" s="680"/>
      <c r="S46" s="200"/>
    </row>
    <row r="47" spans="1:19" s="201" customFormat="1" ht="204" customHeight="1" x14ac:dyDescent="0.25">
      <c r="A47" s="194">
        <v>6</v>
      </c>
      <c r="B47" s="194">
        <v>1</v>
      </c>
      <c r="C47" s="194">
        <v>4</v>
      </c>
      <c r="D47" s="195">
        <v>5</v>
      </c>
      <c r="E47" s="195" t="s">
        <v>886</v>
      </c>
      <c r="F47" s="195" t="s">
        <v>887</v>
      </c>
      <c r="G47" s="195" t="s">
        <v>888</v>
      </c>
      <c r="H47" s="198" t="s">
        <v>43</v>
      </c>
      <c r="I47" s="197" t="s">
        <v>63</v>
      </c>
      <c r="J47" s="195" t="s">
        <v>889</v>
      </c>
      <c r="K47" s="198" t="s">
        <v>338</v>
      </c>
      <c r="L47" s="198"/>
      <c r="M47" s="199">
        <v>23746.5</v>
      </c>
      <c r="N47" s="199"/>
      <c r="O47" s="199">
        <v>20246.5</v>
      </c>
      <c r="P47" s="199"/>
      <c r="Q47" s="195" t="s">
        <v>106</v>
      </c>
      <c r="R47" s="195" t="s">
        <v>890</v>
      </c>
      <c r="S47" s="200"/>
    </row>
    <row r="48" spans="1:19" s="201" customFormat="1" ht="27" customHeight="1" x14ac:dyDescent="0.25">
      <c r="A48" s="686">
        <v>7</v>
      </c>
      <c r="B48" s="686">
        <v>1</v>
      </c>
      <c r="C48" s="686">
        <v>4</v>
      </c>
      <c r="D48" s="686">
        <v>2</v>
      </c>
      <c r="E48" s="648" t="s">
        <v>891</v>
      </c>
      <c r="F48" s="911" t="s">
        <v>892</v>
      </c>
      <c r="G48" s="648" t="s">
        <v>893</v>
      </c>
      <c r="H48" s="116" t="s">
        <v>894</v>
      </c>
      <c r="I48" s="194">
        <v>1</v>
      </c>
      <c r="J48" s="648" t="s">
        <v>895</v>
      </c>
      <c r="K48" s="999"/>
      <c r="L48" s="686" t="s">
        <v>384</v>
      </c>
      <c r="M48" s="999"/>
      <c r="N48" s="683">
        <v>18865.439999999999</v>
      </c>
      <c r="O48" s="686"/>
      <c r="P48" s="683">
        <v>18865.439999999999</v>
      </c>
      <c r="Q48" s="948" t="s">
        <v>71</v>
      </c>
      <c r="R48" s="948" t="s">
        <v>842</v>
      </c>
    </row>
    <row r="49" spans="1:18" s="201" customFormat="1" ht="43.5" customHeight="1" x14ac:dyDescent="0.25">
      <c r="A49" s="687"/>
      <c r="B49" s="687"/>
      <c r="C49" s="687"/>
      <c r="D49" s="687"/>
      <c r="E49" s="646"/>
      <c r="F49" s="998"/>
      <c r="G49" s="646"/>
      <c r="H49" s="116" t="s">
        <v>896</v>
      </c>
      <c r="I49" s="194" t="s">
        <v>897</v>
      </c>
      <c r="J49" s="646"/>
      <c r="K49" s="1000"/>
      <c r="L49" s="687"/>
      <c r="M49" s="1000"/>
      <c r="N49" s="684"/>
      <c r="O49" s="687"/>
      <c r="P49" s="684"/>
      <c r="Q49" s="660"/>
      <c r="R49" s="660"/>
    </row>
    <row r="50" spans="1:18" s="201" customFormat="1" ht="101.25" customHeight="1" x14ac:dyDescent="0.25">
      <c r="A50" s="688"/>
      <c r="B50" s="688"/>
      <c r="C50" s="688"/>
      <c r="D50" s="688"/>
      <c r="E50" s="647"/>
      <c r="F50" s="912"/>
      <c r="G50" s="647"/>
      <c r="H50" s="116" t="s">
        <v>898</v>
      </c>
      <c r="I50" s="194">
        <v>1</v>
      </c>
      <c r="J50" s="647"/>
      <c r="K50" s="1001"/>
      <c r="L50" s="688"/>
      <c r="M50" s="1001"/>
      <c r="N50" s="685"/>
      <c r="O50" s="688"/>
      <c r="P50" s="685"/>
      <c r="Q50" s="661"/>
      <c r="R50" s="661"/>
    </row>
    <row r="51" spans="1:18" s="201" customFormat="1" ht="27" customHeight="1" x14ac:dyDescent="0.25">
      <c r="A51" s="612">
        <v>7</v>
      </c>
      <c r="B51" s="612">
        <v>1</v>
      </c>
      <c r="C51" s="612">
        <v>4</v>
      </c>
      <c r="D51" s="612">
        <v>2</v>
      </c>
      <c r="E51" s="609" t="s">
        <v>891</v>
      </c>
      <c r="F51" s="984" t="s">
        <v>892</v>
      </c>
      <c r="G51" s="609" t="s">
        <v>893</v>
      </c>
      <c r="H51" s="129" t="s">
        <v>894</v>
      </c>
      <c r="I51" s="213">
        <v>1</v>
      </c>
      <c r="J51" s="609" t="s">
        <v>895</v>
      </c>
      <c r="K51" s="993"/>
      <c r="L51" s="612" t="s">
        <v>384</v>
      </c>
      <c r="M51" s="993"/>
      <c r="N51" s="606">
        <v>18864.54</v>
      </c>
      <c r="O51" s="612"/>
      <c r="P51" s="606">
        <v>18864.54</v>
      </c>
      <c r="Q51" s="938" t="s">
        <v>71</v>
      </c>
      <c r="R51" s="938" t="s">
        <v>842</v>
      </c>
    </row>
    <row r="52" spans="1:18" s="201" customFormat="1" ht="43.5" customHeight="1" x14ac:dyDescent="0.25">
      <c r="A52" s="618"/>
      <c r="B52" s="618"/>
      <c r="C52" s="618"/>
      <c r="D52" s="618"/>
      <c r="E52" s="610"/>
      <c r="F52" s="985"/>
      <c r="G52" s="610"/>
      <c r="H52" s="129" t="s">
        <v>896</v>
      </c>
      <c r="I52" s="213" t="s">
        <v>897</v>
      </c>
      <c r="J52" s="610"/>
      <c r="K52" s="994"/>
      <c r="L52" s="618"/>
      <c r="M52" s="994"/>
      <c r="N52" s="607"/>
      <c r="O52" s="618"/>
      <c r="P52" s="607"/>
      <c r="Q52" s="983"/>
      <c r="R52" s="983"/>
    </row>
    <row r="53" spans="1:18" s="201" customFormat="1" ht="101.25" customHeight="1" x14ac:dyDescent="0.25">
      <c r="A53" s="613"/>
      <c r="B53" s="613"/>
      <c r="C53" s="613"/>
      <c r="D53" s="613"/>
      <c r="E53" s="611"/>
      <c r="F53" s="986"/>
      <c r="G53" s="611"/>
      <c r="H53" s="129" t="s">
        <v>898</v>
      </c>
      <c r="I53" s="213">
        <v>1</v>
      </c>
      <c r="J53" s="611"/>
      <c r="K53" s="995"/>
      <c r="L53" s="613"/>
      <c r="M53" s="995"/>
      <c r="N53" s="608"/>
      <c r="O53" s="613"/>
      <c r="P53" s="608"/>
      <c r="Q53" s="939"/>
      <c r="R53" s="939"/>
    </row>
    <row r="54" spans="1:18" s="201" customFormat="1" ht="30" customHeight="1" x14ac:dyDescent="0.25">
      <c r="A54" s="815" t="s">
        <v>899</v>
      </c>
      <c r="B54" s="1008"/>
      <c r="C54" s="1008"/>
      <c r="D54" s="1008"/>
      <c r="E54" s="1008"/>
      <c r="F54" s="1008"/>
      <c r="G54" s="1008"/>
      <c r="H54" s="1008"/>
      <c r="I54" s="1008"/>
      <c r="J54" s="1008"/>
      <c r="K54" s="1008"/>
      <c r="L54" s="1008"/>
      <c r="M54" s="1008"/>
      <c r="N54" s="1008"/>
      <c r="O54" s="1008"/>
      <c r="P54" s="1008"/>
      <c r="Q54" s="1008"/>
      <c r="R54" s="1009"/>
    </row>
    <row r="55" spans="1:18" s="201" customFormat="1" x14ac:dyDescent="0.25">
      <c r="A55" s="681">
        <v>8</v>
      </c>
      <c r="B55" s="681">
        <v>1</v>
      </c>
      <c r="C55" s="681">
        <v>4</v>
      </c>
      <c r="D55" s="681">
        <v>5</v>
      </c>
      <c r="E55" s="679" t="s">
        <v>900</v>
      </c>
      <c r="F55" s="1014" t="s">
        <v>901</v>
      </c>
      <c r="G55" s="679" t="s">
        <v>39</v>
      </c>
      <c r="H55" s="116" t="s">
        <v>902</v>
      </c>
      <c r="I55" s="194">
        <v>1</v>
      </c>
      <c r="J55" s="679" t="s">
        <v>903</v>
      </c>
      <c r="K55" s="1012"/>
      <c r="L55" s="681" t="s">
        <v>42</v>
      </c>
      <c r="M55" s="1012"/>
      <c r="N55" s="682">
        <v>85000</v>
      </c>
      <c r="O55" s="1012"/>
      <c r="P55" s="682">
        <v>85000</v>
      </c>
      <c r="Q55" s="1013" t="s">
        <v>71</v>
      </c>
      <c r="R55" s="1013" t="s">
        <v>842</v>
      </c>
    </row>
    <row r="56" spans="1:18" s="201" customFormat="1" ht="32.25" customHeight="1" x14ac:dyDescent="0.25">
      <c r="A56" s="681"/>
      <c r="B56" s="681"/>
      <c r="C56" s="681"/>
      <c r="D56" s="681"/>
      <c r="E56" s="679"/>
      <c r="F56" s="1014"/>
      <c r="G56" s="679"/>
      <c r="H56" s="116" t="s">
        <v>896</v>
      </c>
      <c r="I56" s="194" t="s">
        <v>904</v>
      </c>
      <c r="J56" s="679"/>
      <c r="K56" s="1012"/>
      <c r="L56" s="681"/>
      <c r="M56" s="1012"/>
      <c r="N56" s="682"/>
      <c r="O56" s="1012"/>
      <c r="P56" s="682"/>
      <c r="Q56" s="1013"/>
      <c r="R56" s="1013"/>
    </row>
    <row r="57" spans="1:18" s="201" customFormat="1" ht="30.75" customHeight="1" x14ac:dyDescent="0.25">
      <c r="A57" s="681"/>
      <c r="B57" s="681"/>
      <c r="C57" s="681"/>
      <c r="D57" s="681"/>
      <c r="E57" s="679"/>
      <c r="F57" s="1014"/>
      <c r="G57" s="195" t="s">
        <v>905</v>
      </c>
      <c r="H57" s="116" t="s">
        <v>906</v>
      </c>
      <c r="I57" s="194">
        <v>1</v>
      </c>
      <c r="J57" s="679"/>
      <c r="K57" s="1012"/>
      <c r="L57" s="681"/>
      <c r="M57" s="1012"/>
      <c r="N57" s="682"/>
      <c r="O57" s="1012"/>
      <c r="P57" s="682"/>
      <c r="Q57" s="1013"/>
      <c r="R57" s="1013"/>
    </row>
    <row r="58" spans="1:18" s="201" customFormat="1" x14ac:dyDescent="0.25">
      <c r="A58" s="681"/>
      <c r="B58" s="681"/>
      <c r="C58" s="681"/>
      <c r="D58" s="681"/>
      <c r="E58" s="679"/>
      <c r="F58" s="1014"/>
      <c r="G58" s="679" t="s">
        <v>907</v>
      </c>
      <c r="H58" s="116" t="s">
        <v>908</v>
      </c>
      <c r="I58" s="194">
        <v>1</v>
      </c>
      <c r="J58" s="679"/>
      <c r="K58" s="1012"/>
      <c r="L58" s="681"/>
      <c r="M58" s="1012"/>
      <c r="N58" s="682"/>
      <c r="O58" s="1012"/>
      <c r="P58" s="682"/>
      <c r="Q58" s="1013"/>
      <c r="R58" s="1013"/>
    </row>
    <row r="59" spans="1:18" s="201" customFormat="1" x14ac:dyDescent="0.25">
      <c r="A59" s="681"/>
      <c r="B59" s="681"/>
      <c r="C59" s="681"/>
      <c r="D59" s="681"/>
      <c r="E59" s="679"/>
      <c r="F59" s="1014"/>
      <c r="G59" s="679"/>
      <c r="H59" s="116" t="s">
        <v>906</v>
      </c>
      <c r="I59" s="194">
        <v>1</v>
      </c>
      <c r="J59" s="679"/>
      <c r="K59" s="1012"/>
      <c r="L59" s="681"/>
      <c r="M59" s="1012"/>
      <c r="N59" s="682"/>
      <c r="O59" s="1012"/>
      <c r="P59" s="682"/>
      <c r="Q59" s="1013"/>
      <c r="R59" s="1013"/>
    </row>
    <row r="60" spans="1:18" s="201" customFormat="1" ht="45" x14ac:dyDescent="0.25">
      <c r="A60" s="681"/>
      <c r="B60" s="681"/>
      <c r="C60" s="681"/>
      <c r="D60" s="681"/>
      <c r="E60" s="679"/>
      <c r="F60" s="1014"/>
      <c r="G60" s="679" t="s">
        <v>867</v>
      </c>
      <c r="H60" s="116" t="s">
        <v>909</v>
      </c>
      <c r="I60" s="135" t="s">
        <v>910</v>
      </c>
      <c r="J60" s="679"/>
      <c r="K60" s="1012"/>
      <c r="L60" s="681"/>
      <c r="M60" s="1012"/>
      <c r="N60" s="682"/>
      <c r="O60" s="1012"/>
      <c r="P60" s="682"/>
      <c r="Q60" s="1013"/>
      <c r="R60" s="1013"/>
    </row>
    <row r="61" spans="1:18" s="201" customFormat="1" ht="94.5" customHeight="1" x14ac:dyDescent="0.25">
      <c r="A61" s="681"/>
      <c r="B61" s="681"/>
      <c r="C61" s="681"/>
      <c r="D61" s="681"/>
      <c r="E61" s="679"/>
      <c r="F61" s="1014"/>
      <c r="G61" s="679"/>
      <c r="H61" s="116" t="s">
        <v>878</v>
      </c>
      <c r="I61" s="135" t="s">
        <v>911</v>
      </c>
      <c r="J61" s="679"/>
      <c r="K61" s="1012"/>
      <c r="L61" s="681"/>
      <c r="M61" s="1012"/>
      <c r="N61" s="682"/>
      <c r="O61" s="1012"/>
      <c r="P61" s="682"/>
      <c r="Q61" s="1013"/>
      <c r="R61" s="1013"/>
    </row>
    <row r="62" spans="1:18" s="201" customFormat="1" ht="63.75" customHeight="1" x14ac:dyDescent="0.25">
      <c r="A62" s="681"/>
      <c r="B62" s="681"/>
      <c r="C62" s="681"/>
      <c r="D62" s="681"/>
      <c r="E62" s="679"/>
      <c r="F62" s="1014"/>
      <c r="G62" s="679"/>
      <c r="H62" s="116" t="s">
        <v>871</v>
      </c>
      <c r="I62" s="194">
        <v>2500</v>
      </c>
      <c r="J62" s="679"/>
      <c r="K62" s="1012"/>
      <c r="L62" s="681"/>
      <c r="M62" s="1012"/>
      <c r="N62" s="682"/>
      <c r="O62" s="1012"/>
      <c r="P62" s="682"/>
      <c r="Q62" s="1013"/>
      <c r="R62" s="1013"/>
    </row>
    <row r="63" spans="1:18" s="201" customFormat="1" x14ac:dyDescent="0.25">
      <c r="A63" s="595">
        <v>8</v>
      </c>
      <c r="B63" s="595">
        <v>1</v>
      </c>
      <c r="C63" s="595">
        <v>4</v>
      </c>
      <c r="D63" s="595">
        <v>5</v>
      </c>
      <c r="E63" s="581" t="s">
        <v>900</v>
      </c>
      <c r="F63" s="1011" t="s">
        <v>901</v>
      </c>
      <c r="G63" s="581" t="s">
        <v>39</v>
      </c>
      <c r="H63" s="129" t="s">
        <v>902</v>
      </c>
      <c r="I63" s="213">
        <v>1</v>
      </c>
      <c r="J63" s="581" t="s">
        <v>903</v>
      </c>
      <c r="K63" s="814"/>
      <c r="L63" s="595" t="s">
        <v>42</v>
      </c>
      <c r="M63" s="814"/>
      <c r="N63" s="593">
        <v>82444.929999999993</v>
      </c>
      <c r="O63" s="814"/>
      <c r="P63" s="593">
        <v>82444.929999999993</v>
      </c>
      <c r="Q63" s="1010" t="s">
        <v>71</v>
      </c>
      <c r="R63" s="1010" t="s">
        <v>842</v>
      </c>
    </row>
    <row r="64" spans="1:18" s="201" customFormat="1" ht="32.25" customHeight="1" x14ac:dyDescent="0.25">
      <c r="A64" s="595"/>
      <c r="B64" s="595"/>
      <c r="C64" s="595"/>
      <c r="D64" s="595"/>
      <c r="E64" s="581"/>
      <c r="F64" s="1011"/>
      <c r="G64" s="581"/>
      <c r="H64" s="129" t="s">
        <v>896</v>
      </c>
      <c r="I64" s="213" t="s">
        <v>904</v>
      </c>
      <c r="J64" s="581"/>
      <c r="K64" s="814"/>
      <c r="L64" s="595"/>
      <c r="M64" s="814"/>
      <c r="N64" s="593"/>
      <c r="O64" s="814"/>
      <c r="P64" s="593"/>
      <c r="Q64" s="1010"/>
      <c r="R64" s="1010"/>
    </row>
    <row r="65" spans="1:18" s="201" customFormat="1" ht="30.75" customHeight="1" x14ac:dyDescent="0.25">
      <c r="A65" s="595"/>
      <c r="B65" s="595"/>
      <c r="C65" s="595"/>
      <c r="D65" s="595"/>
      <c r="E65" s="581"/>
      <c r="F65" s="1011"/>
      <c r="G65" s="212" t="s">
        <v>905</v>
      </c>
      <c r="H65" s="129" t="s">
        <v>906</v>
      </c>
      <c r="I65" s="213">
        <v>1</v>
      </c>
      <c r="J65" s="581"/>
      <c r="K65" s="814"/>
      <c r="L65" s="595"/>
      <c r="M65" s="814"/>
      <c r="N65" s="593"/>
      <c r="O65" s="814"/>
      <c r="P65" s="593"/>
      <c r="Q65" s="1010"/>
      <c r="R65" s="1010"/>
    </row>
    <row r="66" spans="1:18" s="201" customFormat="1" x14ac:dyDescent="0.25">
      <c r="A66" s="595"/>
      <c r="B66" s="595"/>
      <c r="C66" s="595"/>
      <c r="D66" s="595"/>
      <c r="E66" s="581"/>
      <c r="F66" s="1011"/>
      <c r="G66" s="581" t="s">
        <v>907</v>
      </c>
      <c r="H66" s="129" t="s">
        <v>908</v>
      </c>
      <c r="I66" s="213">
        <v>1</v>
      </c>
      <c r="J66" s="581"/>
      <c r="K66" s="814"/>
      <c r="L66" s="595"/>
      <c r="M66" s="814"/>
      <c r="N66" s="593"/>
      <c r="O66" s="814"/>
      <c r="P66" s="593"/>
      <c r="Q66" s="1010"/>
      <c r="R66" s="1010"/>
    </row>
    <row r="67" spans="1:18" s="201" customFormat="1" x14ac:dyDescent="0.25">
      <c r="A67" s="595"/>
      <c r="B67" s="595"/>
      <c r="C67" s="595"/>
      <c r="D67" s="595"/>
      <c r="E67" s="581"/>
      <c r="F67" s="1011"/>
      <c r="G67" s="581"/>
      <c r="H67" s="129" t="s">
        <v>906</v>
      </c>
      <c r="I67" s="213">
        <v>1</v>
      </c>
      <c r="J67" s="581"/>
      <c r="K67" s="814"/>
      <c r="L67" s="595"/>
      <c r="M67" s="814"/>
      <c r="N67" s="593"/>
      <c r="O67" s="814"/>
      <c r="P67" s="593"/>
      <c r="Q67" s="1010"/>
      <c r="R67" s="1010"/>
    </row>
    <row r="68" spans="1:18" s="201" customFormat="1" ht="45" x14ac:dyDescent="0.25">
      <c r="A68" s="595"/>
      <c r="B68" s="595"/>
      <c r="C68" s="595"/>
      <c r="D68" s="595"/>
      <c r="E68" s="581"/>
      <c r="F68" s="1011"/>
      <c r="G68" s="581" t="s">
        <v>867</v>
      </c>
      <c r="H68" s="129" t="s">
        <v>909</v>
      </c>
      <c r="I68" s="136" t="s">
        <v>910</v>
      </c>
      <c r="J68" s="581"/>
      <c r="K68" s="814"/>
      <c r="L68" s="595"/>
      <c r="M68" s="814"/>
      <c r="N68" s="593"/>
      <c r="O68" s="814"/>
      <c r="P68" s="593"/>
      <c r="Q68" s="1010"/>
      <c r="R68" s="1010"/>
    </row>
    <row r="69" spans="1:18" s="201" customFormat="1" ht="94.5" customHeight="1" x14ac:dyDescent="0.25">
      <c r="A69" s="595"/>
      <c r="B69" s="595"/>
      <c r="C69" s="595"/>
      <c r="D69" s="595"/>
      <c r="E69" s="581"/>
      <c r="F69" s="1011"/>
      <c r="G69" s="581"/>
      <c r="H69" s="129" t="s">
        <v>878</v>
      </c>
      <c r="I69" s="136" t="s">
        <v>911</v>
      </c>
      <c r="J69" s="581"/>
      <c r="K69" s="814"/>
      <c r="L69" s="595"/>
      <c r="M69" s="814"/>
      <c r="N69" s="593"/>
      <c r="O69" s="814"/>
      <c r="P69" s="593"/>
      <c r="Q69" s="1010"/>
      <c r="R69" s="1010"/>
    </row>
    <row r="70" spans="1:18" s="201" customFormat="1" ht="63.75" customHeight="1" x14ac:dyDescent="0.25">
      <c r="A70" s="595"/>
      <c r="B70" s="595"/>
      <c r="C70" s="595"/>
      <c r="D70" s="595"/>
      <c r="E70" s="581"/>
      <c r="F70" s="1011"/>
      <c r="G70" s="581"/>
      <c r="H70" s="129" t="s">
        <v>871</v>
      </c>
      <c r="I70" s="213">
        <v>2500</v>
      </c>
      <c r="J70" s="581"/>
      <c r="K70" s="814"/>
      <c r="L70" s="595"/>
      <c r="M70" s="814"/>
      <c r="N70" s="593"/>
      <c r="O70" s="814"/>
      <c r="P70" s="593"/>
      <c r="Q70" s="1010"/>
      <c r="R70" s="1010"/>
    </row>
    <row r="71" spans="1:18" s="201" customFormat="1" ht="33" customHeight="1" x14ac:dyDescent="0.25">
      <c r="A71" s="815" t="s">
        <v>912</v>
      </c>
      <c r="B71" s="1008"/>
      <c r="C71" s="1008"/>
      <c r="D71" s="1008"/>
      <c r="E71" s="1008"/>
      <c r="F71" s="1008"/>
      <c r="G71" s="1008"/>
      <c r="H71" s="1008"/>
      <c r="I71" s="1008"/>
      <c r="J71" s="1008"/>
      <c r="K71" s="1008"/>
      <c r="L71" s="1008"/>
      <c r="M71" s="1008"/>
      <c r="N71" s="1008"/>
      <c r="O71" s="1008"/>
      <c r="P71" s="1008"/>
      <c r="Q71" s="1008"/>
      <c r="R71" s="1009"/>
    </row>
    <row r="72" spans="1:18" s="201" customFormat="1" ht="32.25" customHeight="1" x14ac:dyDescent="0.25">
      <c r="A72" s="648">
        <v>9</v>
      </c>
      <c r="B72" s="648">
        <v>1</v>
      </c>
      <c r="C72" s="648">
        <v>4</v>
      </c>
      <c r="D72" s="648">
        <v>5</v>
      </c>
      <c r="E72" s="648" t="s">
        <v>913</v>
      </c>
      <c r="F72" s="911" t="s">
        <v>914</v>
      </c>
      <c r="G72" s="648" t="s">
        <v>479</v>
      </c>
      <c r="H72" s="116" t="s">
        <v>60</v>
      </c>
      <c r="I72" s="197" t="s">
        <v>34</v>
      </c>
      <c r="J72" s="648" t="s">
        <v>915</v>
      </c>
      <c r="K72" s="1005"/>
      <c r="L72" s="648" t="s">
        <v>42</v>
      </c>
      <c r="M72" s="1005"/>
      <c r="N72" s="948">
        <v>35000</v>
      </c>
      <c r="O72" s="1005"/>
      <c r="P72" s="948">
        <v>35000</v>
      </c>
      <c r="Q72" s="948" t="s">
        <v>916</v>
      </c>
      <c r="R72" s="948" t="s">
        <v>842</v>
      </c>
    </row>
    <row r="73" spans="1:18" s="201" customFormat="1" ht="51.75" customHeight="1" x14ac:dyDescent="0.25">
      <c r="A73" s="646"/>
      <c r="B73" s="646"/>
      <c r="C73" s="646"/>
      <c r="D73" s="646"/>
      <c r="E73" s="646"/>
      <c r="F73" s="998"/>
      <c r="G73" s="647"/>
      <c r="H73" s="116" t="s">
        <v>843</v>
      </c>
      <c r="I73" s="197" t="s">
        <v>917</v>
      </c>
      <c r="J73" s="646"/>
      <c r="K73" s="1006"/>
      <c r="L73" s="646"/>
      <c r="M73" s="1006"/>
      <c r="N73" s="660"/>
      <c r="O73" s="1006"/>
      <c r="P73" s="660"/>
      <c r="Q73" s="660"/>
      <c r="R73" s="660"/>
    </row>
    <row r="74" spans="1:18" s="201" customFormat="1" ht="32.25" customHeight="1" x14ac:dyDescent="0.25">
      <c r="A74" s="646"/>
      <c r="B74" s="646"/>
      <c r="C74" s="646"/>
      <c r="D74" s="646"/>
      <c r="E74" s="646"/>
      <c r="F74" s="998"/>
      <c r="G74" s="648" t="s">
        <v>45</v>
      </c>
      <c r="H74" s="116" t="s">
        <v>863</v>
      </c>
      <c r="I74" s="197" t="s">
        <v>34</v>
      </c>
      <c r="J74" s="646"/>
      <c r="K74" s="1006"/>
      <c r="L74" s="646"/>
      <c r="M74" s="1006"/>
      <c r="N74" s="660"/>
      <c r="O74" s="1006"/>
      <c r="P74" s="660"/>
      <c r="Q74" s="660"/>
      <c r="R74" s="660"/>
    </row>
    <row r="75" spans="1:18" s="201" customFormat="1" ht="49.9" customHeight="1" x14ac:dyDescent="0.25">
      <c r="A75" s="646"/>
      <c r="B75" s="646"/>
      <c r="C75" s="646"/>
      <c r="D75" s="646"/>
      <c r="E75" s="646"/>
      <c r="F75" s="998"/>
      <c r="G75" s="647"/>
      <c r="H75" s="116" t="s">
        <v>843</v>
      </c>
      <c r="I75" s="197" t="s">
        <v>917</v>
      </c>
      <c r="J75" s="646"/>
      <c r="K75" s="1006"/>
      <c r="L75" s="646"/>
      <c r="M75" s="1006"/>
      <c r="N75" s="660"/>
      <c r="O75" s="1006"/>
      <c r="P75" s="660"/>
      <c r="Q75" s="660"/>
      <c r="R75" s="660"/>
    </row>
    <row r="76" spans="1:18" s="201" customFormat="1" ht="15" customHeight="1" x14ac:dyDescent="0.25">
      <c r="A76" s="646"/>
      <c r="B76" s="646"/>
      <c r="C76" s="646"/>
      <c r="D76" s="646"/>
      <c r="E76" s="646"/>
      <c r="F76" s="998"/>
      <c r="G76" s="195" t="s">
        <v>48</v>
      </c>
      <c r="H76" s="116" t="s">
        <v>845</v>
      </c>
      <c r="I76" s="194">
        <v>1</v>
      </c>
      <c r="J76" s="646"/>
      <c r="K76" s="1006"/>
      <c r="L76" s="646"/>
      <c r="M76" s="1006"/>
      <c r="N76" s="660"/>
      <c r="O76" s="1006"/>
      <c r="P76" s="660"/>
      <c r="Q76" s="660"/>
      <c r="R76" s="660"/>
    </row>
    <row r="77" spans="1:18" s="201" customFormat="1" ht="15" customHeight="1" x14ac:dyDescent="0.25">
      <c r="A77" s="646"/>
      <c r="B77" s="646"/>
      <c r="C77" s="646"/>
      <c r="D77" s="646"/>
      <c r="E77" s="646"/>
      <c r="F77" s="998"/>
      <c r="G77" s="648" t="s">
        <v>846</v>
      </c>
      <c r="H77" s="116" t="s">
        <v>847</v>
      </c>
      <c r="I77" s="194">
        <v>1</v>
      </c>
      <c r="J77" s="646"/>
      <c r="K77" s="1006"/>
      <c r="L77" s="646"/>
      <c r="M77" s="1006"/>
      <c r="N77" s="660"/>
      <c r="O77" s="1006"/>
      <c r="P77" s="660"/>
      <c r="Q77" s="660"/>
      <c r="R77" s="660"/>
    </row>
    <row r="78" spans="1:18" s="201" customFormat="1" ht="34.5" customHeight="1" x14ac:dyDescent="0.25">
      <c r="A78" s="646"/>
      <c r="B78" s="646"/>
      <c r="C78" s="646"/>
      <c r="D78" s="646"/>
      <c r="E78" s="646"/>
      <c r="F78" s="998"/>
      <c r="G78" s="647"/>
      <c r="H78" s="116" t="s">
        <v>848</v>
      </c>
      <c r="I78" s="194">
        <v>1</v>
      </c>
      <c r="J78" s="646"/>
      <c r="K78" s="1006"/>
      <c r="L78" s="646"/>
      <c r="M78" s="1006"/>
      <c r="N78" s="660"/>
      <c r="O78" s="1006"/>
      <c r="P78" s="660"/>
      <c r="Q78" s="660"/>
      <c r="R78" s="660"/>
    </row>
    <row r="79" spans="1:18" s="201" customFormat="1" ht="30" customHeight="1" x14ac:dyDescent="0.25">
      <c r="A79" s="646"/>
      <c r="B79" s="646"/>
      <c r="C79" s="646"/>
      <c r="D79" s="646"/>
      <c r="E79" s="646"/>
      <c r="F79" s="998"/>
      <c r="G79" s="648" t="s">
        <v>918</v>
      </c>
      <c r="H79" s="116" t="s">
        <v>850</v>
      </c>
      <c r="I79" s="195" t="s">
        <v>919</v>
      </c>
      <c r="J79" s="646"/>
      <c r="K79" s="1006"/>
      <c r="L79" s="646"/>
      <c r="M79" s="1006"/>
      <c r="N79" s="660"/>
      <c r="O79" s="1006"/>
      <c r="P79" s="660"/>
      <c r="Q79" s="660"/>
      <c r="R79" s="660"/>
    </row>
    <row r="80" spans="1:18" s="201" customFormat="1" ht="105.6" customHeight="1" x14ac:dyDescent="0.25">
      <c r="A80" s="646"/>
      <c r="B80" s="646"/>
      <c r="C80" s="646"/>
      <c r="D80" s="646"/>
      <c r="E80" s="646"/>
      <c r="F80" s="998"/>
      <c r="G80" s="646"/>
      <c r="H80" s="116" t="s">
        <v>852</v>
      </c>
      <c r="I80" s="195" t="s">
        <v>920</v>
      </c>
      <c r="J80" s="646"/>
      <c r="K80" s="1006"/>
      <c r="L80" s="646"/>
      <c r="M80" s="1006"/>
      <c r="N80" s="660"/>
      <c r="O80" s="1006"/>
      <c r="P80" s="660"/>
      <c r="Q80" s="660"/>
      <c r="R80" s="660"/>
    </row>
    <row r="81" spans="1:18" s="201" customFormat="1" ht="30" x14ac:dyDescent="0.25">
      <c r="A81" s="647"/>
      <c r="B81" s="647"/>
      <c r="C81" s="647"/>
      <c r="D81" s="647"/>
      <c r="E81" s="647"/>
      <c r="F81" s="912"/>
      <c r="G81" s="647"/>
      <c r="H81" s="116" t="s">
        <v>853</v>
      </c>
      <c r="I81" s="197" t="s">
        <v>921</v>
      </c>
      <c r="J81" s="647"/>
      <c r="K81" s="1007"/>
      <c r="L81" s="647"/>
      <c r="M81" s="1007"/>
      <c r="N81" s="661"/>
      <c r="O81" s="1007"/>
      <c r="P81" s="661"/>
      <c r="Q81" s="661"/>
      <c r="R81" s="661"/>
    </row>
    <row r="82" spans="1:18" s="93" customFormat="1" ht="27.75" customHeight="1" x14ac:dyDescent="0.25">
      <c r="A82" s="609">
        <v>9</v>
      </c>
      <c r="B82" s="609">
        <v>1</v>
      </c>
      <c r="C82" s="609">
        <v>4</v>
      </c>
      <c r="D82" s="609">
        <v>5</v>
      </c>
      <c r="E82" s="609" t="s">
        <v>913</v>
      </c>
      <c r="F82" s="984" t="s">
        <v>914</v>
      </c>
      <c r="G82" s="609" t="s">
        <v>479</v>
      </c>
      <c r="H82" s="129" t="s">
        <v>60</v>
      </c>
      <c r="I82" s="221" t="s">
        <v>34</v>
      </c>
      <c r="J82" s="609" t="s">
        <v>915</v>
      </c>
      <c r="K82" s="1002"/>
      <c r="L82" s="609" t="s">
        <v>42</v>
      </c>
      <c r="M82" s="1002"/>
      <c r="N82" s="802">
        <v>23458.47</v>
      </c>
      <c r="O82" s="1002"/>
      <c r="P82" s="802">
        <v>23458.47</v>
      </c>
      <c r="Q82" s="938" t="s">
        <v>916</v>
      </c>
      <c r="R82" s="938" t="s">
        <v>842</v>
      </c>
    </row>
    <row r="83" spans="1:18" s="93" customFormat="1" ht="45" x14ac:dyDescent="0.25">
      <c r="A83" s="610"/>
      <c r="B83" s="610"/>
      <c r="C83" s="610"/>
      <c r="D83" s="610"/>
      <c r="E83" s="610"/>
      <c r="F83" s="985"/>
      <c r="G83" s="611"/>
      <c r="H83" s="129" t="s">
        <v>843</v>
      </c>
      <c r="I83" s="221" t="s">
        <v>917</v>
      </c>
      <c r="J83" s="610"/>
      <c r="K83" s="1003"/>
      <c r="L83" s="610"/>
      <c r="M83" s="1003"/>
      <c r="N83" s="825"/>
      <c r="O83" s="1003"/>
      <c r="P83" s="825"/>
      <c r="Q83" s="983"/>
      <c r="R83" s="983"/>
    </row>
    <row r="84" spans="1:18" s="93" customFormat="1" ht="176.25" customHeight="1" x14ac:dyDescent="0.25">
      <c r="A84" s="610"/>
      <c r="B84" s="610"/>
      <c r="C84" s="610"/>
      <c r="D84" s="610"/>
      <c r="E84" s="610"/>
      <c r="F84" s="985"/>
      <c r="G84" s="609" t="s">
        <v>45</v>
      </c>
      <c r="H84" s="129" t="s">
        <v>863</v>
      </c>
      <c r="I84" s="221" t="s">
        <v>34</v>
      </c>
      <c r="J84" s="610"/>
      <c r="K84" s="1003"/>
      <c r="L84" s="610"/>
      <c r="M84" s="1003"/>
      <c r="N84" s="825"/>
      <c r="O84" s="1003"/>
      <c r="P84" s="825"/>
      <c r="Q84" s="983"/>
      <c r="R84" s="983"/>
    </row>
    <row r="85" spans="1:18" s="201" customFormat="1" ht="36.75" customHeight="1" x14ac:dyDescent="0.25">
      <c r="A85" s="610"/>
      <c r="B85" s="610"/>
      <c r="C85" s="610"/>
      <c r="D85" s="610"/>
      <c r="E85" s="610"/>
      <c r="F85" s="985"/>
      <c r="G85" s="611"/>
      <c r="H85" s="129" t="s">
        <v>843</v>
      </c>
      <c r="I85" s="221" t="s">
        <v>917</v>
      </c>
      <c r="J85" s="610"/>
      <c r="K85" s="1003"/>
      <c r="L85" s="610"/>
      <c r="M85" s="1003"/>
      <c r="N85" s="825"/>
      <c r="O85" s="1003"/>
      <c r="P85" s="825"/>
      <c r="Q85" s="983"/>
      <c r="R85" s="983"/>
    </row>
    <row r="86" spans="1:18" s="201" customFormat="1" ht="36.75" customHeight="1" x14ac:dyDescent="0.25">
      <c r="A86" s="610"/>
      <c r="B86" s="610"/>
      <c r="C86" s="610"/>
      <c r="D86" s="610"/>
      <c r="E86" s="610"/>
      <c r="F86" s="985"/>
      <c r="G86" s="212" t="s">
        <v>48</v>
      </c>
      <c r="H86" s="129" t="s">
        <v>845</v>
      </c>
      <c r="I86" s="213">
        <v>1</v>
      </c>
      <c r="J86" s="610"/>
      <c r="K86" s="1003"/>
      <c r="L86" s="610"/>
      <c r="M86" s="1003"/>
      <c r="N86" s="825"/>
      <c r="O86" s="1003"/>
      <c r="P86" s="825"/>
      <c r="Q86" s="983"/>
      <c r="R86" s="983"/>
    </row>
    <row r="87" spans="1:18" s="201" customFormat="1" ht="36.75" customHeight="1" x14ac:dyDescent="0.25">
      <c r="A87" s="610"/>
      <c r="B87" s="610"/>
      <c r="C87" s="610"/>
      <c r="D87" s="610"/>
      <c r="E87" s="610"/>
      <c r="F87" s="985"/>
      <c r="G87" s="609" t="s">
        <v>846</v>
      </c>
      <c r="H87" s="129" t="s">
        <v>847</v>
      </c>
      <c r="I87" s="213">
        <v>1</v>
      </c>
      <c r="J87" s="610"/>
      <c r="K87" s="1003"/>
      <c r="L87" s="610"/>
      <c r="M87" s="1003"/>
      <c r="N87" s="825"/>
      <c r="O87" s="1003"/>
      <c r="P87" s="825"/>
      <c r="Q87" s="983"/>
      <c r="R87" s="983"/>
    </row>
    <row r="88" spans="1:18" s="201" customFormat="1" ht="36.75" customHeight="1" x14ac:dyDescent="0.25">
      <c r="A88" s="610"/>
      <c r="B88" s="610"/>
      <c r="C88" s="610"/>
      <c r="D88" s="610"/>
      <c r="E88" s="610"/>
      <c r="F88" s="985"/>
      <c r="G88" s="611"/>
      <c r="H88" s="129" t="s">
        <v>848</v>
      </c>
      <c r="I88" s="213">
        <v>1</v>
      </c>
      <c r="J88" s="610"/>
      <c r="K88" s="1003"/>
      <c r="L88" s="610"/>
      <c r="M88" s="1003"/>
      <c r="N88" s="825"/>
      <c r="O88" s="1003"/>
      <c r="P88" s="825"/>
      <c r="Q88" s="983"/>
      <c r="R88" s="983"/>
    </row>
    <row r="89" spans="1:18" s="201" customFormat="1" ht="36.75" customHeight="1" x14ac:dyDescent="0.25">
      <c r="A89" s="610"/>
      <c r="B89" s="610"/>
      <c r="C89" s="610"/>
      <c r="D89" s="610"/>
      <c r="E89" s="610"/>
      <c r="F89" s="985"/>
      <c r="G89" s="609" t="s">
        <v>918</v>
      </c>
      <c r="H89" s="129" t="s">
        <v>850</v>
      </c>
      <c r="I89" s="212" t="s">
        <v>919</v>
      </c>
      <c r="J89" s="610"/>
      <c r="K89" s="1003"/>
      <c r="L89" s="610"/>
      <c r="M89" s="1003"/>
      <c r="N89" s="825"/>
      <c r="O89" s="1003"/>
      <c r="P89" s="825"/>
      <c r="Q89" s="983"/>
      <c r="R89" s="983"/>
    </row>
    <row r="90" spans="1:18" s="201" customFormat="1" ht="36.75" customHeight="1" x14ac:dyDescent="0.25">
      <c r="A90" s="610"/>
      <c r="B90" s="610"/>
      <c r="C90" s="610"/>
      <c r="D90" s="610"/>
      <c r="E90" s="610"/>
      <c r="F90" s="985"/>
      <c r="G90" s="610"/>
      <c r="H90" s="129" t="s">
        <v>852</v>
      </c>
      <c r="I90" s="212" t="s">
        <v>920</v>
      </c>
      <c r="J90" s="610"/>
      <c r="K90" s="1003"/>
      <c r="L90" s="610"/>
      <c r="M90" s="1003"/>
      <c r="N90" s="825"/>
      <c r="O90" s="1003"/>
      <c r="P90" s="825"/>
      <c r="Q90" s="983"/>
      <c r="R90" s="983"/>
    </row>
    <row r="91" spans="1:18" s="201" customFormat="1" ht="36.75" customHeight="1" x14ac:dyDescent="0.25">
      <c r="A91" s="611"/>
      <c r="B91" s="611"/>
      <c r="C91" s="611"/>
      <c r="D91" s="611"/>
      <c r="E91" s="611"/>
      <c r="F91" s="986"/>
      <c r="G91" s="611"/>
      <c r="H91" s="129" t="s">
        <v>853</v>
      </c>
      <c r="I91" s="221" t="s">
        <v>921</v>
      </c>
      <c r="J91" s="611"/>
      <c r="K91" s="1004"/>
      <c r="L91" s="611"/>
      <c r="M91" s="1004"/>
      <c r="N91" s="803"/>
      <c r="O91" s="1004"/>
      <c r="P91" s="803"/>
      <c r="Q91" s="939"/>
      <c r="R91" s="939"/>
    </row>
    <row r="92" spans="1:18" s="201" customFormat="1" ht="31.5" customHeight="1" x14ac:dyDescent="0.25">
      <c r="A92" s="706" t="s">
        <v>912</v>
      </c>
      <c r="B92" s="996"/>
      <c r="C92" s="996"/>
      <c r="D92" s="996"/>
      <c r="E92" s="996"/>
      <c r="F92" s="996"/>
      <c r="G92" s="996"/>
      <c r="H92" s="996"/>
      <c r="I92" s="996"/>
      <c r="J92" s="996"/>
      <c r="K92" s="996"/>
      <c r="L92" s="996"/>
      <c r="M92" s="996"/>
      <c r="N92" s="996"/>
      <c r="O92" s="996"/>
      <c r="P92" s="996"/>
      <c r="Q92" s="996"/>
      <c r="R92" s="997"/>
    </row>
    <row r="93" spans="1:18" s="201" customFormat="1" ht="86.25" customHeight="1" x14ac:dyDescent="0.25">
      <c r="A93" s="686">
        <v>10</v>
      </c>
      <c r="B93" s="686">
        <v>1</v>
      </c>
      <c r="C93" s="686">
        <v>4</v>
      </c>
      <c r="D93" s="686">
        <v>2</v>
      </c>
      <c r="E93" s="648" t="s">
        <v>922</v>
      </c>
      <c r="F93" s="911" t="s">
        <v>923</v>
      </c>
      <c r="G93" s="648" t="s">
        <v>39</v>
      </c>
      <c r="H93" s="116" t="s">
        <v>60</v>
      </c>
      <c r="I93" s="194">
        <v>1</v>
      </c>
      <c r="J93" s="648" t="s">
        <v>924</v>
      </c>
      <c r="K93" s="999"/>
      <c r="L93" s="686" t="s">
        <v>36</v>
      </c>
      <c r="M93" s="999"/>
      <c r="N93" s="683">
        <v>15000</v>
      </c>
      <c r="O93" s="686"/>
      <c r="P93" s="683">
        <v>15000</v>
      </c>
      <c r="Q93" s="948" t="s">
        <v>71</v>
      </c>
      <c r="R93" s="948" t="s">
        <v>842</v>
      </c>
    </row>
    <row r="94" spans="1:18" s="201" customFormat="1" ht="53.25" customHeight="1" x14ac:dyDescent="0.25">
      <c r="A94" s="687"/>
      <c r="B94" s="687"/>
      <c r="C94" s="687"/>
      <c r="D94" s="687"/>
      <c r="E94" s="646"/>
      <c r="F94" s="998"/>
      <c r="G94" s="647"/>
      <c r="H94" s="116" t="s">
        <v>843</v>
      </c>
      <c r="I94" s="194" t="s">
        <v>925</v>
      </c>
      <c r="J94" s="646"/>
      <c r="K94" s="1000"/>
      <c r="L94" s="687"/>
      <c r="M94" s="1000"/>
      <c r="N94" s="684"/>
      <c r="O94" s="687"/>
      <c r="P94" s="684"/>
      <c r="Q94" s="660"/>
      <c r="R94" s="660"/>
    </row>
    <row r="95" spans="1:18" ht="46.5" customHeight="1" x14ac:dyDescent="0.25">
      <c r="A95" s="688"/>
      <c r="B95" s="688"/>
      <c r="C95" s="688"/>
      <c r="D95" s="688"/>
      <c r="E95" s="647"/>
      <c r="F95" s="912"/>
      <c r="G95" s="195" t="s">
        <v>926</v>
      </c>
      <c r="H95" s="116" t="s">
        <v>845</v>
      </c>
      <c r="I95" s="194">
        <v>1</v>
      </c>
      <c r="J95" s="647"/>
      <c r="K95" s="1001"/>
      <c r="L95" s="688"/>
      <c r="M95" s="1001"/>
      <c r="N95" s="685"/>
      <c r="O95" s="688"/>
      <c r="P95" s="685"/>
      <c r="Q95" s="661"/>
      <c r="R95" s="661"/>
    </row>
    <row r="96" spans="1:18" x14ac:dyDescent="0.25">
      <c r="A96" s="612">
        <v>10</v>
      </c>
      <c r="B96" s="612">
        <v>1</v>
      </c>
      <c r="C96" s="612">
        <v>4</v>
      </c>
      <c r="D96" s="612">
        <v>2</v>
      </c>
      <c r="E96" s="609" t="s">
        <v>922</v>
      </c>
      <c r="F96" s="984" t="s">
        <v>923</v>
      </c>
      <c r="G96" s="609" t="s">
        <v>39</v>
      </c>
      <c r="H96" s="129" t="s">
        <v>60</v>
      </c>
      <c r="I96" s="213">
        <v>1</v>
      </c>
      <c r="J96" s="609" t="s">
        <v>924</v>
      </c>
      <c r="K96" s="993"/>
      <c r="L96" s="612" t="s">
        <v>36</v>
      </c>
      <c r="M96" s="993"/>
      <c r="N96" s="606">
        <v>13681.81</v>
      </c>
      <c r="O96" s="612"/>
      <c r="P96" s="606">
        <v>13681.81</v>
      </c>
      <c r="Q96" s="938" t="s">
        <v>71</v>
      </c>
      <c r="R96" s="938" t="s">
        <v>842</v>
      </c>
    </row>
    <row r="97" spans="1:18" ht="45" x14ac:dyDescent="0.25">
      <c r="A97" s="618"/>
      <c r="B97" s="618"/>
      <c r="C97" s="618"/>
      <c r="D97" s="618"/>
      <c r="E97" s="610"/>
      <c r="F97" s="985"/>
      <c r="G97" s="611"/>
      <c r="H97" s="129" t="s">
        <v>843</v>
      </c>
      <c r="I97" s="213" t="s">
        <v>925</v>
      </c>
      <c r="J97" s="610"/>
      <c r="K97" s="994"/>
      <c r="L97" s="618"/>
      <c r="M97" s="994"/>
      <c r="N97" s="607"/>
      <c r="O97" s="618"/>
      <c r="P97" s="607"/>
      <c r="Q97" s="983"/>
      <c r="R97" s="983"/>
    </row>
    <row r="98" spans="1:18" ht="136.5" customHeight="1" x14ac:dyDescent="0.25">
      <c r="A98" s="613"/>
      <c r="B98" s="613"/>
      <c r="C98" s="613"/>
      <c r="D98" s="613"/>
      <c r="E98" s="611"/>
      <c r="F98" s="986"/>
      <c r="G98" s="212" t="s">
        <v>926</v>
      </c>
      <c r="H98" s="129" t="s">
        <v>845</v>
      </c>
      <c r="I98" s="213">
        <v>1</v>
      </c>
      <c r="J98" s="611"/>
      <c r="K98" s="995"/>
      <c r="L98" s="613"/>
      <c r="M98" s="995"/>
      <c r="N98" s="608"/>
      <c r="O98" s="613"/>
      <c r="P98" s="608"/>
      <c r="Q98" s="939"/>
      <c r="R98" s="939"/>
    </row>
    <row r="99" spans="1:18" ht="30" customHeight="1" x14ac:dyDescent="0.25">
      <c r="A99" s="815" t="s">
        <v>912</v>
      </c>
      <c r="B99" s="707"/>
      <c r="C99" s="707"/>
      <c r="D99" s="707"/>
      <c r="E99" s="707"/>
      <c r="F99" s="707"/>
      <c r="G99" s="707"/>
      <c r="H99" s="707"/>
      <c r="I99" s="707"/>
      <c r="J99" s="707"/>
      <c r="K99" s="707"/>
      <c r="L99" s="707"/>
      <c r="M99" s="707"/>
      <c r="N99" s="707"/>
      <c r="O99" s="707"/>
      <c r="P99" s="707"/>
      <c r="Q99" s="707"/>
      <c r="R99" s="708"/>
    </row>
    <row r="100" spans="1:18" x14ac:dyDescent="0.25">
      <c r="A100" s="987">
        <v>11</v>
      </c>
      <c r="B100" s="987">
        <v>1</v>
      </c>
      <c r="C100" s="972">
        <v>4</v>
      </c>
      <c r="D100" s="987">
        <v>2</v>
      </c>
      <c r="E100" s="990" t="s">
        <v>927</v>
      </c>
      <c r="F100" s="972" t="s">
        <v>928</v>
      </c>
      <c r="G100" s="972" t="s">
        <v>44</v>
      </c>
      <c r="H100" s="108" t="s">
        <v>59</v>
      </c>
      <c r="I100" s="141" t="s">
        <v>34</v>
      </c>
      <c r="J100" s="972" t="s">
        <v>929</v>
      </c>
      <c r="K100" s="977"/>
      <c r="L100" s="977" t="s">
        <v>338</v>
      </c>
      <c r="M100" s="980"/>
      <c r="N100" s="980">
        <v>55000</v>
      </c>
      <c r="O100" s="980"/>
      <c r="P100" s="980">
        <v>55000</v>
      </c>
      <c r="Q100" s="972" t="s">
        <v>71</v>
      </c>
      <c r="R100" s="972" t="s">
        <v>842</v>
      </c>
    </row>
    <row r="101" spans="1:18" x14ac:dyDescent="0.25">
      <c r="A101" s="988"/>
      <c r="B101" s="988"/>
      <c r="C101" s="973"/>
      <c r="D101" s="988"/>
      <c r="E101" s="991"/>
      <c r="F101" s="973"/>
      <c r="G101" s="974"/>
      <c r="H101" s="108" t="s">
        <v>43</v>
      </c>
      <c r="I101" s="141" t="s">
        <v>63</v>
      </c>
      <c r="J101" s="973"/>
      <c r="K101" s="978"/>
      <c r="L101" s="978"/>
      <c r="M101" s="981"/>
      <c r="N101" s="981"/>
      <c r="O101" s="981"/>
      <c r="P101" s="981"/>
      <c r="Q101" s="973"/>
      <c r="R101" s="973"/>
    </row>
    <row r="102" spans="1:18" x14ac:dyDescent="0.25">
      <c r="A102" s="988"/>
      <c r="B102" s="988"/>
      <c r="C102" s="973"/>
      <c r="D102" s="988"/>
      <c r="E102" s="991"/>
      <c r="F102" s="973"/>
      <c r="G102" s="972" t="s">
        <v>706</v>
      </c>
      <c r="H102" s="108" t="s">
        <v>69</v>
      </c>
      <c r="I102" s="141" t="s">
        <v>34</v>
      </c>
      <c r="J102" s="973"/>
      <c r="K102" s="978"/>
      <c r="L102" s="978"/>
      <c r="M102" s="981"/>
      <c r="N102" s="981"/>
      <c r="O102" s="981"/>
      <c r="P102" s="981"/>
      <c r="Q102" s="973"/>
      <c r="R102" s="973"/>
    </row>
    <row r="103" spans="1:18" x14ac:dyDescent="0.25">
      <c r="A103" s="988"/>
      <c r="B103" s="988"/>
      <c r="C103" s="973"/>
      <c r="D103" s="988"/>
      <c r="E103" s="991"/>
      <c r="F103" s="973"/>
      <c r="G103" s="974"/>
      <c r="H103" s="108" t="s">
        <v>43</v>
      </c>
      <c r="I103" s="141" t="s">
        <v>737</v>
      </c>
      <c r="J103" s="973"/>
      <c r="K103" s="978"/>
      <c r="L103" s="978"/>
      <c r="M103" s="981"/>
      <c r="N103" s="981"/>
      <c r="O103" s="981"/>
      <c r="P103" s="981"/>
      <c r="Q103" s="973"/>
      <c r="R103" s="973"/>
    </row>
    <row r="104" spans="1:18" x14ac:dyDescent="0.25">
      <c r="A104" s="988"/>
      <c r="B104" s="988"/>
      <c r="C104" s="973"/>
      <c r="D104" s="988"/>
      <c r="E104" s="991"/>
      <c r="F104" s="973"/>
      <c r="G104" s="972" t="s">
        <v>930</v>
      </c>
      <c r="H104" s="972" t="s">
        <v>845</v>
      </c>
      <c r="I104" s="975" t="s">
        <v>34</v>
      </c>
      <c r="J104" s="973"/>
      <c r="K104" s="978"/>
      <c r="L104" s="978"/>
      <c r="M104" s="981"/>
      <c r="N104" s="981"/>
      <c r="O104" s="981"/>
      <c r="P104" s="981"/>
      <c r="Q104" s="973"/>
      <c r="R104" s="973"/>
    </row>
    <row r="105" spans="1:18" x14ac:dyDescent="0.25">
      <c r="A105" s="988"/>
      <c r="B105" s="988"/>
      <c r="C105" s="973"/>
      <c r="D105" s="988"/>
      <c r="E105" s="991"/>
      <c r="F105" s="973"/>
      <c r="G105" s="974"/>
      <c r="H105" s="974"/>
      <c r="I105" s="976"/>
      <c r="J105" s="973"/>
      <c r="K105" s="978"/>
      <c r="L105" s="978"/>
      <c r="M105" s="981"/>
      <c r="N105" s="981"/>
      <c r="O105" s="981"/>
      <c r="P105" s="981"/>
      <c r="Q105" s="973"/>
      <c r="R105" s="973"/>
    </row>
    <row r="106" spans="1:18" x14ac:dyDescent="0.25">
      <c r="A106" s="988"/>
      <c r="B106" s="988"/>
      <c r="C106" s="973"/>
      <c r="D106" s="988"/>
      <c r="E106" s="991"/>
      <c r="F106" s="973"/>
      <c r="G106" s="972" t="s">
        <v>931</v>
      </c>
      <c r="H106" s="108" t="s">
        <v>932</v>
      </c>
      <c r="I106" s="141" t="s">
        <v>34</v>
      </c>
      <c r="J106" s="973"/>
      <c r="K106" s="978"/>
      <c r="L106" s="978"/>
      <c r="M106" s="981"/>
      <c r="N106" s="981"/>
      <c r="O106" s="981"/>
      <c r="P106" s="981"/>
      <c r="Q106" s="973"/>
      <c r="R106" s="973"/>
    </row>
    <row r="107" spans="1:18" ht="75" x14ac:dyDescent="0.25">
      <c r="A107" s="988"/>
      <c r="B107" s="988"/>
      <c r="C107" s="973"/>
      <c r="D107" s="988"/>
      <c r="E107" s="991"/>
      <c r="F107" s="973"/>
      <c r="G107" s="973"/>
      <c r="H107" s="108" t="s">
        <v>933</v>
      </c>
      <c r="I107" s="141" t="s">
        <v>34</v>
      </c>
      <c r="J107" s="973"/>
      <c r="K107" s="978"/>
      <c r="L107" s="978"/>
      <c r="M107" s="981"/>
      <c r="N107" s="981"/>
      <c r="O107" s="981"/>
      <c r="P107" s="981"/>
      <c r="Q107" s="973"/>
      <c r="R107" s="973"/>
    </row>
    <row r="108" spans="1:18" ht="30" x14ac:dyDescent="0.25">
      <c r="A108" s="989"/>
      <c r="B108" s="989"/>
      <c r="C108" s="974"/>
      <c r="D108" s="989"/>
      <c r="E108" s="992"/>
      <c r="F108" s="974"/>
      <c r="G108" s="974"/>
      <c r="H108" s="108" t="s">
        <v>853</v>
      </c>
      <c r="I108" s="141" t="s">
        <v>934</v>
      </c>
      <c r="J108" s="974"/>
      <c r="K108" s="979"/>
      <c r="L108" s="979"/>
      <c r="M108" s="982"/>
      <c r="N108" s="982"/>
      <c r="O108" s="982"/>
      <c r="P108" s="982"/>
      <c r="Q108" s="974"/>
      <c r="R108" s="974"/>
    </row>
    <row r="109" spans="1:18" ht="24.75" customHeight="1" x14ac:dyDescent="0.25">
      <c r="A109" s="969" t="s">
        <v>935</v>
      </c>
      <c r="B109" s="970"/>
      <c r="C109" s="970"/>
      <c r="D109" s="970"/>
      <c r="E109" s="970"/>
      <c r="F109" s="970"/>
      <c r="G109" s="970"/>
      <c r="H109" s="970"/>
      <c r="I109" s="970"/>
      <c r="J109" s="970"/>
      <c r="K109" s="970"/>
      <c r="L109" s="970"/>
      <c r="M109" s="970"/>
      <c r="N109" s="970"/>
      <c r="O109" s="970"/>
      <c r="P109" s="970"/>
      <c r="Q109" s="970"/>
      <c r="R109" s="971"/>
    </row>
    <row r="111" spans="1:18" x14ac:dyDescent="0.25">
      <c r="M111" s="578" t="s">
        <v>256</v>
      </c>
      <c r="N111" s="579"/>
      <c r="O111" s="580" t="s">
        <v>257</v>
      </c>
      <c r="P111" s="580"/>
    </row>
    <row r="112" spans="1:18" x14ac:dyDescent="0.25">
      <c r="M112" s="99" t="s">
        <v>258</v>
      </c>
      <c r="N112" s="99" t="s">
        <v>259</v>
      </c>
      <c r="O112" s="99" t="s">
        <v>258</v>
      </c>
      <c r="P112" s="99" t="s">
        <v>259</v>
      </c>
    </row>
    <row r="113" spans="12:16" x14ac:dyDescent="0.25">
      <c r="L113" s="101" t="s">
        <v>260</v>
      </c>
      <c r="M113" s="151">
        <v>10</v>
      </c>
      <c r="N113" s="156">
        <f>O7+O15+O25+O33+O40+P48+P55+P72+P93+P100</f>
        <v>322245.13</v>
      </c>
      <c r="O113" s="161">
        <v>1</v>
      </c>
      <c r="P113" s="156">
        <f>O47</f>
        <v>20246.5</v>
      </c>
    </row>
    <row r="114" spans="12:16" x14ac:dyDescent="0.25">
      <c r="L114" s="101" t="s">
        <v>261</v>
      </c>
      <c r="M114" s="131">
        <v>9</v>
      </c>
      <c r="N114" s="83">
        <f>O7+O15+O25+O33+O40+P51+P63+P82+P96</f>
        <v>251829.44</v>
      </c>
      <c r="O114" s="131">
        <v>1</v>
      </c>
      <c r="P114" s="83">
        <f>P113</f>
        <v>20246.5</v>
      </c>
    </row>
  </sheetData>
  <mergeCells count="270">
    <mergeCell ref="Q4:Q5"/>
    <mergeCell ref="R4:R5"/>
    <mergeCell ref="A7:A14"/>
    <mergeCell ref="B7:B14"/>
    <mergeCell ref="C7:C14"/>
    <mergeCell ref="D7:D14"/>
    <mergeCell ref="E7:E14"/>
    <mergeCell ref="F7:F14"/>
    <mergeCell ref="G7:G8"/>
    <mergeCell ref="J7:J14"/>
    <mergeCell ref="G4:G5"/>
    <mergeCell ref="H4:I4"/>
    <mergeCell ref="J4:J5"/>
    <mergeCell ref="K4:L4"/>
    <mergeCell ref="M4:N4"/>
    <mergeCell ref="O4:P4"/>
    <mergeCell ref="A4:A5"/>
    <mergeCell ref="B4:B5"/>
    <mergeCell ref="C4:C5"/>
    <mergeCell ref="D4:D5"/>
    <mergeCell ref="E4:E5"/>
    <mergeCell ref="F4:F5"/>
    <mergeCell ref="Q7:Q14"/>
    <mergeCell ref="R7:R14"/>
    <mergeCell ref="L7:L14"/>
    <mergeCell ref="M7:M14"/>
    <mergeCell ref="N7:N14"/>
    <mergeCell ref="O7:O14"/>
    <mergeCell ref="P7:P14"/>
    <mergeCell ref="R15:R24"/>
    <mergeCell ref="G17:G18"/>
    <mergeCell ref="G20:G21"/>
    <mergeCell ref="G22:G24"/>
    <mergeCell ref="G15:G16"/>
    <mergeCell ref="J15:J24"/>
    <mergeCell ref="K15:K24"/>
    <mergeCell ref="L15:L24"/>
    <mergeCell ref="M15:M24"/>
    <mergeCell ref="N15:N24"/>
    <mergeCell ref="G10:G11"/>
    <mergeCell ref="G12:G14"/>
    <mergeCell ref="K7:K14"/>
    <mergeCell ref="A25:A32"/>
    <mergeCell ref="B25:B32"/>
    <mergeCell ref="C25:C32"/>
    <mergeCell ref="D25:D32"/>
    <mergeCell ref="E25:E32"/>
    <mergeCell ref="F25:F32"/>
    <mergeCell ref="O15:O24"/>
    <mergeCell ref="P15:P24"/>
    <mergeCell ref="Q15:Q24"/>
    <mergeCell ref="O25:O32"/>
    <mergeCell ref="P25:P32"/>
    <mergeCell ref="Q25:Q32"/>
    <mergeCell ref="A15:A24"/>
    <mergeCell ref="B15:B24"/>
    <mergeCell ref="C15:C24"/>
    <mergeCell ref="D15:D24"/>
    <mergeCell ref="E15:E24"/>
    <mergeCell ref="F15:F24"/>
    <mergeCell ref="R25:R32"/>
    <mergeCell ref="G27:G28"/>
    <mergeCell ref="G30:G32"/>
    <mergeCell ref="G25:G26"/>
    <mergeCell ref="J25:J32"/>
    <mergeCell ref="K25:K32"/>
    <mergeCell ref="L25:L32"/>
    <mergeCell ref="M25:M32"/>
    <mergeCell ref="N25:N32"/>
    <mergeCell ref="O33:O39"/>
    <mergeCell ref="P33:P39"/>
    <mergeCell ref="Q33:Q39"/>
    <mergeCell ref="R33:R39"/>
    <mergeCell ref="G37:G39"/>
    <mergeCell ref="A40:A46"/>
    <mergeCell ref="B40:B46"/>
    <mergeCell ref="C40:C46"/>
    <mergeCell ref="D40:D46"/>
    <mergeCell ref="E40:E46"/>
    <mergeCell ref="G33:G34"/>
    <mergeCell ref="J33:J39"/>
    <mergeCell ref="K33:K39"/>
    <mergeCell ref="L33:L39"/>
    <mergeCell ref="M33:M39"/>
    <mergeCell ref="N33:N39"/>
    <mergeCell ref="A33:A39"/>
    <mergeCell ref="B33:B39"/>
    <mergeCell ref="C33:C39"/>
    <mergeCell ref="D33:D39"/>
    <mergeCell ref="E33:E39"/>
    <mergeCell ref="F33:F39"/>
    <mergeCell ref="N40:N46"/>
    <mergeCell ref="O40:O46"/>
    <mergeCell ref="P40:P46"/>
    <mergeCell ref="Q40:Q46"/>
    <mergeCell ref="R40:R46"/>
    <mergeCell ref="G42:G43"/>
    <mergeCell ref="G44:G46"/>
    <mergeCell ref="F40:F46"/>
    <mergeCell ref="G40:G41"/>
    <mergeCell ref="J40:J46"/>
    <mergeCell ref="K40:K46"/>
    <mergeCell ref="L40:L46"/>
    <mergeCell ref="M40:M46"/>
    <mergeCell ref="O48:O50"/>
    <mergeCell ref="P48:P50"/>
    <mergeCell ref="Q48:Q50"/>
    <mergeCell ref="R48:R50"/>
    <mergeCell ref="A51:A53"/>
    <mergeCell ref="B51:B53"/>
    <mergeCell ref="C51:C53"/>
    <mergeCell ref="D51:D53"/>
    <mergeCell ref="E51:E53"/>
    <mergeCell ref="F51:F53"/>
    <mergeCell ref="G48:G50"/>
    <mergeCell ref="J48:J50"/>
    <mergeCell ref="K48:K50"/>
    <mergeCell ref="L48:L50"/>
    <mergeCell ref="M48:M50"/>
    <mergeCell ref="N48:N50"/>
    <mergeCell ref="A48:A50"/>
    <mergeCell ref="B48:B50"/>
    <mergeCell ref="C48:C50"/>
    <mergeCell ref="D48:D50"/>
    <mergeCell ref="E48:E50"/>
    <mergeCell ref="F48:F50"/>
    <mergeCell ref="O51:O53"/>
    <mergeCell ref="P51:P53"/>
    <mergeCell ref="Q51:Q53"/>
    <mergeCell ref="R51:R53"/>
    <mergeCell ref="A54:R54"/>
    <mergeCell ref="A55:A62"/>
    <mergeCell ref="B55:B62"/>
    <mergeCell ref="C55:C62"/>
    <mergeCell ref="D55:D62"/>
    <mergeCell ref="E55:E62"/>
    <mergeCell ref="G51:G53"/>
    <mergeCell ref="J51:J53"/>
    <mergeCell ref="K51:K53"/>
    <mergeCell ref="L51:L53"/>
    <mergeCell ref="M51:M53"/>
    <mergeCell ref="N51:N53"/>
    <mergeCell ref="Q55:Q62"/>
    <mergeCell ref="R55:R62"/>
    <mergeCell ref="G58:G59"/>
    <mergeCell ref="G60:G62"/>
    <mergeCell ref="F55:F62"/>
    <mergeCell ref="G55:G56"/>
    <mergeCell ref="J55:J62"/>
    <mergeCell ref="K55:K62"/>
    <mergeCell ref="L55:L62"/>
    <mergeCell ref="M55:M62"/>
    <mergeCell ref="A63:A70"/>
    <mergeCell ref="B63:B70"/>
    <mergeCell ref="C63:C70"/>
    <mergeCell ref="D63:D70"/>
    <mergeCell ref="E63:E70"/>
    <mergeCell ref="F63:F70"/>
    <mergeCell ref="N55:N62"/>
    <mergeCell ref="O55:O62"/>
    <mergeCell ref="P55:P62"/>
    <mergeCell ref="O63:O70"/>
    <mergeCell ref="P63:P70"/>
    <mergeCell ref="Q63:Q70"/>
    <mergeCell ref="R63:R70"/>
    <mergeCell ref="G66:G67"/>
    <mergeCell ref="G68:G70"/>
    <mergeCell ref="G63:G64"/>
    <mergeCell ref="J63:J70"/>
    <mergeCell ref="K63:K70"/>
    <mergeCell ref="L63:L70"/>
    <mergeCell ref="M63:M70"/>
    <mergeCell ref="N63:N70"/>
    <mergeCell ref="A71:R71"/>
    <mergeCell ref="A72:A81"/>
    <mergeCell ref="B72:B81"/>
    <mergeCell ref="C72:C81"/>
    <mergeCell ref="D72:D81"/>
    <mergeCell ref="E72:E81"/>
    <mergeCell ref="F72:F81"/>
    <mergeCell ref="G72:G73"/>
    <mergeCell ref="J72:J81"/>
    <mergeCell ref="K72:K81"/>
    <mergeCell ref="R72:R81"/>
    <mergeCell ref="G74:G75"/>
    <mergeCell ref="G77:G78"/>
    <mergeCell ref="G79:G81"/>
    <mergeCell ref="O72:O81"/>
    <mergeCell ref="P72:P81"/>
    <mergeCell ref="Q72:Q81"/>
    <mergeCell ref="A82:A91"/>
    <mergeCell ref="B82:B91"/>
    <mergeCell ref="C82:C91"/>
    <mergeCell ref="D82:D91"/>
    <mergeCell ref="E82:E91"/>
    <mergeCell ref="F82:F91"/>
    <mergeCell ref="L72:L81"/>
    <mergeCell ref="M72:M81"/>
    <mergeCell ref="N72:N81"/>
    <mergeCell ref="G84:G85"/>
    <mergeCell ref="G87:G88"/>
    <mergeCell ref="G89:G91"/>
    <mergeCell ref="G82:G83"/>
    <mergeCell ref="J82:J91"/>
    <mergeCell ref="K82:K91"/>
    <mergeCell ref="L82:L91"/>
    <mergeCell ref="M82:M91"/>
    <mergeCell ref="N82:N91"/>
    <mergeCell ref="R96:R98"/>
    <mergeCell ref="L96:L98"/>
    <mergeCell ref="M96:M98"/>
    <mergeCell ref="N96:N98"/>
    <mergeCell ref="O96:O98"/>
    <mergeCell ref="P96:P98"/>
    <mergeCell ref="O82:O91"/>
    <mergeCell ref="P82:P91"/>
    <mergeCell ref="Q82:Q91"/>
    <mergeCell ref="R82:R91"/>
    <mergeCell ref="A92:R92"/>
    <mergeCell ref="A93:A95"/>
    <mergeCell ref="B93:B95"/>
    <mergeCell ref="C93:C95"/>
    <mergeCell ref="D93:D95"/>
    <mergeCell ref="E93:E95"/>
    <mergeCell ref="F93:F95"/>
    <mergeCell ref="G93:G94"/>
    <mergeCell ref="J93:J95"/>
    <mergeCell ref="K93:K95"/>
    <mergeCell ref="R93:R95"/>
    <mergeCell ref="L93:L95"/>
    <mergeCell ref="M93:M95"/>
    <mergeCell ref="N93:N95"/>
    <mergeCell ref="O93:O95"/>
    <mergeCell ref="P93:P95"/>
    <mergeCell ref="Q93:Q95"/>
    <mergeCell ref="A99:R99"/>
    <mergeCell ref="A100:A108"/>
    <mergeCell ref="B100:B108"/>
    <mergeCell ref="C100:C108"/>
    <mergeCell ref="D100:D108"/>
    <mergeCell ref="E100:E108"/>
    <mergeCell ref="F100:F108"/>
    <mergeCell ref="G100:G101"/>
    <mergeCell ref="J100:J108"/>
    <mergeCell ref="Q96:Q98"/>
    <mergeCell ref="A96:A98"/>
    <mergeCell ref="B96:B98"/>
    <mergeCell ref="C96:C98"/>
    <mergeCell ref="D96:D98"/>
    <mergeCell ref="E96:E98"/>
    <mergeCell ref="F96:F98"/>
    <mergeCell ref="G96:G97"/>
    <mergeCell ref="J96:J98"/>
    <mergeCell ref="K96:K98"/>
    <mergeCell ref="A109:R109"/>
    <mergeCell ref="M111:N111"/>
    <mergeCell ref="O111:P111"/>
    <mergeCell ref="Q100:Q108"/>
    <mergeCell ref="R100:R108"/>
    <mergeCell ref="G102:G103"/>
    <mergeCell ref="G104:G105"/>
    <mergeCell ref="H104:H105"/>
    <mergeCell ref="I104:I105"/>
    <mergeCell ref="G106:G108"/>
    <mergeCell ref="K100:K108"/>
    <mergeCell ref="L100:L108"/>
    <mergeCell ref="M100:M108"/>
    <mergeCell ref="N100:N108"/>
    <mergeCell ref="O100:O108"/>
    <mergeCell ref="P100:P10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opLeftCell="A31" zoomScale="70" zoomScaleNormal="70" workbookViewId="0">
      <selection activeCell="J48" sqref="J48"/>
    </sheetView>
  </sheetViews>
  <sheetFormatPr defaultRowHeight="15" x14ac:dyDescent="0.25"/>
  <cols>
    <col min="1" max="1" width="4.7109375" style="175" customWidth="1"/>
    <col min="2" max="2" width="8.85546875" style="175" customWidth="1"/>
    <col min="3" max="3" width="11.42578125" style="175" customWidth="1"/>
    <col min="4" max="4" width="9.7109375" style="175" customWidth="1"/>
    <col min="5" max="5" width="45.7109375" style="175" customWidth="1"/>
    <col min="6" max="6" width="71.28515625" style="175" customWidth="1"/>
    <col min="7" max="7" width="35.7109375" style="175" customWidth="1"/>
    <col min="8" max="8" width="19.28515625" style="175" customWidth="1"/>
    <col min="9" max="9" width="19.5703125" style="175" customWidth="1"/>
    <col min="10" max="10" width="35.85546875" style="175" customWidth="1"/>
    <col min="11" max="11" width="13.28515625" style="175" customWidth="1"/>
    <col min="12" max="12" width="12.7109375" style="175" customWidth="1"/>
    <col min="13" max="16" width="14.7109375" style="175" customWidth="1"/>
    <col min="17" max="17" width="19.140625" style="175" customWidth="1"/>
    <col min="18" max="18" width="19.42578125" style="175" customWidth="1"/>
    <col min="19" max="19" width="19.5703125" style="175" customWidth="1"/>
    <col min="20" max="20" width="11.28515625" style="175" bestFit="1" customWidth="1"/>
    <col min="21" max="250" width="9.140625" style="175"/>
    <col min="251" max="251" width="4.7109375" style="175" bestFit="1" customWidth="1"/>
    <col min="252" max="252" width="9.7109375" style="175" bestFit="1" customWidth="1"/>
    <col min="253" max="253" width="10" style="175" bestFit="1" customWidth="1"/>
    <col min="254" max="254" width="8.85546875" style="175" bestFit="1" customWidth="1"/>
    <col min="255" max="255" width="22.85546875" style="175" customWidth="1"/>
    <col min="256" max="256" width="59.7109375" style="175" bestFit="1" customWidth="1"/>
    <col min="257" max="257" width="57.85546875" style="175" bestFit="1" customWidth="1"/>
    <col min="258" max="258" width="35.28515625" style="175" bestFit="1" customWidth="1"/>
    <col min="259" max="259" width="28.140625" style="175" bestFit="1" customWidth="1"/>
    <col min="260" max="260" width="33.140625" style="175" bestFit="1" customWidth="1"/>
    <col min="261" max="261" width="26" style="175" bestFit="1" customWidth="1"/>
    <col min="262" max="262" width="19.140625" style="175" bestFit="1" customWidth="1"/>
    <col min="263" max="263" width="10.42578125" style="175" customWidth="1"/>
    <col min="264" max="264" width="11.85546875" style="175" customWidth="1"/>
    <col min="265" max="265" width="14.7109375" style="175" customWidth="1"/>
    <col min="266" max="266" width="9" style="175" bestFit="1" customWidth="1"/>
    <col min="267" max="506" width="9.140625" style="175"/>
    <col min="507" max="507" width="4.7109375" style="175" bestFit="1" customWidth="1"/>
    <col min="508" max="508" width="9.7109375" style="175" bestFit="1" customWidth="1"/>
    <col min="509" max="509" width="10" style="175" bestFit="1" customWidth="1"/>
    <col min="510" max="510" width="8.85546875" style="175" bestFit="1" customWidth="1"/>
    <col min="511" max="511" width="22.85546875" style="175" customWidth="1"/>
    <col min="512" max="512" width="59.7109375" style="175" bestFit="1" customWidth="1"/>
    <col min="513" max="513" width="57.85546875" style="175" bestFit="1" customWidth="1"/>
    <col min="514" max="514" width="35.28515625" style="175" bestFit="1" customWidth="1"/>
    <col min="515" max="515" width="28.140625" style="175" bestFit="1" customWidth="1"/>
    <col min="516" max="516" width="33.140625" style="175" bestFit="1" customWidth="1"/>
    <col min="517" max="517" width="26" style="175" bestFit="1" customWidth="1"/>
    <col min="518" max="518" width="19.140625" style="175" bestFit="1" customWidth="1"/>
    <col min="519" max="519" width="10.42578125" style="175" customWidth="1"/>
    <col min="520" max="520" width="11.85546875" style="175" customWidth="1"/>
    <col min="521" max="521" width="14.7109375" style="175" customWidth="1"/>
    <col min="522" max="522" width="9" style="175" bestFit="1" customWidth="1"/>
    <col min="523" max="762" width="9.140625" style="175"/>
    <col min="763" max="763" width="4.7109375" style="175" bestFit="1" customWidth="1"/>
    <col min="764" max="764" width="9.7109375" style="175" bestFit="1" customWidth="1"/>
    <col min="765" max="765" width="10" style="175" bestFit="1" customWidth="1"/>
    <col min="766" max="766" width="8.85546875" style="175" bestFit="1" customWidth="1"/>
    <col min="767" max="767" width="22.85546875" style="175" customWidth="1"/>
    <col min="768" max="768" width="59.7109375" style="175" bestFit="1" customWidth="1"/>
    <col min="769" max="769" width="57.85546875" style="175" bestFit="1" customWidth="1"/>
    <col min="770" max="770" width="35.28515625" style="175" bestFit="1" customWidth="1"/>
    <col min="771" max="771" width="28.140625" style="175" bestFit="1" customWidth="1"/>
    <col min="772" max="772" width="33.140625" style="175" bestFit="1" customWidth="1"/>
    <col min="773" max="773" width="26" style="175" bestFit="1" customWidth="1"/>
    <col min="774" max="774" width="19.140625" style="175" bestFit="1" customWidth="1"/>
    <col min="775" max="775" width="10.42578125" style="175" customWidth="1"/>
    <col min="776" max="776" width="11.85546875" style="175" customWidth="1"/>
    <col min="777" max="777" width="14.7109375" style="175" customWidth="1"/>
    <col min="778" max="778" width="9" style="175" bestFit="1" customWidth="1"/>
    <col min="779" max="1018" width="9.140625" style="175"/>
    <col min="1019" max="1019" width="4.7109375" style="175" bestFit="1" customWidth="1"/>
    <col min="1020" max="1020" width="9.7109375" style="175" bestFit="1" customWidth="1"/>
    <col min="1021" max="1021" width="10" style="175" bestFit="1" customWidth="1"/>
    <col min="1022" max="1022" width="8.85546875" style="175" bestFit="1" customWidth="1"/>
    <col min="1023" max="1023" width="22.85546875" style="175" customWidth="1"/>
    <col min="1024" max="1024" width="59.7109375" style="175" bestFit="1" customWidth="1"/>
    <col min="1025" max="1025" width="57.85546875" style="175" bestFit="1" customWidth="1"/>
    <col min="1026" max="1026" width="35.28515625" style="175" bestFit="1" customWidth="1"/>
    <col min="1027" max="1027" width="28.140625" style="175" bestFit="1" customWidth="1"/>
    <col min="1028" max="1028" width="33.140625" style="175" bestFit="1" customWidth="1"/>
    <col min="1029" max="1029" width="26" style="175" bestFit="1" customWidth="1"/>
    <col min="1030" max="1030" width="19.140625" style="175" bestFit="1" customWidth="1"/>
    <col min="1031" max="1031" width="10.42578125" style="175" customWidth="1"/>
    <col min="1032" max="1032" width="11.85546875" style="175" customWidth="1"/>
    <col min="1033" max="1033" width="14.7109375" style="175" customWidth="1"/>
    <col min="1034" max="1034" width="9" style="175" bestFit="1" customWidth="1"/>
    <col min="1035" max="1274" width="9.140625" style="175"/>
    <col min="1275" max="1275" width="4.7109375" style="175" bestFit="1" customWidth="1"/>
    <col min="1276" max="1276" width="9.7109375" style="175" bestFit="1" customWidth="1"/>
    <col min="1277" max="1277" width="10" style="175" bestFit="1" customWidth="1"/>
    <col min="1278" max="1278" width="8.85546875" style="175" bestFit="1" customWidth="1"/>
    <col min="1279" max="1279" width="22.85546875" style="175" customWidth="1"/>
    <col min="1280" max="1280" width="59.7109375" style="175" bestFit="1" customWidth="1"/>
    <col min="1281" max="1281" width="57.85546875" style="175" bestFit="1" customWidth="1"/>
    <col min="1282" max="1282" width="35.28515625" style="175" bestFit="1" customWidth="1"/>
    <col min="1283" max="1283" width="28.140625" style="175" bestFit="1" customWidth="1"/>
    <col min="1284" max="1284" width="33.140625" style="175" bestFit="1" customWidth="1"/>
    <col min="1285" max="1285" width="26" style="175" bestFit="1" customWidth="1"/>
    <col min="1286" max="1286" width="19.140625" style="175" bestFit="1" customWidth="1"/>
    <col min="1287" max="1287" width="10.42578125" style="175" customWidth="1"/>
    <col min="1288" max="1288" width="11.85546875" style="175" customWidth="1"/>
    <col min="1289" max="1289" width="14.7109375" style="175" customWidth="1"/>
    <col min="1290" max="1290" width="9" style="175" bestFit="1" customWidth="1"/>
    <col min="1291" max="1530" width="9.140625" style="175"/>
    <col min="1531" max="1531" width="4.7109375" style="175" bestFit="1" customWidth="1"/>
    <col min="1532" max="1532" width="9.7109375" style="175" bestFit="1" customWidth="1"/>
    <col min="1533" max="1533" width="10" style="175" bestFit="1" customWidth="1"/>
    <col min="1534" max="1534" width="8.85546875" style="175" bestFit="1" customWidth="1"/>
    <col min="1535" max="1535" width="22.85546875" style="175" customWidth="1"/>
    <col min="1536" max="1536" width="59.7109375" style="175" bestFit="1" customWidth="1"/>
    <col min="1537" max="1537" width="57.85546875" style="175" bestFit="1" customWidth="1"/>
    <col min="1538" max="1538" width="35.28515625" style="175" bestFit="1" customWidth="1"/>
    <col min="1539" max="1539" width="28.140625" style="175" bestFit="1" customWidth="1"/>
    <col min="1540" max="1540" width="33.140625" style="175" bestFit="1" customWidth="1"/>
    <col min="1541" max="1541" width="26" style="175" bestFit="1" customWidth="1"/>
    <col min="1542" max="1542" width="19.140625" style="175" bestFit="1" customWidth="1"/>
    <col min="1543" max="1543" width="10.42578125" style="175" customWidth="1"/>
    <col min="1544" max="1544" width="11.85546875" style="175" customWidth="1"/>
    <col min="1545" max="1545" width="14.7109375" style="175" customWidth="1"/>
    <col min="1546" max="1546" width="9" style="175" bestFit="1" customWidth="1"/>
    <col min="1547" max="1786" width="9.140625" style="175"/>
    <col min="1787" max="1787" width="4.7109375" style="175" bestFit="1" customWidth="1"/>
    <col min="1788" max="1788" width="9.7109375" style="175" bestFit="1" customWidth="1"/>
    <col min="1789" max="1789" width="10" style="175" bestFit="1" customWidth="1"/>
    <col min="1790" max="1790" width="8.85546875" style="175" bestFit="1" customWidth="1"/>
    <col min="1791" max="1791" width="22.85546875" style="175" customWidth="1"/>
    <col min="1792" max="1792" width="59.7109375" style="175" bestFit="1" customWidth="1"/>
    <col min="1793" max="1793" width="57.85546875" style="175" bestFit="1" customWidth="1"/>
    <col min="1794" max="1794" width="35.28515625" style="175" bestFit="1" customWidth="1"/>
    <col min="1795" max="1795" width="28.140625" style="175" bestFit="1" customWidth="1"/>
    <col min="1796" max="1796" width="33.140625" style="175" bestFit="1" customWidth="1"/>
    <col min="1797" max="1797" width="26" style="175" bestFit="1" customWidth="1"/>
    <col min="1798" max="1798" width="19.140625" style="175" bestFit="1" customWidth="1"/>
    <col min="1799" max="1799" width="10.42578125" style="175" customWidth="1"/>
    <col min="1800" max="1800" width="11.85546875" style="175" customWidth="1"/>
    <col min="1801" max="1801" width="14.7109375" style="175" customWidth="1"/>
    <col min="1802" max="1802" width="9" style="175" bestFit="1" customWidth="1"/>
    <col min="1803" max="2042" width="9.140625" style="175"/>
    <col min="2043" max="2043" width="4.7109375" style="175" bestFit="1" customWidth="1"/>
    <col min="2044" max="2044" width="9.7109375" style="175" bestFit="1" customWidth="1"/>
    <col min="2045" max="2045" width="10" style="175" bestFit="1" customWidth="1"/>
    <col min="2046" max="2046" width="8.85546875" style="175" bestFit="1" customWidth="1"/>
    <col min="2047" max="2047" width="22.85546875" style="175" customWidth="1"/>
    <col min="2048" max="2048" width="59.7109375" style="175" bestFit="1" customWidth="1"/>
    <col min="2049" max="2049" width="57.85546875" style="175" bestFit="1" customWidth="1"/>
    <col min="2050" max="2050" width="35.28515625" style="175" bestFit="1" customWidth="1"/>
    <col min="2051" max="2051" width="28.140625" style="175" bestFit="1" customWidth="1"/>
    <col min="2052" max="2052" width="33.140625" style="175" bestFit="1" customWidth="1"/>
    <col min="2053" max="2053" width="26" style="175" bestFit="1" customWidth="1"/>
    <col min="2054" max="2054" width="19.140625" style="175" bestFit="1" customWidth="1"/>
    <col min="2055" max="2055" width="10.42578125" style="175" customWidth="1"/>
    <col min="2056" max="2056" width="11.85546875" style="175" customWidth="1"/>
    <col min="2057" max="2057" width="14.7109375" style="175" customWidth="1"/>
    <col min="2058" max="2058" width="9" style="175" bestFit="1" customWidth="1"/>
    <col min="2059" max="2298" width="9.140625" style="175"/>
    <col min="2299" max="2299" width="4.7109375" style="175" bestFit="1" customWidth="1"/>
    <col min="2300" max="2300" width="9.7109375" style="175" bestFit="1" customWidth="1"/>
    <col min="2301" max="2301" width="10" style="175" bestFit="1" customWidth="1"/>
    <col min="2302" max="2302" width="8.85546875" style="175" bestFit="1" customWidth="1"/>
    <col min="2303" max="2303" width="22.85546875" style="175" customWidth="1"/>
    <col min="2304" max="2304" width="59.7109375" style="175" bestFit="1" customWidth="1"/>
    <col min="2305" max="2305" width="57.85546875" style="175" bestFit="1" customWidth="1"/>
    <col min="2306" max="2306" width="35.28515625" style="175" bestFit="1" customWidth="1"/>
    <col min="2307" max="2307" width="28.140625" style="175" bestFit="1" customWidth="1"/>
    <col min="2308" max="2308" width="33.140625" style="175" bestFit="1" customWidth="1"/>
    <col min="2309" max="2309" width="26" style="175" bestFit="1" customWidth="1"/>
    <col min="2310" max="2310" width="19.140625" style="175" bestFit="1" customWidth="1"/>
    <col min="2311" max="2311" width="10.42578125" style="175" customWidth="1"/>
    <col min="2312" max="2312" width="11.85546875" style="175" customWidth="1"/>
    <col min="2313" max="2313" width="14.7109375" style="175" customWidth="1"/>
    <col min="2314" max="2314" width="9" style="175" bestFit="1" customWidth="1"/>
    <col min="2315" max="2554" width="9.140625" style="175"/>
    <col min="2555" max="2555" width="4.7109375" style="175" bestFit="1" customWidth="1"/>
    <col min="2556" max="2556" width="9.7109375" style="175" bestFit="1" customWidth="1"/>
    <col min="2557" max="2557" width="10" style="175" bestFit="1" customWidth="1"/>
    <col min="2558" max="2558" width="8.85546875" style="175" bestFit="1" customWidth="1"/>
    <col min="2559" max="2559" width="22.85546875" style="175" customWidth="1"/>
    <col min="2560" max="2560" width="59.7109375" style="175" bestFit="1" customWidth="1"/>
    <col min="2561" max="2561" width="57.85546875" style="175" bestFit="1" customWidth="1"/>
    <col min="2562" max="2562" width="35.28515625" style="175" bestFit="1" customWidth="1"/>
    <col min="2563" max="2563" width="28.140625" style="175" bestFit="1" customWidth="1"/>
    <col min="2564" max="2564" width="33.140625" style="175" bestFit="1" customWidth="1"/>
    <col min="2565" max="2565" width="26" style="175" bestFit="1" customWidth="1"/>
    <col min="2566" max="2566" width="19.140625" style="175" bestFit="1" customWidth="1"/>
    <col min="2567" max="2567" width="10.42578125" style="175" customWidth="1"/>
    <col min="2568" max="2568" width="11.85546875" style="175" customWidth="1"/>
    <col min="2569" max="2569" width="14.7109375" style="175" customWidth="1"/>
    <col min="2570" max="2570" width="9" style="175" bestFit="1" customWidth="1"/>
    <col min="2571" max="2810" width="9.140625" style="175"/>
    <col min="2811" max="2811" width="4.7109375" style="175" bestFit="1" customWidth="1"/>
    <col min="2812" max="2812" width="9.7109375" style="175" bestFit="1" customWidth="1"/>
    <col min="2813" max="2813" width="10" style="175" bestFit="1" customWidth="1"/>
    <col min="2814" max="2814" width="8.85546875" style="175" bestFit="1" customWidth="1"/>
    <col min="2815" max="2815" width="22.85546875" style="175" customWidth="1"/>
    <col min="2816" max="2816" width="59.7109375" style="175" bestFit="1" customWidth="1"/>
    <col min="2817" max="2817" width="57.85546875" style="175" bestFit="1" customWidth="1"/>
    <col min="2818" max="2818" width="35.28515625" style="175" bestFit="1" customWidth="1"/>
    <col min="2819" max="2819" width="28.140625" style="175" bestFit="1" customWidth="1"/>
    <col min="2820" max="2820" width="33.140625" style="175" bestFit="1" customWidth="1"/>
    <col min="2821" max="2821" width="26" style="175" bestFit="1" customWidth="1"/>
    <col min="2822" max="2822" width="19.140625" style="175" bestFit="1" customWidth="1"/>
    <col min="2823" max="2823" width="10.42578125" style="175" customWidth="1"/>
    <col min="2824" max="2824" width="11.85546875" style="175" customWidth="1"/>
    <col min="2825" max="2825" width="14.7109375" style="175" customWidth="1"/>
    <col min="2826" max="2826" width="9" style="175" bestFit="1" customWidth="1"/>
    <col min="2827" max="3066" width="9.140625" style="175"/>
    <col min="3067" max="3067" width="4.7109375" style="175" bestFit="1" customWidth="1"/>
    <col min="3068" max="3068" width="9.7109375" style="175" bestFit="1" customWidth="1"/>
    <col min="3069" max="3069" width="10" style="175" bestFit="1" customWidth="1"/>
    <col min="3070" max="3070" width="8.85546875" style="175" bestFit="1" customWidth="1"/>
    <col min="3071" max="3071" width="22.85546875" style="175" customWidth="1"/>
    <col min="3072" max="3072" width="59.7109375" style="175" bestFit="1" customWidth="1"/>
    <col min="3073" max="3073" width="57.85546875" style="175" bestFit="1" customWidth="1"/>
    <col min="3074" max="3074" width="35.28515625" style="175" bestFit="1" customWidth="1"/>
    <col min="3075" max="3075" width="28.140625" style="175" bestFit="1" customWidth="1"/>
    <col min="3076" max="3076" width="33.140625" style="175" bestFit="1" customWidth="1"/>
    <col min="3077" max="3077" width="26" style="175" bestFit="1" customWidth="1"/>
    <col min="3078" max="3078" width="19.140625" style="175" bestFit="1" customWidth="1"/>
    <col min="3079" max="3079" width="10.42578125" style="175" customWidth="1"/>
    <col min="3080" max="3080" width="11.85546875" style="175" customWidth="1"/>
    <col min="3081" max="3081" width="14.7109375" style="175" customWidth="1"/>
    <col min="3082" max="3082" width="9" style="175" bestFit="1" customWidth="1"/>
    <col min="3083" max="3322" width="9.140625" style="175"/>
    <col min="3323" max="3323" width="4.7109375" style="175" bestFit="1" customWidth="1"/>
    <col min="3324" max="3324" width="9.7109375" style="175" bestFit="1" customWidth="1"/>
    <col min="3325" max="3325" width="10" style="175" bestFit="1" customWidth="1"/>
    <col min="3326" max="3326" width="8.85546875" style="175" bestFit="1" customWidth="1"/>
    <col min="3327" max="3327" width="22.85546875" style="175" customWidth="1"/>
    <col min="3328" max="3328" width="59.7109375" style="175" bestFit="1" customWidth="1"/>
    <col min="3329" max="3329" width="57.85546875" style="175" bestFit="1" customWidth="1"/>
    <col min="3330" max="3330" width="35.28515625" style="175" bestFit="1" customWidth="1"/>
    <col min="3331" max="3331" width="28.140625" style="175" bestFit="1" customWidth="1"/>
    <col min="3332" max="3332" width="33.140625" style="175" bestFit="1" customWidth="1"/>
    <col min="3333" max="3333" width="26" style="175" bestFit="1" customWidth="1"/>
    <col min="3334" max="3334" width="19.140625" style="175" bestFit="1" customWidth="1"/>
    <col min="3335" max="3335" width="10.42578125" style="175" customWidth="1"/>
    <col min="3336" max="3336" width="11.85546875" style="175" customWidth="1"/>
    <col min="3337" max="3337" width="14.7109375" style="175" customWidth="1"/>
    <col min="3338" max="3338" width="9" style="175" bestFit="1" customWidth="1"/>
    <col min="3339" max="3578" width="9.140625" style="175"/>
    <col min="3579" max="3579" width="4.7109375" style="175" bestFit="1" customWidth="1"/>
    <col min="3580" max="3580" width="9.7109375" style="175" bestFit="1" customWidth="1"/>
    <col min="3581" max="3581" width="10" style="175" bestFit="1" customWidth="1"/>
    <col min="3582" max="3582" width="8.85546875" style="175" bestFit="1" customWidth="1"/>
    <col min="3583" max="3583" width="22.85546875" style="175" customWidth="1"/>
    <col min="3584" max="3584" width="59.7109375" style="175" bestFit="1" customWidth="1"/>
    <col min="3585" max="3585" width="57.85546875" style="175" bestFit="1" customWidth="1"/>
    <col min="3586" max="3586" width="35.28515625" style="175" bestFit="1" customWidth="1"/>
    <col min="3587" max="3587" width="28.140625" style="175" bestFit="1" customWidth="1"/>
    <col min="3588" max="3588" width="33.140625" style="175" bestFit="1" customWidth="1"/>
    <col min="3589" max="3589" width="26" style="175" bestFit="1" customWidth="1"/>
    <col min="3590" max="3590" width="19.140625" style="175" bestFit="1" customWidth="1"/>
    <col min="3591" max="3591" width="10.42578125" style="175" customWidth="1"/>
    <col min="3592" max="3592" width="11.85546875" style="175" customWidth="1"/>
    <col min="3593" max="3593" width="14.7109375" style="175" customWidth="1"/>
    <col min="3594" max="3594" width="9" style="175" bestFit="1" customWidth="1"/>
    <col min="3595" max="3834" width="9.140625" style="175"/>
    <col min="3835" max="3835" width="4.7109375" style="175" bestFit="1" customWidth="1"/>
    <col min="3836" max="3836" width="9.7109375" style="175" bestFit="1" customWidth="1"/>
    <col min="3837" max="3837" width="10" style="175" bestFit="1" customWidth="1"/>
    <col min="3838" max="3838" width="8.85546875" style="175" bestFit="1" customWidth="1"/>
    <col min="3839" max="3839" width="22.85546875" style="175" customWidth="1"/>
    <col min="3840" max="3840" width="59.7109375" style="175" bestFit="1" customWidth="1"/>
    <col min="3841" max="3841" width="57.85546875" style="175" bestFit="1" customWidth="1"/>
    <col min="3842" max="3842" width="35.28515625" style="175" bestFit="1" customWidth="1"/>
    <col min="3843" max="3843" width="28.140625" style="175" bestFit="1" customWidth="1"/>
    <col min="3844" max="3844" width="33.140625" style="175" bestFit="1" customWidth="1"/>
    <col min="3845" max="3845" width="26" style="175" bestFit="1" customWidth="1"/>
    <col min="3846" max="3846" width="19.140625" style="175" bestFit="1" customWidth="1"/>
    <col min="3847" max="3847" width="10.42578125" style="175" customWidth="1"/>
    <col min="3848" max="3848" width="11.85546875" style="175" customWidth="1"/>
    <col min="3849" max="3849" width="14.7109375" style="175" customWidth="1"/>
    <col min="3850" max="3850" width="9" style="175" bestFit="1" customWidth="1"/>
    <col min="3851" max="4090" width="9.140625" style="175"/>
    <col min="4091" max="4091" width="4.7109375" style="175" bestFit="1" customWidth="1"/>
    <col min="4092" max="4092" width="9.7109375" style="175" bestFit="1" customWidth="1"/>
    <col min="4093" max="4093" width="10" style="175" bestFit="1" customWidth="1"/>
    <col min="4094" max="4094" width="8.85546875" style="175" bestFit="1" customWidth="1"/>
    <col min="4095" max="4095" width="22.85546875" style="175" customWidth="1"/>
    <col min="4096" max="4096" width="59.7109375" style="175" bestFit="1" customWidth="1"/>
    <col min="4097" max="4097" width="57.85546875" style="175" bestFit="1" customWidth="1"/>
    <col min="4098" max="4098" width="35.28515625" style="175" bestFit="1" customWidth="1"/>
    <col min="4099" max="4099" width="28.140625" style="175" bestFit="1" customWidth="1"/>
    <col min="4100" max="4100" width="33.140625" style="175" bestFit="1" customWidth="1"/>
    <col min="4101" max="4101" width="26" style="175" bestFit="1" customWidth="1"/>
    <col min="4102" max="4102" width="19.140625" style="175" bestFit="1" customWidth="1"/>
    <col min="4103" max="4103" width="10.42578125" style="175" customWidth="1"/>
    <col min="4104" max="4104" width="11.85546875" style="175" customWidth="1"/>
    <col min="4105" max="4105" width="14.7109375" style="175" customWidth="1"/>
    <col min="4106" max="4106" width="9" style="175" bestFit="1" customWidth="1"/>
    <col min="4107" max="4346" width="9.140625" style="175"/>
    <col min="4347" max="4347" width="4.7109375" style="175" bestFit="1" customWidth="1"/>
    <col min="4348" max="4348" width="9.7109375" style="175" bestFit="1" customWidth="1"/>
    <col min="4349" max="4349" width="10" style="175" bestFit="1" customWidth="1"/>
    <col min="4350" max="4350" width="8.85546875" style="175" bestFit="1" customWidth="1"/>
    <col min="4351" max="4351" width="22.85546875" style="175" customWidth="1"/>
    <col min="4352" max="4352" width="59.7109375" style="175" bestFit="1" customWidth="1"/>
    <col min="4353" max="4353" width="57.85546875" style="175" bestFit="1" customWidth="1"/>
    <col min="4354" max="4354" width="35.28515625" style="175" bestFit="1" customWidth="1"/>
    <col min="4355" max="4355" width="28.140625" style="175" bestFit="1" customWidth="1"/>
    <col min="4356" max="4356" width="33.140625" style="175" bestFit="1" customWidth="1"/>
    <col min="4357" max="4357" width="26" style="175" bestFit="1" customWidth="1"/>
    <col min="4358" max="4358" width="19.140625" style="175" bestFit="1" customWidth="1"/>
    <col min="4359" max="4359" width="10.42578125" style="175" customWidth="1"/>
    <col min="4360" max="4360" width="11.85546875" style="175" customWidth="1"/>
    <col min="4361" max="4361" width="14.7109375" style="175" customWidth="1"/>
    <col min="4362" max="4362" width="9" style="175" bestFit="1" customWidth="1"/>
    <col min="4363" max="4602" width="9.140625" style="175"/>
    <col min="4603" max="4603" width="4.7109375" style="175" bestFit="1" customWidth="1"/>
    <col min="4604" max="4604" width="9.7109375" style="175" bestFit="1" customWidth="1"/>
    <col min="4605" max="4605" width="10" style="175" bestFit="1" customWidth="1"/>
    <col min="4606" max="4606" width="8.85546875" style="175" bestFit="1" customWidth="1"/>
    <col min="4607" max="4607" width="22.85546875" style="175" customWidth="1"/>
    <col min="4608" max="4608" width="59.7109375" style="175" bestFit="1" customWidth="1"/>
    <col min="4609" max="4609" width="57.85546875" style="175" bestFit="1" customWidth="1"/>
    <col min="4610" max="4610" width="35.28515625" style="175" bestFit="1" customWidth="1"/>
    <col min="4611" max="4611" width="28.140625" style="175" bestFit="1" customWidth="1"/>
    <col min="4612" max="4612" width="33.140625" style="175" bestFit="1" customWidth="1"/>
    <col min="4613" max="4613" width="26" style="175" bestFit="1" customWidth="1"/>
    <col min="4614" max="4614" width="19.140625" style="175" bestFit="1" customWidth="1"/>
    <col min="4615" max="4615" width="10.42578125" style="175" customWidth="1"/>
    <col min="4616" max="4616" width="11.85546875" style="175" customWidth="1"/>
    <col min="4617" max="4617" width="14.7109375" style="175" customWidth="1"/>
    <col min="4618" max="4618" width="9" style="175" bestFit="1" customWidth="1"/>
    <col min="4619" max="4858" width="9.140625" style="175"/>
    <col min="4859" max="4859" width="4.7109375" style="175" bestFit="1" customWidth="1"/>
    <col min="4860" max="4860" width="9.7109375" style="175" bestFit="1" customWidth="1"/>
    <col min="4861" max="4861" width="10" style="175" bestFit="1" customWidth="1"/>
    <col min="4862" max="4862" width="8.85546875" style="175" bestFit="1" customWidth="1"/>
    <col min="4863" max="4863" width="22.85546875" style="175" customWidth="1"/>
    <col min="4864" max="4864" width="59.7109375" style="175" bestFit="1" customWidth="1"/>
    <col min="4865" max="4865" width="57.85546875" style="175" bestFit="1" customWidth="1"/>
    <col min="4866" max="4866" width="35.28515625" style="175" bestFit="1" customWidth="1"/>
    <col min="4867" max="4867" width="28.140625" style="175" bestFit="1" customWidth="1"/>
    <col min="4868" max="4868" width="33.140625" style="175" bestFit="1" customWidth="1"/>
    <col min="4869" max="4869" width="26" style="175" bestFit="1" customWidth="1"/>
    <col min="4870" max="4870" width="19.140625" style="175" bestFit="1" customWidth="1"/>
    <col min="4871" max="4871" width="10.42578125" style="175" customWidth="1"/>
    <col min="4872" max="4872" width="11.85546875" style="175" customWidth="1"/>
    <col min="4873" max="4873" width="14.7109375" style="175" customWidth="1"/>
    <col min="4874" max="4874" width="9" style="175" bestFit="1" customWidth="1"/>
    <col min="4875" max="5114" width="9.140625" style="175"/>
    <col min="5115" max="5115" width="4.7109375" style="175" bestFit="1" customWidth="1"/>
    <col min="5116" max="5116" width="9.7109375" style="175" bestFit="1" customWidth="1"/>
    <col min="5117" max="5117" width="10" style="175" bestFit="1" customWidth="1"/>
    <col min="5118" max="5118" width="8.85546875" style="175" bestFit="1" customWidth="1"/>
    <col min="5119" max="5119" width="22.85546875" style="175" customWidth="1"/>
    <col min="5120" max="5120" width="59.7109375" style="175" bestFit="1" customWidth="1"/>
    <col min="5121" max="5121" width="57.85546875" style="175" bestFit="1" customWidth="1"/>
    <col min="5122" max="5122" width="35.28515625" style="175" bestFit="1" customWidth="1"/>
    <col min="5123" max="5123" width="28.140625" style="175" bestFit="1" customWidth="1"/>
    <col min="5124" max="5124" width="33.140625" style="175" bestFit="1" customWidth="1"/>
    <col min="5125" max="5125" width="26" style="175" bestFit="1" customWidth="1"/>
    <col min="5126" max="5126" width="19.140625" style="175" bestFit="1" customWidth="1"/>
    <col min="5127" max="5127" width="10.42578125" style="175" customWidth="1"/>
    <col min="5128" max="5128" width="11.85546875" style="175" customWidth="1"/>
    <col min="5129" max="5129" width="14.7109375" style="175" customWidth="1"/>
    <col min="5130" max="5130" width="9" style="175" bestFit="1" customWidth="1"/>
    <col min="5131" max="5370" width="9.140625" style="175"/>
    <col min="5371" max="5371" width="4.7109375" style="175" bestFit="1" customWidth="1"/>
    <col min="5372" max="5372" width="9.7109375" style="175" bestFit="1" customWidth="1"/>
    <col min="5373" max="5373" width="10" style="175" bestFit="1" customWidth="1"/>
    <col min="5374" max="5374" width="8.85546875" style="175" bestFit="1" customWidth="1"/>
    <col min="5375" max="5375" width="22.85546875" style="175" customWidth="1"/>
    <col min="5376" max="5376" width="59.7109375" style="175" bestFit="1" customWidth="1"/>
    <col min="5377" max="5377" width="57.85546875" style="175" bestFit="1" customWidth="1"/>
    <col min="5378" max="5378" width="35.28515625" style="175" bestFit="1" customWidth="1"/>
    <col min="5379" max="5379" width="28.140625" style="175" bestFit="1" customWidth="1"/>
    <col min="5380" max="5380" width="33.140625" style="175" bestFit="1" customWidth="1"/>
    <col min="5381" max="5381" width="26" style="175" bestFit="1" customWidth="1"/>
    <col min="5382" max="5382" width="19.140625" style="175" bestFit="1" customWidth="1"/>
    <col min="5383" max="5383" width="10.42578125" style="175" customWidth="1"/>
    <col min="5384" max="5384" width="11.85546875" style="175" customWidth="1"/>
    <col min="5385" max="5385" width="14.7109375" style="175" customWidth="1"/>
    <col min="5386" max="5386" width="9" style="175" bestFit="1" customWidth="1"/>
    <col min="5387" max="5626" width="9.140625" style="175"/>
    <col min="5627" max="5627" width="4.7109375" style="175" bestFit="1" customWidth="1"/>
    <col min="5628" max="5628" width="9.7109375" style="175" bestFit="1" customWidth="1"/>
    <col min="5629" max="5629" width="10" style="175" bestFit="1" customWidth="1"/>
    <col min="5630" max="5630" width="8.85546875" style="175" bestFit="1" customWidth="1"/>
    <col min="5631" max="5631" width="22.85546875" style="175" customWidth="1"/>
    <col min="5632" max="5632" width="59.7109375" style="175" bestFit="1" customWidth="1"/>
    <col min="5633" max="5633" width="57.85546875" style="175" bestFit="1" customWidth="1"/>
    <col min="5634" max="5634" width="35.28515625" style="175" bestFit="1" customWidth="1"/>
    <col min="5635" max="5635" width="28.140625" style="175" bestFit="1" customWidth="1"/>
    <col min="5636" max="5636" width="33.140625" style="175" bestFit="1" customWidth="1"/>
    <col min="5637" max="5637" width="26" style="175" bestFit="1" customWidth="1"/>
    <col min="5638" max="5638" width="19.140625" style="175" bestFit="1" customWidth="1"/>
    <col min="5639" max="5639" width="10.42578125" style="175" customWidth="1"/>
    <col min="5640" max="5640" width="11.85546875" style="175" customWidth="1"/>
    <col min="5641" max="5641" width="14.7109375" style="175" customWidth="1"/>
    <col min="5642" max="5642" width="9" style="175" bestFit="1" customWidth="1"/>
    <col min="5643" max="5882" width="9.140625" style="175"/>
    <col min="5883" max="5883" width="4.7109375" style="175" bestFit="1" customWidth="1"/>
    <col min="5884" max="5884" width="9.7109375" style="175" bestFit="1" customWidth="1"/>
    <col min="5885" max="5885" width="10" style="175" bestFit="1" customWidth="1"/>
    <col min="5886" max="5886" width="8.85546875" style="175" bestFit="1" customWidth="1"/>
    <col min="5887" max="5887" width="22.85546875" style="175" customWidth="1"/>
    <col min="5888" max="5888" width="59.7109375" style="175" bestFit="1" customWidth="1"/>
    <col min="5889" max="5889" width="57.85546875" style="175" bestFit="1" customWidth="1"/>
    <col min="5890" max="5890" width="35.28515625" style="175" bestFit="1" customWidth="1"/>
    <col min="5891" max="5891" width="28.140625" style="175" bestFit="1" customWidth="1"/>
    <col min="5892" max="5892" width="33.140625" style="175" bestFit="1" customWidth="1"/>
    <col min="5893" max="5893" width="26" style="175" bestFit="1" customWidth="1"/>
    <col min="5894" max="5894" width="19.140625" style="175" bestFit="1" customWidth="1"/>
    <col min="5895" max="5895" width="10.42578125" style="175" customWidth="1"/>
    <col min="5896" max="5896" width="11.85546875" style="175" customWidth="1"/>
    <col min="5897" max="5897" width="14.7109375" style="175" customWidth="1"/>
    <col min="5898" max="5898" width="9" style="175" bestFit="1" customWidth="1"/>
    <col min="5899" max="6138" width="9.140625" style="175"/>
    <col min="6139" max="6139" width="4.7109375" style="175" bestFit="1" customWidth="1"/>
    <col min="6140" max="6140" width="9.7109375" style="175" bestFit="1" customWidth="1"/>
    <col min="6141" max="6141" width="10" style="175" bestFit="1" customWidth="1"/>
    <col min="6142" max="6142" width="8.85546875" style="175" bestFit="1" customWidth="1"/>
    <col min="6143" max="6143" width="22.85546875" style="175" customWidth="1"/>
    <col min="6144" max="6144" width="59.7109375" style="175" bestFit="1" customWidth="1"/>
    <col min="6145" max="6145" width="57.85546875" style="175" bestFit="1" customWidth="1"/>
    <col min="6146" max="6146" width="35.28515625" style="175" bestFit="1" customWidth="1"/>
    <col min="6147" max="6147" width="28.140625" style="175" bestFit="1" customWidth="1"/>
    <col min="6148" max="6148" width="33.140625" style="175" bestFit="1" customWidth="1"/>
    <col min="6149" max="6149" width="26" style="175" bestFit="1" customWidth="1"/>
    <col min="6150" max="6150" width="19.140625" style="175" bestFit="1" customWidth="1"/>
    <col min="6151" max="6151" width="10.42578125" style="175" customWidth="1"/>
    <col min="6152" max="6152" width="11.85546875" style="175" customWidth="1"/>
    <col min="6153" max="6153" width="14.7109375" style="175" customWidth="1"/>
    <col min="6154" max="6154" width="9" style="175" bestFit="1" customWidth="1"/>
    <col min="6155" max="6394" width="9.140625" style="175"/>
    <col min="6395" max="6395" width="4.7109375" style="175" bestFit="1" customWidth="1"/>
    <col min="6396" max="6396" width="9.7109375" style="175" bestFit="1" customWidth="1"/>
    <col min="6397" max="6397" width="10" style="175" bestFit="1" customWidth="1"/>
    <col min="6398" max="6398" width="8.85546875" style="175" bestFit="1" customWidth="1"/>
    <col min="6399" max="6399" width="22.85546875" style="175" customWidth="1"/>
    <col min="6400" max="6400" width="59.7109375" style="175" bestFit="1" customWidth="1"/>
    <col min="6401" max="6401" width="57.85546875" style="175" bestFit="1" customWidth="1"/>
    <col min="6402" max="6402" width="35.28515625" style="175" bestFit="1" customWidth="1"/>
    <col min="6403" max="6403" width="28.140625" style="175" bestFit="1" customWidth="1"/>
    <col min="6404" max="6404" width="33.140625" style="175" bestFit="1" customWidth="1"/>
    <col min="6405" max="6405" width="26" style="175" bestFit="1" customWidth="1"/>
    <col min="6406" max="6406" width="19.140625" style="175" bestFit="1" customWidth="1"/>
    <col min="6407" max="6407" width="10.42578125" style="175" customWidth="1"/>
    <col min="6408" max="6408" width="11.85546875" style="175" customWidth="1"/>
    <col min="6409" max="6409" width="14.7109375" style="175" customWidth="1"/>
    <col min="6410" max="6410" width="9" style="175" bestFit="1" customWidth="1"/>
    <col min="6411" max="6650" width="9.140625" style="175"/>
    <col min="6651" max="6651" width="4.7109375" style="175" bestFit="1" customWidth="1"/>
    <col min="6652" max="6652" width="9.7109375" style="175" bestFit="1" customWidth="1"/>
    <col min="6653" max="6653" width="10" style="175" bestFit="1" customWidth="1"/>
    <col min="6654" max="6654" width="8.85546875" style="175" bestFit="1" customWidth="1"/>
    <col min="6655" max="6655" width="22.85546875" style="175" customWidth="1"/>
    <col min="6656" max="6656" width="59.7109375" style="175" bestFit="1" customWidth="1"/>
    <col min="6657" max="6657" width="57.85546875" style="175" bestFit="1" customWidth="1"/>
    <col min="6658" max="6658" width="35.28515625" style="175" bestFit="1" customWidth="1"/>
    <col min="6659" max="6659" width="28.140625" style="175" bestFit="1" customWidth="1"/>
    <col min="6660" max="6660" width="33.140625" style="175" bestFit="1" customWidth="1"/>
    <col min="6661" max="6661" width="26" style="175" bestFit="1" customWidth="1"/>
    <col min="6662" max="6662" width="19.140625" style="175" bestFit="1" customWidth="1"/>
    <col min="6663" max="6663" width="10.42578125" style="175" customWidth="1"/>
    <col min="6664" max="6664" width="11.85546875" style="175" customWidth="1"/>
    <col min="6665" max="6665" width="14.7109375" style="175" customWidth="1"/>
    <col min="6666" max="6666" width="9" style="175" bestFit="1" customWidth="1"/>
    <col min="6667" max="6906" width="9.140625" style="175"/>
    <col min="6907" max="6907" width="4.7109375" style="175" bestFit="1" customWidth="1"/>
    <col min="6908" max="6908" width="9.7109375" style="175" bestFit="1" customWidth="1"/>
    <col min="6909" max="6909" width="10" style="175" bestFit="1" customWidth="1"/>
    <col min="6910" max="6910" width="8.85546875" style="175" bestFit="1" customWidth="1"/>
    <col min="6911" max="6911" width="22.85546875" style="175" customWidth="1"/>
    <col min="6912" max="6912" width="59.7109375" style="175" bestFit="1" customWidth="1"/>
    <col min="6913" max="6913" width="57.85546875" style="175" bestFit="1" customWidth="1"/>
    <col min="6914" max="6914" width="35.28515625" style="175" bestFit="1" customWidth="1"/>
    <col min="6915" max="6915" width="28.140625" style="175" bestFit="1" customWidth="1"/>
    <col min="6916" max="6916" width="33.140625" style="175" bestFit="1" customWidth="1"/>
    <col min="6917" max="6917" width="26" style="175" bestFit="1" customWidth="1"/>
    <col min="6918" max="6918" width="19.140625" style="175" bestFit="1" customWidth="1"/>
    <col min="6919" max="6919" width="10.42578125" style="175" customWidth="1"/>
    <col min="6920" max="6920" width="11.85546875" style="175" customWidth="1"/>
    <col min="6921" max="6921" width="14.7109375" style="175" customWidth="1"/>
    <col min="6922" max="6922" width="9" style="175" bestFit="1" customWidth="1"/>
    <col min="6923" max="7162" width="9.140625" style="175"/>
    <col min="7163" max="7163" width="4.7109375" style="175" bestFit="1" customWidth="1"/>
    <col min="7164" max="7164" width="9.7109375" style="175" bestFit="1" customWidth="1"/>
    <col min="7165" max="7165" width="10" style="175" bestFit="1" customWidth="1"/>
    <col min="7166" max="7166" width="8.85546875" style="175" bestFit="1" customWidth="1"/>
    <col min="7167" max="7167" width="22.85546875" style="175" customWidth="1"/>
    <col min="7168" max="7168" width="59.7109375" style="175" bestFit="1" customWidth="1"/>
    <col min="7169" max="7169" width="57.85546875" style="175" bestFit="1" customWidth="1"/>
    <col min="7170" max="7170" width="35.28515625" style="175" bestFit="1" customWidth="1"/>
    <col min="7171" max="7171" width="28.140625" style="175" bestFit="1" customWidth="1"/>
    <col min="7172" max="7172" width="33.140625" style="175" bestFit="1" customWidth="1"/>
    <col min="7173" max="7173" width="26" style="175" bestFit="1" customWidth="1"/>
    <col min="7174" max="7174" width="19.140625" style="175" bestFit="1" customWidth="1"/>
    <col min="7175" max="7175" width="10.42578125" style="175" customWidth="1"/>
    <col min="7176" max="7176" width="11.85546875" style="175" customWidth="1"/>
    <col min="7177" max="7177" width="14.7109375" style="175" customWidth="1"/>
    <col min="7178" max="7178" width="9" style="175" bestFit="1" customWidth="1"/>
    <col min="7179" max="7418" width="9.140625" style="175"/>
    <col min="7419" max="7419" width="4.7109375" style="175" bestFit="1" customWidth="1"/>
    <col min="7420" max="7420" width="9.7109375" style="175" bestFit="1" customWidth="1"/>
    <col min="7421" max="7421" width="10" style="175" bestFit="1" customWidth="1"/>
    <col min="7422" max="7422" width="8.85546875" style="175" bestFit="1" customWidth="1"/>
    <col min="7423" max="7423" width="22.85546875" style="175" customWidth="1"/>
    <col min="7424" max="7424" width="59.7109375" style="175" bestFit="1" customWidth="1"/>
    <col min="7425" max="7425" width="57.85546875" style="175" bestFit="1" customWidth="1"/>
    <col min="7426" max="7426" width="35.28515625" style="175" bestFit="1" customWidth="1"/>
    <col min="7427" max="7427" width="28.140625" style="175" bestFit="1" customWidth="1"/>
    <col min="7428" max="7428" width="33.140625" style="175" bestFit="1" customWidth="1"/>
    <col min="7429" max="7429" width="26" style="175" bestFit="1" customWidth="1"/>
    <col min="7430" max="7430" width="19.140625" style="175" bestFit="1" customWidth="1"/>
    <col min="7431" max="7431" width="10.42578125" style="175" customWidth="1"/>
    <col min="7432" max="7432" width="11.85546875" style="175" customWidth="1"/>
    <col min="7433" max="7433" width="14.7109375" style="175" customWidth="1"/>
    <col min="7434" max="7434" width="9" style="175" bestFit="1" customWidth="1"/>
    <col min="7435" max="7674" width="9.140625" style="175"/>
    <col min="7675" max="7675" width="4.7109375" style="175" bestFit="1" customWidth="1"/>
    <col min="7676" max="7676" width="9.7109375" style="175" bestFit="1" customWidth="1"/>
    <col min="7677" max="7677" width="10" style="175" bestFit="1" customWidth="1"/>
    <col min="7678" max="7678" width="8.85546875" style="175" bestFit="1" customWidth="1"/>
    <col min="7679" max="7679" width="22.85546875" style="175" customWidth="1"/>
    <col min="7680" max="7680" width="59.7109375" style="175" bestFit="1" customWidth="1"/>
    <col min="7681" max="7681" width="57.85546875" style="175" bestFit="1" customWidth="1"/>
    <col min="7682" max="7682" width="35.28515625" style="175" bestFit="1" customWidth="1"/>
    <col min="7683" max="7683" width="28.140625" style="175" bestFit="1" customWidth="1"/>
    <col min="7684" max="7684" width="33.140625" style="175" bestFit="1" customWidth="1"/>
    <col min="7685" max="7685" width="26" style="175" bestFit="1" customWidth="1"/>
    <col min="7686" max="7686" width="19.140625" style="175" bestFit="1" customWidth="1"/>
    <col min="7687" max="7687" width="10.42578125" style="175" customWidth="1"/>
    <col min="7688" max="7688" width="11.85546875" style="175" customWidth="1"/>
    <col min="7689" max="7689" width="14.7109375" style="175" customWidth="1"/>
    <col min="7690" max="7690" width="9" style="175" bestFit="1" customWidth="1"/>
    <col min="7691" max="7930" width="9.140625" style="175"/>
    <col min="7931" max="7931" width="4.7109375" style="175" bestFit="1" customWidth="1"/>
    <col min="7932" max="7932" width="9.7109375" style="175" bestFit="1" customWidth="1"/>
    <col min="7933" max="7933" width="10" style="175" bestFit="1" customWidth="1"/>
    <col min="7934" max="7934" width="8.85546875" style="175" bestFit="1" customWidth="1"/>
    <col min="7935" max="7935" width="22.85546875" style="175" customWidth="1"/>
    <col min="7936" max="7936" width="59.7109375" style="175" bestFit="1" customWidth="1"/>
    <col min="7937" max="7937" width="57.85546875" style="175" bestFit="1" customWidth="1"/>
    <col min="7938" max="7938" width="35.28515625" style="175" bestFit="1" customWidth="1"/>
    <col min="7939" max="7939" width="28.140625" style="175" bestFit="1" customWidth="1"/>
    <col min="7940" max="7940" width="33.140625" style="175" bestFit="1" customWidth="1"/>
    <col min="7941" max="7941" width="26" style="175" bestFit="1" customWidth="1"/>
    <col min="7942" max="7942" width="19.140625" style="175" bestFit="1" customWidth="1"/>
    <col min="7943" max="7943" width="10.42578125" style="175" customWidth="1"/>
    <col min="7944" max="7944" width="11.85546875" style="175" customWidth="1"/>
    <col min="7945" max="7945" width="14.7109375" style="175" customWidth="1"/>
    <col min="7946" max="7946" width="9" style="175" bestFit="1" customWidth="1"/>
    <col min="7947" max="8186" width="9.140625" style="175"/>
    <col min="8187" max="8187" width="4.7109375" style="175" bestFit="1" customWidth="1"/>
    <col min="8188" max="8188" width="9.7109375" style="175" bestFit="1" customWidth="1"/>
    <col min="8189" max="8189" width="10" style="175" bestFit="1" customWidth="1"/>
    <col min="8190" max="8190" width="8.85546875" style="175" bestFit="1" customWidth="1"/>
    <col min="8191" max="8191" width="22.85546875" style="175" customWidth="1"/>
    <col min="8192" max="8192" width="59.7109375" style="175" bestFit="1" customWidth="1"/>
    <col min="8193" max="8193" width="57.85546875" style="175" bestFit="1" customWidth="1"/>
    <col min="8194" max="8194" width="35.28515625" style="175" bestFit="1" customWidth="1"/>
    <col min="8195" max="8195" width="28.140625" style="175" bestFit="1" customWidth="1"/>
    <col min="8196" max="8196" width="33.140625" style="175" bestFit="1" customWidth="1"/>
    <col min="8197" max="8197" width="26" style="175" bestFit="1" customWidth="1"/>
    <col min="8198" max="8198" width="19.140625" style="175" bestFit="1" customWidth="1"/>
    <col min="8199" max="8199" width="10.42578125" style="175" customWidth="1"/>
    <col min="8200" max="8200" width="11.85546875" style="175" customWidth="1"/>
    <col min="8201" max="8201" width="14.7109375" style="175" customWidth="1"/>
    <col min="8202" max="8202" width="9" style="175" bestFit="1" customWidth="1"/>
    <col min="8203" max="8442" width="9.140625" style="175"/>
    <col min="8443" max="8443" width="4.7109375" style="175" bestFit="1" customWidth="1"/>
    <col min="8444" max="8444" width="9.7109375" style="175" bestFit="1" customWidth="1"/>
    <col min="8445" max="8445" width="10" style="175" bestFit="1" customWidth="1"/>
    <col min="8446" max="8446" width="8.85546875" style="175" bestFit="1" customWidth="1"/>
    <col min="8447" max="8447" width="22.85546875" style="175" customWidth="1"/>
    <col min="8448" max="8448" width="59.7109375" style="175" bestFit="1" customWidth="1"/>
    <col min="8449" max="8449" width="57.85546875" style="175" bestFit="1" customWidth="1"/>
    <col min="8450" max="8450" width="35.28515625" style="175" bestFit="1" customWidth="1"/>
    <col min="8451" max="8451" width="28.140625" style="175" bestFit="1" customWidth="1"/>
    <col min="8452" max="8452" width="33.140625" style="175" bestFit="1" customWidth="1"/>
    <col min="8453" max="8453" width="26" style="175" bestFit="1" customWidth="1"/>
    <col min="8454" max="8454" width="19.140625" style="175" bestFit="1" customWidth="1"/>
    <col min="8455" max="8455" width="10.42578125" style="175" customWidth="1"/>
    <col min="8456" max="8456" width="11.85546875" style="175" customWidth="1"/>
    <col min="8457" max="8457" width="14.7109375" style="175" customWidth="1"/>
    <col min="8458" max="8458" width="9" style="175" bestFit="1" customWidth="1"/>
    <col min="8459" max="8698" width="9.140625" style="175"/>
    <col min="8699" max="8699" width="4.7109375" style="175" bestFit="1" customWidth="1"/>
    <col min="8700" max="8700" width="9.7109375" style="175" bestFit="1" customWidth="1"/>
    <col min="8701" max="8701" width="10" style="175" bestFit="1" customWidth="1"/>
    <col min="8702" max="8702" width="8.85546875" style="175" bestFit="1" customWidth="1"/>
    <col min="8703" max="8703" width="22.85546875" style="175" customWidth="1"/>
    <col min="8704" max="8704" width="59.7109375" style="175" bestFit="1" customWidth="1"/>
    <col min="8705" max="8705" width="57.85546875" style="175" bestFit="1" customWidth="1"/>
    <col min="8706" max="8706" width="35.28515625" style="175" bestFit="1" customWidth="1"/>
    <col min="8707" max="8707" width="28.140625" style="175" bestFit="1" customWidth="1"/>
    <col min="8708" max="8708" width="33.140625" style="175" bestFit="1" customWidth="1"/>
    <col min="8709" max="8709" width="26" style="175" bestFit="1" customWidth="1"/>
    <col min="8710" max="8710" width="19.140625" style="175" bestFit="1" customWidth="1"/>
    <col min="8711" max="8711" width="10.42578125" style="175" customWidth="1"/>
    <col min="8712" max="8712" width="11.85546875" style="175" customWidth="1"/>
    <col min="8713" max="8713" width="14.7109375" style="175" customWidth="1"/>
    <col min="8714" max="8714" width="9" style="175" bestFit="1" customWidth="1"/>
    <col min="8715" max="8954" width="9.140625" style="175"/>
    <col min="8955" max="8955" width="4.7109375" style="175" bestFit="1" customWidth="1"/>
    <col min="8956" max="8956" width="9.7109375" style="175" bestFit="1" customWidth="1"/>
    <col min="8957" max="8957" width="10" style="175" bestFit="1" customWidth="1"/>
    <col min="8958" max="8958" width="8.85546875" style="175" bestFit="1" customWidth="1"/>
    <col min="8959" max="8959" width="22.85546875" style="175" customWidth="1"/>
    <col min="8960" max="8960" width="59.7109375" style="175" bestFit="1" customWidth="1"/>
    <col min="8961" max="8961" width="57.85546875" style="175" bestFit="1" customWidth="1"/>
    <col min="8962" max="8962" width="35.28515625" style="175" bestFit="1" customWidth="1"/>
    <col min="8963" max="8963" width="28.140625" style="175" bestFit="1" customWidth="1"/>
    <col min="8964" max="8964" width="33.140625" style="175" bestFit="1" customWidth="1"/>
    <col min="8965" max="8965" width="26" style="175" bestFit="1" customWidth="1"/>
    <col min="8966" max="8966" width="19.140625" style="175" bestFit="1" customWidth="1"/>
    <col min="8967" max="8967" width="10.42578125" style="175" customWidth="1"/>
    <col min="8968" max="8968" width="11.85546875" style="175" customWidth="1"/>
    <col min="8969" max="8969" width="14.7109375" style="175" customWidth="1"/>
    <col min="8970" max="8970" width="9" style="175" bestFit="1" customWidth="1"/>
    <col min="8971" max="9210" width="9.140625" style="175"/>
    <col min="9211" max="9211" width="4.7109375" style="175" bestFit="1" customWidth="1"/>
    <col min="9212" max="9212" width="9.7109375" style="175" bestFit="1" customWidth="1"/>
    <col min="9213" max="9213" width="10" style="175" bestFit="1" customWidth="1"/>
    <col min="9214" max="9214" width="8.85546875" style="175" bestFit="1" customWidth="1"/>
    <col min="9215" max="9215" width="22.85546875" style="175" customWidth="1"/>
    <col min="9216" max="9216" width="59.7109375" style="175" bestFit="1" customWidth="1"/>
    <col min="9217" max="9217" width="57.85546875" style="175" bestFit="1" customWidth="1"/>
    <col min="9218" max="9218" width="35.28515625" style="175" bestFit="1" customWidth="1"/>
    <col min="9219" max="9219" width="28.140625" style="175" bestFit="1" customWidth="1"/>
    <col min="9220" max="9220" width="33.140625" style="175" bestFit="1" customWidth="1"/>
    <col min="9221" max="9221" width="26" style="175" bestFit="1" customWidth="1"/>
    <col min="9222" max="9222" width="19.140625" style="175" bestFit="1" customWidth="1"/>
    <col min="9223" max="9223" width="10.42578125" style="175" customWidth="1"/>
    <col min="9224" max="9224" width="11.85546875" style="175" customWidth="1"/>
    <col min="9225" max="9225" width="14.7109375" style="175" customWidth="1"/>
    <col min="9226" max="9226" width="9" style="175" bestFit="1" customWidth="1"/>
    <col min="9227" max="9466" width="9.140625" style="175"/>
    <col min="9467" max="9467" width="4.7109375" style="175" bestFit="1" customWidth="1"/>
    <col min="9468" max="9468" width="9.7109375" style="175" bestFit="1" customWidth="1"/>
    <col min="9469" max="9469" width="10" style="175" bestFit="1" customWidth="1"/>
    <col min="9470" max="9470" width="8.85546875" style="175" bestFit="1" customWidth="1"/>
    <col min="9471" max="9471" width="22.85546875" style="175" customWidth="1"/>
    <col min="9472" max="9472" width="59.7109375" style="175" bestFit="1" customWidth="1"/>
    <col min="9473" max="9473" width="57.85546875" style="175" bestFit="1" customWidth="1"/>
    <col min="9474" max="9474" width="35.28515625" style="175" bestFit="1" customWidth="1"/>
    <col min="9475" max="9475" width="28.140625" style="175" bestFit="1" customWidth="1"/>
    <col min="9476" max="9476" width="33.140625" style="175" bestFit="1" customWidth="1"/>
    <col min="9477" max="9477" width="26" style="175" bestFit="1" customWidth="1"/>
    <col min="9478" max="9478" width="19.140625" style="175" bestFit="1" customWidth="1"/>
    <col min="9479" max="9479" width="10.42578125" style="175" customWidth="1"/>
    <col min="9480" max="9480" width="11.85546875" style="175" customWidth="1"/>
    <col min="9481" max="9481" width="14.7109375" style="175" customWidth="1"/>
    <col min="9482" max="9482" width="9" style="175" bestFit="1" customWidth="1"/>
    <col min="9483" max="9722" width="9.140625" style="175"/>
    <col min="9723" max="9723" width="4.7109375" style="175" bestFit="1" customWidth="1"/>
    <col min="9724" max="9724" width="9.7109375" style="175" bestFit="1" customWidth="1"/>
    <col min="9725" max="9725" width="10" style="175" bestFit="1" customWidth="1"/>
    <col min="9726" max="9726" width="8.85546875" style="175" bestFit="1" customWidth="1"/>
    <col min="9727" max="9727" width="22.85546875" style="175" customWidth="1"/>
    <col min="9728" max="9728" width="59.7109375" style="175" bestFit="1" customWidth="1"/>
    <col min="9729" max="9729" width="57.85546875" style="175" bestFit="1" customWidth="1"/>
    <col min="9730" max="9730" width="35.28515625" style="175" bestFit="1" customWidth="1"/>
    <col min="9731" max="9731" width="28.140625" style="175" bestFit="1" customWidth="1"/>
    <col min="9732" max="9732" width="33.140625" style="175" bestFit="1" customWidth="1"/>
    <col min="9733" max="9733" width="26" style="175" bestFit="1" customWidth="1"/>
    <col min="9734" max="9734" width="19.140625" style="175" bestFit="1" customWidth="1"/>
    <col min="9735" max="9735" width="10.42578125" style="175" customWidth="1"/>
    <col min="9736" max="9736" width="11.85546875" style="175" customWidth="1"/>
    <col min="9737" max="9737" width="14.7109375" style="175" customWidth="1"/>
    <col min="9738" max="9738" width="9" style="175" bestFit="1" customWidth="1"/>
    <col min="9739" max="9978" width="9.140625" style="175"/>
    <col min="9979" max="9979" width="4.7109375" style="175" bestFit="1" customWidth="1"/>
    <col min="9980" max="9980" width="9.7109375" style="175" bestFit="1" customWidth="1"/>
    <col min="9981" max="9981" width="10" style="175" bestFit="1" customWidth="1"/>
    <col min="9982" max="9982" width="8.85546875" style="175" bestFit="1" customWidth="1"/>
    <col min="9983" max="9983" width="22.85546875" style="175" customWidth="1"/>
    <col min="9984" max="9984" width="59.7109375" style="175" bestFit="1" customWidth="1"/>
    <col min="9985" max="9985" width="57.85546875" style="175" bestFit="1" customWidth="1"/>
    <col min="9986" max="9986" width="35.28515625" style="175" bestFit="1" customWidth="1"/>
    <col min="9987" max="9987" width="28.140625" style="175" bestFit="1" customWidth="1"/>
    <col min="9988" max="9988" width="33.140625" style="175" bestFit="1" customWidth="1"/>
    <col min="9989" max="9989" width="26" style="175" bestFit="1" customWidth="1"/>
    <col min="9990" max="9990" width="19.140625" style="175" bestFit="1" customWidth="1"/>
    <col min="9991" max="9991" width="10.42578125" style="175" customWidth="1"/>
    <col min="9992" max="9992" width="11.85546875" style="175" customWidth="1"/>
    <col min="9993" max="9993" width="14.7109375" style="175" customWidth="1"/>
    <col min="9994" max="9994" width="9" style="175" bestFit="1" customWidth="1"/>
    <col min="9995" max="10234" width="9.140625" style="175"/>
    <col min="10235" max="10235" width="4.7109375" style="175" bestFit="1" customWidth="1"/>
    <col min="10236" max="10236" width="9.7109375" style="175" bestFit="1" customWidth="1"/>
    <col min="10237" max="10237" width="10" style="175" bestFit="1" customWidth="1"/>
    <col min="10238" max="10238" width="8.85546875" style="175" bestFit="1" customWidth="1"/>
    <col min="10239" max="10239" width="22.85546875" style="175" customWidth="1"/>
    <col min="10240" max="10240" width="59.7109375" style="175" bestFit="1" customWidth="1"/>
    <col min="10241" max="10241" width="57.85546875" style="175" bestFit="1" customWidth="1"/>
    <col min="10242" max="10242" width="35.28515625" style="175" bestFit="1" customWidth="1"/>
    <col min="10243" max="10243" width="28.140625" style="175" bestFit="1" customWidth="1"/>
    <col min="10244" max="10244" width="33.140625" style="175" bestFit="1" customWidth="1"/>
    <col min="10245" max="10245" width="26" style="175" bestFit="1" customWidth="1"/>
    <col min="10246" max="10246" width="19.140625" style="175" bestFit="1" customWidth="1"/>
    <col min="10247" max="10247" width="10.42578125" style="175" customWidth="1"/>
    <col min="10248" max="10248" width="11.85546875" style="175" customWidth="1"/>
    <col min="10249" max="10249" width="14.7109375" style="175" customWidth="1"/>
    <col min="10250" max="10250" width="9" style="175" bestFit="1" customWidth="1"/>
    <col min="10251" max="10490" width="9.140625" style="175"/>
    <col min="10491" max="10491" width="4.7109375" style="175" bestFit="1" customWidth="1"/>
    <col min="10492" max="10492" width="9.7109375" style="175" bestFit="1" customWidth="1"/>
    <col min="10493" max="10493" width="10" style="175" bestFit="1" customWidth="1"/>
    <col min="10494" max="10494" width="8.85546875" style="175" bestFit="1" customWidth="1"/>
    <col min="10495" max="10495" width="22.85546875" style="175" customWidth="1"/>
    <col min="10496" max="10496" width="59.7109375" style="175" bestFit="1" customWidth="1"/>
    <col min="10497" max="10497" width="57.85546875" style="175" bestFit="1" customWidth="1"/>
    <col min="10498" max="10498" width="35.28515625" style="175" bestFit="1" customWidth="1"/>
    <col min="10499" max="10499" width="28.140625" style="175" bestFit="1" customWidth="1"/>
    <col min="10500" max="10500" width="33.140625" style="175" bestFit="1" customWidth="1"/>
    <col min="10501" max="10501" width="26" style="175" bestFit="1" customWidth="1"/>
    <col min="10502" max="10502" width="19.140625" style="175" bestFit="1" customWidth="1"/>
    <col min="10503" max="10503" width="10.42578125" style="175" customWidth="1"/>
    <col min="10504" max="10504" width="11.85546875" style="175" customWidth="1"/>
    <col min="10505" max="10505" width="14.7109375" style="175" customWidth="1"/>
    <col min="10506" max="10506" width="9" style="175" bestFit="1" customWidth="1"/>
    <col min="10507" max="10746" width="9.140625" style="175"/>
    <col min="10747" max="10747" width="4.7109375" style="175" bestFit="1" customWidth="1"/>
    <col min="10748" max="10748" width="9.7109375" style="175" bestFit="1" customWidth="1"/>
    <col min="10749" max="10749" width="10" style="175" bestFit="1" customWidth="1"/>
    <col min="10750" max="10750" width="8.85546875" style="175" bestFit="1" customWidth="1"/>
    <col min="10751" max="10751" width="22.85546875" style="175" customWidth="1"/>
    <col min="10752" max="10752" width="59.7109375" style="175" bestFit="1" customWidth="1"/>
    <col min="10753" max="10753" width="57.85546875" style="175" bestFit="1" customWidth="1"/>
    <col min="10754" max="10754" width="35.28515625" style="175" bestFit="1" customWidth="1"/>
    <col min="10755" max="10755" width="28.140625" style="175" bestFit="1" customWidth="1"/>
    <col min="10756" max="10756" width="33.140625" style="175" bestFit="1" customWidth="1"/>
    <col min="10757" max="10757" width="26" style="175" bestFit="1" customWidth="1"/>
    <col min="10758" max="10758" width="19.140625" style="175" bestFit="1" customWidth="1"/>
    <col min="10759" max="10759" width="10.42578125" style="175" customWidth="1"/>
    <col min="10760" max="10760" width="11.85546875" style="175" customWidth="1"/>
    <col min="10761" max="10761" width="14.7109375" style="175" customWidth="1"/>
    <col min="10762" max="10762" width="9" style="175" bestFit="1" customWidth="1"/>
    <col min="10763" max="11002" width="9.140625" style="175"/>
    <col min="11003" max="11003" width="4.7109375" style="175" bestFit="1" customWidth="1"/>
    <col min="11004" max="11004" width="9.7109375" style="175" bestFit="1" customWidth="1"/>
    <col min="11005" max="11005" width="10" style="175" bestFit="1" customWidth="1"/>
    <col min="11006" max="11006" width="8.85546875" style="175" bestFit="1" customWidth="1"/>
    <col min="11007" max="11007" width="22.85546875" style="175" customWidth="1"/>
    <col min="11008" max="11008" width="59.7109375" style="175" bestFit="1" customWidth="1"/>
    <col min="11009" max="11009" width="57.85546875" style="175" bestFit="1" customWidth="1"/>
    <col min="11010" max="11010" width="35.28515625" style="175" bestFit="1" customWidth="1"/>
    <col min="11011" max="11011" width="28.140625" style="175" bestFit="1" customWidth="1"/>
    <col min="11012" max="11012" width="33.140625" style="175" bestFit="1" customWidth="1"/>
    <col min="11013" max="11013" width="26" style="175" bestFit="1" customWidth="1"/>
    <col min="11014" max="11014" width="19.140625" style="175" bestFit="1" customWidth="1"/>
    <col min="11015" max="11015" width="10.42578125" style="175" customWidth="1"/>
    <col min="11016" max="11016" width="11.85546875" style="175" customWidth="1"/>
    <col min="11017" max="11017" width="14.7109375" style="175" customWidth="1"/>
    <col min="11018" max="11018" width="9" style="175" bestFit="1" customWidth="1"/>
    <col min="11019" max="11258" width="9.140625" style="175"/>
    <col min="11259" max="11259" width="4.7109375" style="175" bestFit="1" customWidth="1"/>
    <col min="11260" max="11260" width="9.7109375" style="175" bestFit="1" customWidth="1"/>
    <col min="11261" max="11261" width="10" style="175" bestFit="1" customWidth="1"/>
    <col min="11262" max="11262" width="8.85546875" style="175" bestFit="1" customWidth="1"/>
    <col min="11263" max="11263" width="22.85546875" style="175" customWidth="1"/>
    <col min="11264" max="11264" width="59.7109375" style="175" bestFit="1" customWidth="1"/>
    <col min="11265" max="11265" width="57.85546875" style="175" bestFit="1" customWidth="1"/>
    <col min="11266" max="11266" width="35.28515625" style="175" bestFit="1" customWidth="1"/>
    <col min="11267" max="11267" width="28.140625" style="175" bestFit="1" customWidth="1"/>
    <col min="11268" max="11268" width="33.140625" style="175" bestFit="1" customWidth="1"/>
    <col min="11269" max="11269" width="26" style="175" bestFit="1" customWidth="1"/>
    <col min="11270" max="11270" width="19.140625" style="175" bestFit="1" customWidth="1"/>
    <col min="11271" max="11271" width="10.42578125" style="175" customWidth="1"/>
    <col min="11272" max="11272" width="11.85546875" style="175" customWidth="1"/>
    <col min="11273" max="11273" width="14.7109375" style="175" customWidth="1"/>
    <col min="11274" max="11274" width="9" style="175" bestFit="1" customWidth="1"/>
    <col min="11275" max="11514" width="9.140625" style="175"/>
    <col min="11515" max="11515" width="4.7109375" style="175" bestFit="1" customWidth="1"/>
    <col min="11516" max="11516" width="9.7109375" style="175" bestFit="1" customWidth="1"/>
    <col min="11517" max="11517" width="10" style="175" bestFit="1" customWidth="1"/>
    <col min="11518" max="11518" width="8.85546875" style="175" bestFit="1" customWidth="1"/>
    <col min="11519" max="11519" width="22.85546875" style="175" customWidth="1"/>
    <col min="11520" max="11520" width="59.7109375" style="175" bestFit="1" customWidth="1"/>
    <col min="11521" max="11521" width="57.85546875" style="175" bestFit="1" customWidth="1"/>
    <col min="11522" max="11522" width="35.28515625" style="175" bestFit="1" customWidth="1"/>
    <col min="11523" max="11523" width="28.140625" style="175" bestFit="1" customWidth="1"/>
    <col min="11524" max="11524" width="33.140625" style="175" bestFit="1" customWidth="1"/>
    <col min="11525" max="11525" width="26" style="175" bestFit="1" customWidth="1"/>
    <col min="11526" max="11526" width="19.140625" style="175" bestFit="1" customWidth="1"/>
    <col min="11527" max="11527" width="10.42578125" style="175" customWidth="1"/>
    <col min="11528" max="11528" width="11.85546875" style="175" customWidth="1"/>
    <col min="11529" max="11529" width="14.7109375" style="175" customWidth="1"/>
    <col min="11530" max="11530" width="9" style="175" bestFit="1" customWidth="1"/>
    <col min="11531" max="11770" width="9.140625" style="175"/>
    <col min="11771" max="11771" width="4.7109375" style="175" bestFit="1" customWidth="1"/>
    <col min="11772" max="11772" width="9.7109375" style="175" bestFit="1" customWidth="1"/>
    <col min="11773" max="11773" width="10" style="175" bestFit="1" customWidth="1"/>
    <col min="11774" max="11774" width="8.85546875" style="175" bestFit="1" customWidth="1"/>
    <col min="11775" max="11775" width="22.85546875" style="175" customWidth="1"/>
    <col min="11776" max="11776" width="59.7109375" style="175" bestFit="1" customWidth="1"/>
    <col min="11777" max="11777" width="57.85546875" style="175" bestFit="1" customWidth="1"/>
    <col min="11778" max="11778" width="35.28515625" style="175" bestFit="1" customWidth="1"/>
    <col min="11779" max="11779" width="28.140625" style="175" bestFit="1" customWidth="1"/>
    <col min="11780" max="11780" width="33.140625" style="175" bestFit="1" customWidth="1"/>
    <col min="11781" max="11781" width="26" style="175" bestFit="1" customWidth="1"/>
    <col min="11782" max="11782" width="19.140625" style="175" bestFit="1" customWidth="1"/>
    <col min="11783" max="11783" width="10.42578125" style="175" customWidth="1"/>
    <col min="11784" max="11784" width="11.85546875" style="175" customWidth="1"/>
    <col min="11785" max="11785" width="14.7109375" style="175" customWidth="1"/>
    <col min="11786" max="11786" width="9" style="175" bestFit="1" customWidth="1"/>
    <col min="11787" max="12026" width="9.140625" style="175"/>
    <col min="12027" max="12027" width="4.7109375" style="175" bestFit="1" customWidth="1"/>
    <col min="12028" max="12028" width="9.7109375" style="175" bestFit="1" customWidth="1"/>
    <col min="12029" max="12029" width="10" style="175" bestFit="1" customWidth="1"/>
    <col min="12030" max="12030" width="8.85546875" style="175" bestFit="1" customWidth="1"/>
    <col min="12031" max="12031" width="22.85546875" style="175" customWidth="1"/>
    <col min="12032" max="12032" width="59.7109375" style="175" bestFit="1" customWidth="1"/>
    <col min="12033" max="12033" width="57.85546875" style="175" bestFit="1" customWidth="1"/>
    <col min="12034" max="12034" width="35.28515625" style="175" bestFit="1" customWidth="1"/>
    <col min="12035" max="12035" width="28.140625" style="175" bestFit="1" customWidth="1"/>
    <col min="12036" max="12036" width="33.140625" style="175" bestFit="1" customWidth="1"/>
    <col min="12037" max="12037" width="26" style="175" bestFit="1" customWidth="1"/>
    <col min="12038" max="12038" width="19.140625" style="175" bestFit="1" customWidth="1"/>
    <col min="12039" max="12039" width="10.42578125" style="175" customWidth="1"/>
    <col min="12040" max="12040" width="11.85546875" style="175" customWidth="1"/>
    <col min="12041" max="12041" width="14.7109375" style="175" customWidth="1"/>
    <col min="12042" max="12042" width="9" style="175" bestFit="1" customWidth="1"/>
    <col min="12043" max="12282" width="9.140625" style="175"/>
    <col min="12283" max="12283" width="4.7109375" style="175" bestFit="1" customWidth="1"/>
    <col min="12284" max="12284" width="9.7109375" style="175" bestFit="1" customWidth="1"/>
    <col min="12285" max="12285" width="10" style="175" bestFit="1" customWidth="1"/>
    <col min="12286" max="12286" width="8.85546875" style="175" bestFit="1" customWidth="1"/>
    <col min="12287" max="12287" width="22.85546875" style="175" customWidth="1"/>
    <col min="12288" max="12288" width="59.7109375" style="175" bestFit="1" customWidth="1"/>
    <col min="12289" max="12289" width="57.85546875" style="175" bestFit="1" customWidth="1"/>
    <col min="12290" max="12290" width="35.28515625" style="175" bestFit="1" customWidth="1"/>
    <col min="12291" max="12291" width="28.140625" style="175" bestFit="1" customWidth="1"/>
    <col min="12292" max="12292" width="33.140625" style="175" bestFit="1" customWidth="1"/>
    <col min="12293" max="12293" width="26" style="175" bestFit="1" customWidth="1"/>
    <col min="12294" max="12294" width="19.140625" style="175" bestFit="1" customWidth="1"/>
    <col min="12295" max="12295" width="10.42578125" style="175" customWidth="1"/>
    <col min="12296" max="12296" width="11.85546875" style="175" customWidth="1"/>
    <col min="12297" max="12297" width="14.7109375" style="175" customWidth="1"/>
    <col min="12298" max="12298" width="9" style="175" bestFit="1" customWidth="1"/>
    <col min="12299" max="12538" width="9.140625" style="175"/>
    <col min="12539" max="12539" width="4.7109375" style="175" bestFit="1" customWidth="1"/>
    <col min="12540" max="12540" width="9.7109375" style="175" bestFit="1" customWidth="1"/>
    <col min="12541" max="12541" width="10" style="175" bestFit="1" customWidth="1"/>
    <col min="12542" max="12542" width="8.85546875" style="175" bestFit="1" customWidth="1"/>
    <col min="12543" max="12543" width="22.85546875" style="175" customWidth="1"/>
    <col min="12544" max="12544" width="59.7109375" style="175" bestFit="1" customWidth="1"/>
    <col min="12545" max="12545" width="57.85546875" style="175" bestFit="1" customWidth="1"/>
    <col min="12546" max="12546" width="35.28515625" style="175" bestFit="1" customWidth="1"/>
    <col min="12547" max="12547" width="28.140625" style="175" bestFit="1" customWidth="1"/>
    <col min="12548" max="12548" width="33.140625" style="175" bestFit="1" customWidth="1"/>
    <col min="12549" max="12549" width="26" style="175" bestFit="1" customWidth="1"/>
    <col min="12550" max="12550" width="19.140625" style="175" bestFit="1" customWidth="1"/>
    <col min="12551" max="12551" width="10.42578125" style="175" customWidth="1"/>
    <col min="12552" max="12552" width="11.85546875" style="175" customWidth="1"/>
    <col min="12553" max="12553" width="14.7109375" style="175" customWidth="1"/>
    <col min="12554" max="12554" width="9" style="175" bestFit="1" customWidth="1"/>
    <col min="12555" max="12794" width="9.140625" style="175"/>
    <col min="12795" max="12795" width="4.7109375" style="175" bestFit="1" customWidth="1"/>
    <col min="12796" max="12796" width="9.7109375" style="175" bestFit="1" customWidth="1"/>
    <col min="12797" max="12797" width="10" style="175" bestFit="1" customWidth="1"/>
    <col min="12798" max="12798" width="8.85546875" style="175" bestFit="1" customWidth="1"/>
    <col min="12799" max="12799" width="22.85546875" style="175" customWidth="1"/>
    <col min="12800" max="12800" width="59.7109375" style="175" bestFit="1" customWidth="1"/>
    <col min="12801" max="12801" width="57.85546875" style="175" bestFit="1" customWidth="1"/>
    <col min="12802" max="12802" width="35.28515625" style="175" bestFit="1" customWidth="1"/>
    <col min="12803" max="12803" width="28.140625" style="175" bestFit="1" customWidth="1"/>
    <col min="12804" max="12804" width="33.140625" style="175" bestFit="1" customWidth="1"/>
    <col min="12805" max="12805" width="26" style="175" bestFit="1" customWidth="1"/>
    <col min="12806" max="12806" width="19.140625" style="175" bestFit="1" customWidth="1"/>
    <col min="12807" max="12807" width="10.42578125" style="175" customWidth="1"/>
    <col min="12808" max="12808" width="11.85546875" style="175" customWidth="1"/>
    <col min="12809" max="12809" width="14.7109375" style="175" customWidth="1"/>
    <col min="12810" max="12810" width="9" style="175" bestFit="1" customWidth="1"/>
    <col min="12811" max="13050" width="9.140625" style="175"/>
    <col min="13051" max="13051" width="4.7109375" style="175" bestFit="1" customWidth="1"/>
    <col min="13052" max="13052" width="9.7109375" style="175" bestFit="1" customWidth="1"/>
    <col min="13053" max="13053" width="10" style="175" bestFit="1" customWidth="1"/>
    <col min="13054" max="13054" width="8.85546875" style="175" bestFit="1" customWidth="1"/>
    <col min="13055" max="13055" width="22.85546875" style="175" customWidth="1"/>
    <col min="13056" max="13056" width="59.7109375" style="175" bestFit="1" customWidth="1"/>
    <col min="13057" max="13057" width="57.85546875" style="175" bestFit="1" customWidth="1"/>
    <col min="13058" max="13058" width="35.28515625" style="175" bestFit="1" customWidth="1"/>
    <col min="13059" max="13059" width="28.140625" style="175" bestFit="1" customWidth="1"/>
    <col min="13060" max="13060" width="33.140625" style="175" bestFit="1" customWidth="1"/>
    <col min="13061" max="13061" width="26" style="175" bestFit="1" customWidth="1"/>
    <col min="13062" max="13062" width="19.140625" style="175" bestFit="1" customWidth="1"/>
    <col min="13063" max="13063" width="10.42578125" style="175" customWidth="1"/>
    <col min="13064" max="13064" width="11.85546875" style="175" customWidth="1"/>
    <col min="13065" max="13065" width="14.7109375" style="175" customWidth="1"/>
    <col min="13066" max="13066" width="9" style="175" bestFit="1" customWidth="1"/>
    <col min="13067" max="13306" width="9.140625" style="175"/>
    <col min="13307" max="13307" width="4.7109375" style="175" bestFit="1" customWidth="1"/>
    <col min="13308" max="13308" width="9.7109375" style="175" bestFit="1" customWidth="1"/>
    <col min="13309" max="13309" width="10" style="175" bestFit="1" customWidth="1"/>
    <col min="13310" max="13310" width="8.85546875" style="175" bestFit="1" customWidth="1"/>
    <col min="13311" max="13311" width="22.85546875" style="175" customWidth="1"/>
    <col min="13312" max="13312" width="59.7109375" style="175" bestFit="1" customWidth="1"/>
    <col min="13313" max="13313" width="57.85546875" style="175" bestFit="1" customWidth="1"/>
    <col min="13314" max="13314" width="35.28515625" style="175" bestFit="1" customWidth="1"/>
    <col min="13315" max="13315" width="28.140625" style="175" bestFit="1" customWidth="1"/>
    <col min="13316" max="13316" width="33.140625" style="175" bestFit="1" customWidth="1"/>
    <col min="13317" max="13317" width="26" style="175" bestFit="1" customWidth="1"/>
    <col min="13318" max="13318" width="19.140625" style="175" bestFit="1" customWidth="1"/>
    <col min="13319" max="13319" width="10.42578125" style="175" customWidth="1"/>
    <col min="13320" max="13320" width="11.85546875" style="175" customWidth="1"/>
    <col min="13321" max="13321" width="14.7109375" style="175" customWidth="1"/>
    <col min="13322" max="13322" width="9" style="175" bestFit="1" customWidth="1"/>
    <col min="13323" max="13562" width="9.140625" style="175"/>
    <col min="13563" max="13563" width="4.7109375" style="175" bestFit="1" customWidth="1"/>
    <col min="13564" max="13564" width="9.7109375" style="175" bestFit="1" customWidth="1"/>
    <col min="13565" max="13565" width="10" style="175" bestFit="1" customWidth="1"/>
    <col min="13566" max="13566" width="8.85546875" style="175" bestFit="1" customWidth="1"/>
    <col min="13567" max="13567" width="22.85546875" style="175" customWidth="1"/>
    <col min="13568" max="13568" width="59.7109375" style="175" bestFit="1" customWidth="1"/>
    <col min="13569" max="13569" width="57.85546875" style="175" bestFit="1" customWidth="1"/>
    <col min="13570" max="13570" width="35.28515625" style="175" bestFit="1" customWidth="1"/>
    <col min="13571" max="13571" width="28.140625" style="175" bestFit="1" customWidth="1"/>
    <col min="13572" max="13572" width="33.140625" style="175" bestFit="1" customWidth="1"/>
    <col min="13573" max="13573" width="26" style="175" bestFit="1" customWidth="1"/>
    <col min="13574" max="13574" width="19.140625" style="175" bestFit="1" customWidth="1"/>
    <col min="13575" max="13575" width="10.42578125" style="175" customWidth="1"/>
    <col min="13576" max="13576" width="11.85546875" style="175" customWidth="1"/>
    <col min="13577" max="13577" width="14.7109375" style="175" customWidth="1"/>
    <col min="13578" max="13578" width="9" style="175" bestFit="1" customWidth="1"/>
    <col min="13579" max="13818" width="9.140625" style="175"/>
    <col min="13819" max="13819" width="4.7109375" style="175" bestFit="1" customWidth="1"/>
    <col min="13820" max="13820" width="9.7109375" style="175" bestFit="1" customWidth="1"/>
    <col min="13821" max="13821" width="10" style="175" bestFit="1" customWidth="1"/>
    <col min="13822" max="13822" width="8.85546875" style="175" bestFit="1" customWidth="1"/>
    <col min="13823" max="13823" width="22.85546875" style="175" customWidth="1"/>
    <col min="13824" max="13824" width="59.7109375" style="175" bestFit="1" customWidth="1"/>
    <col min="13825" max="13825" width="57.85546875" style="175" bestFit="1" customWidth="1"/>
    <col min="13826" max="13826" width="35.28515625" style="175" bestFit="1" customWidth="1"/>
    <col min="13827" max="13827" width="28.140625" style="175" bestFit="1" customWidth="1"/>
    <col min="13828" max="13828" width="33.140625" style="175" bestFit="1" customWidth="1"/>
    <col min="13829" max="13829" width="26" style="175" bestFit="1" customWidth="1"/>
    <col min="13830" max="13830" width="19.140625" style="175" bestFit="1" customWidth="1"/>
    <col min="13831" max="13831" width="10.42578125" style="175" customWidth="1"/>
    <col min="13832" max="13832" width="11.85546875" style="175" customWidth="1"/>
    <col min="13833" max="13833" width="14.7109375" style="175" customWidth="1"/>
    <col min="13834" max="13834" width="9" style="175" bestFit="1" customWidth="1"/>
    <col min="13835" max="14074" width="9.140625" style="175"/>
    <col min="14075" max="14075" width="4.7109375" style="175" bestFit="1" customWidth="1"/>
    <col min="14076" max="14076" width="9.7109375" style="175" bestFit="1" customWidth="1"/>
    <col min="14077" max="14077" width="10" style="175" bestFit="1" customWidth="1"/>
    <col min="14078" max="14078" width="8.85546875" style="175" bestFit="1" customWidth="1"/>
    <col min="14079" max="14079" width="22.85546875" style="175" customWidth="1"/>
    <col min="14080" max="14080" width="59.7109375" style="175" bestFit="1" customWidth="1"/>
    <col min="14081" max="14081" width="57.85546875" style="175" bestFit="1" customWidth="1"/>
    <col min="14082" max="14082" width="35.28515625" style="175" bestFit="1" customWidth="1"/>
    <col min="14083" max="14083" width="28.140625" style="175" bestFit="1" customWidth="1"/>
    <col min="14084" max="14084" width="33.140625" style="175" bestFit="1" customWidth="1"/>
    <col min="14085" max="14085" width="26" style="175" bestFit="1" customWidth="1"/>
    <col min="14086" max="14086" width="19.140625" style="175" bestFit="1" customWidth="1"/>
    <col min="14087" max="14087" width="10.42578125" style="175" customWidth="1"/>
    <col min="14088" max="14088" width="11.85546875" style="175" customWidth="1"/>
    <col min="14089" max="14089" width="14.7109375" style="175" customWidth="1"/>
    <col min="14090" max="14090" width="9" style="175" bestFit="1" customWidth="1"/>
    <col min="14091" max="14330" width="9.140625" style="175"/>
    <col min="14331" max="14331" width="4.7109375" style="175" bestFit="1" customWidth="1"/>
    <col min="14332" max="14332" width="9.7109375" style="175" bestFit="1" customWidth="1"/>
    <col min="14333" max="14333" width="10" style="175" bestFit="1" customWidth="1"/>
    <col min="14334" max="14334" width="8.85546875" style="175" bestFit="1" customWidth="1"/>
    <col min="14335" max="14335" width="22.85546875" style="175" customWidth="1"/>
    <col min="14336" max="14336" width="59.7109375" style="175" bestFit="1" customWidth="1"/>
    <col min="14337" max="14337" width="57.85546875" style="175" bestFit="1" customWidth="1"/>
    <col min="14338" max="14338" width="35.28515625" style="175" bestFit="1" customWidth="1"/>
    <col min="14339" max="14339" width="28.140625" style="175" bestFit="1" customWidth="1"/>
    <col min="14340" max="14340" width="33.140625" style="175" bestFit="1" customWidth="1"/>
    <col min="14341" max="14341" width="26" style="175" bestFit="1" customWidth="1"/>
    <col min="14342" max="14342" width="19.140625" style="175" bestFit="1" customWidth="1"/>
    <col min="14343" max="14343" width="10.42578125" style="175" customWidth="1"/>
    <col min="14344" max="14344" width="11.85546875" style="175" customWidth="1"/>
    <col min="14345" max="14345" width="14.7109375" style="175" customWidth="1"/>
    <col min="14346" max="14346" width="9" style="175" bestFit="1" customWidth="1"/>
    <col min="14347" max="14586" width="9.140625" style="175"/>
    <col min="14587" max="14587" width="4.7109375" style="175" bestFit="1" customWidth="1"/>
    <col min="14588" max="14588" width="9.7109375" style="175" bestFit="1" customWidth="1"/>
    <col min="14589" max="14589" width="10" style="175" bestFit="1" customWidth="1"/>
    <col min="14590" max="14590" width="8.85546875" style="175" bestFit="1" customWidth="1"/>
    <col min="14591" max="14591" width="22.85546875" style="175" customWidth="1"/>
    <col min="14592" max="14592" width="59.7109375" style="175" bestFit="1" customWidth="1"/>
    <col min="14593" max="14593" width="57.85546875" style="175" bestFit="1" customWidth="1"/>
    <col min="14594" max="14594" width="35.28515625" style="175" bestFit="1" customWidth="1"/>
    <col min="14595" max="14595" width="28.140625" style="175" bestFit="1" customWidth="1"/>
    <col min="14596" max="14596" width="33.140625" style="175" bestFit="1" customWidth="1"/>
    <col min="14597" max="14597" width="26" style="175" bestFit="1" customWidth="1"/>
    <col min="14598" max="14598" width="19.140625" style="175" bestFit="1" customWidth="1"/>
    <col min="14599" max="14599" width="10.42578125" style="175" customWidth="1"/>
    <col min="14600" max="14600" width="11.85546875" style="175" customWidth="1"/>
    <col min="14601" max="14601" width="14.7109375" style="175" customWidth="1"/>
    <col min="14602" max="14602" width="9" style="175" bestFit="1" customWidth="1"/>
    <col min="14603" max="14842" width="9.140625" style="175"/>
    <col min="14843" max="14843" width="4.7109375" style="175" bestFit="1" customWidth="1"/>
    <col min="14844" max="14844" width="9.7109375" style="175" bestFit="1" customWidth="1"/>
    <col min="14845" max="14845" width="10" style="175" bestFit="1" customWidth="1"/>
    <col min="14846" max="14846" width="8.85546875" style="175" bestFit="1" customWidth="1"/>
    <col min="14847" max="14847" width="22.85546875" style="175" customWidth="1"/>
    <col min="14848" max="14848" width="59.7109375" style="175" bestFit="1" customWidth="1"/>
    <col min="14849" max="14849" width="57.85546875" style="175" bestFit="1" customWidth="1"/>
    <col min="14850" max="14850" width="35.28515625" style="175" bestFit="1" customWidth="1"/>
    <col min="14851" max="14851" width="28.140625" style="175" bestFit="1" customWidth="1"/>
    <col min="14852" max="14852" width="33.140625" style="175" bestFit="1" customWidth="1"/>
    <col min="14853" max="14853" width="26" style="175" bestFit="1" customWidth="1"/>
    <col min="14854" max="14854" width="19.140625" style="175" bestFit="1" customWidth="1"/>
    <col min="14855" max="14855" width="10.42578125" style="175" customWidth="1"/>
    <col min="14856" max="14856" width="11.85546875" style="175" customWidth="1"/>
    <col min="14857" max="14857" width="14.7109375" style="175" customWidth="1"/>
    <col min="14858" max="14858" width="9" style="175" bestFit="1" customWidth="1"/>
    <col min="14859" max="15098" width="9.140625" style="175"/>
    <col min="15099" max="15099" width="4.7109375" style="175" bestFit="1" customWidth="1"/>
    <col min="15100" max="15100" width="9.7109375" style="175" bestFit="1" customWidth="1"/>
    <col min="15101" max="15101" width="10" style="175" bestFit="1" customWidth="1"/>
    <col min="15102" max="15102" width="8.85546875" style="175" bestFit="1" customWidth="1"/>
    <col min="15103" max="15103" width="22.85546875" style="175" customWidth="1"/>
    <col min="15104" max="15104" width="59.7109375" style="175" bestFit="1" customWidth="1"/>
    <col min="15105" max="15105" width="57.85546875" style="175" bestFit="1" customWidth="1"/>
    <col min="15106" max="15106" width="35.28515625" style="175" bestFit="1" customWidth="1"/>
    <col min="15107" max="15107" width="28.140625" style="175" bestFit="1" customWidth="1"/>
    <col min="15108" max="15108" width="33.140625" style="175" bestFit="1" customWidth="1"/>
    <col min="15109" max="15109" width="26" style="175" bestFit="1" customWidth="1"/>
    <col min="15110" max="15110" width="19.140625" style="175" bestFit="1" customWidth="1"/>
    <col min="15111" max="15111" width="10.42578125" style="175" customWidth="1"/>
    <col min="15112" max="15112" width="11.85546875" style="175" customWidth="1"/>
    <col min="15113" max="15113" width="14.7109375" style="175" customWidth="1"/>
    <col min="15114" max="15114" width="9" style="175" bestFit="1" customWidth="1"/>
    <col min="15115" max="15354" width="9.140625" style="175"/>
    <col min="15355" max="15355" width="4.7109375" style="175" bestFit="1" customWidth="1"/>
    <col min="15356" max="15356" width="9.7109375" style="175" bestFit="1" customWidth="1"/>
    <col min="15357" max="15357" width="10" style="175" bestFit="1" customWidth="1"/>
    <col min="15358" max="15358" width="8.85546875" style="175" bestFit="1" customWidth="1"/>
    <col min="15359" max="15359" width="22.85546875" style="175" customWidth="1"/>
    <col min="15360" max="15360" width="59.7109375" style="175" bestFit="1" customWidth="1"/>
    <col min="15361" max="15361" width="57.85546875" style="175" bestFit="1" customWidth="1"/>
    <col min="15362" max="15362" width="35.28515625" style="175" bestFit="1" customWidth="1"/>
    <col min="15363" max="15363" width="28.140625" style="175" bestFit="1" customWidth="1"/>
    <col min="15364" max="15364" width="33.140625" style="175" bestFit="1" customWidth="1"/>
    <col min="15365" max="15365" width="26" style="175" bestFit="1" customWidth="1"/>
    <col min="15366" max="15366" width="19.140625" style="175" bestFit="1" customWidth="1"/>
    <col min="15367" max="15367" width="10.42578125" style="175" customWidth="1"/>
    <col min="15368" max="15368" width="11.85546875" style="175" customWidth="1"/>
    <col min="15369" max="15369" width="14.7109375" style="175" customWidth="1"/>
    <col min="15370" max="15370" width="9" style="175" bestFit="1" customWidth="1"/>
    <col min="15371" max="15610" width="9.140625" style="175"/>
    <col min="15611" max="15611" width="4.7109375" style="175" bestFit="1" customWidth="1"/>
    <col min="15612" max="15612" width="9.7109375" style="175" bestFit="1" customWidth="1"/>
    <col min="15613" max="15613" width="10" style="175" bestFit="1" customWidth="1"/>
    <col min="15614" max="15614" width="8.85546875" style="175" bestFit="1" customWidth="1"/>
    <col min="15615" max="15615" width="22.85546875" style="175" customWidth="1"/>
    <col min="15616" max="15616" width="59.7109375" style="175" bestFit="1" customWidth="1"/>
    <col min="15617" max="15617" width="57.85546875" style="175" bestFit="1" customWidth="1"/>
    <col min="15618" max="15618" width="35.28515625" style="175" bestFit="1" customWidth="1"/>
    <col min="15619" max="15619" width="28.140625" style="175" bestFit="1" customWidth="1"/>
    <col min="15620" max="15620" width="33.140625" style="175" bestFit="1" customWidth="1"/>
    <col min="15621" max="15621" width="26" style="175" bestFit="1" customWidth="1"/>
    <col min="15622" max="15622" width="19.140625" style="175" bestFit="1" customWidth="1"/>
    <col min="15623" max="15623" width="10.42578125" style="175" customWidth="1"/>
    <col min="15624" max="15624" width="11.85546875" style="175" customWidth="1"/>
    <col min="15625" max="15625" width="14.7109375" style="175" customWidth="1"/>
    <col min="15626" max="15626" width="9" style="175" bestFit="1" customWidth="1"/>
    <col min="15627" max="15866" width="9.140625" style="175"/>
    <col min="15867" max="15867" width="4.7109375" style="175" bestFit="1" customWidth="1"/>
    <col min="15868" max="15868" width="9.7109375" style="175" bestFit="1" customWidth="1"/>
    <col min="15869" max="15869" width="10" style="175" bestFit="1" customWidth="1"/>
    <col min="15870" max="15870" width="8.85546875" style="175" bestFit="1" customWidth="1"/>
    <col min="15871" max="15871" width="22.85546875" style="175" customWidth="1"/>
    <col min="15872" max="15872" width="59.7109375" style="175" bestFit="1" customWidth="1"/>
    <col min="15873" max="15873" width="57.85546875" style="175" bestFit="1" customWidth="1"/>
    <col min="15874" max="15874" width="35.28515625" style="175" bestFit="1" customWidth="1"/>
    <col min="15875" max="15875" width="28.140625" style="175" bestFit="1" customWidth="1"/>
    <col min="15876" max="15876" width="33.140625" style="175" bestFit="1" customWidth="1"/>
    <col min="15877" max="15877" width="26" style="175" bestFit="1" customWidth="1"/>
    <col min="15878" max="15878" width="19.140625" style="175" bestFit="1" customWidth="1"/>
    <col min="15879" max="15879" width="10.42578125" style="175" customWidth="1"/>
    <col min="15880" max="15880" width="11.85546875" style="175" customWidth="1"/>
    <col min="15881" max="15881" width="14.7109375" style="175" customWidth="1"/>
    <col min="15882" max="15882" width="9" style="175" bestFit="1" customWidth="1"/>
    <col min="15883" max="16122" width="9.140625" style="175"/>
    <col min="16123" max="16123" width="4.7109375" style="175" bestFit="1" customWidth="1"/>
    <col min="16124" max="16124" width="9.7109375" style="175" bestFit="1" customWidth="1"/>
    <col min="16125" max="16125" width="10" style="175" bestFit="1" customWidth="1"/>
    <col min="16126" max="16126" width="8.85546875" style="175" bestFit="1" customWidth="1"/>
    <col min="16127" max="16127" width="22.85546875" style="175" customWidth="1"/>
    <col min="16128" max="16128" width="59.7109375" style="175" bestFit="1" customWidth="1"/>
    <col min="16129" max="16129" width="57.85546875" style="175" bestFit="1" customWidth="1"/>
    <col min="16130" max="16130" width="35.28515625" style="175" bestFit="1" customWidth="1"/>
    <col min="16131" max="16131" width="28.140625" style="175" bestFit="1" customWidth="1"/>
    <col min="16132" max="16132" width="33.140625" style="175" bestFit="1" customWidth="1"/>
    <col min="16133" max="16133" width="26" style="175" bestFit="1" customWidth="1"/>
    <col min="16134" max="16134" width="19.140625" style="175" bestFit="1" customWidth="1"/>
    <col min="16135" max="16135" width="10.42578125" style="175" customWidth="1"/>
    <col min="16136" max="16136" width="11.85546875" style="175" customWidth="1"/>
    <col min="16137" max="16137" width="14.7109375" style="175" customWidth="1"/>
    <col min="16138" max="16138" width="9" style="175" bestFit="1" customWidth="1"/>
    <col min="16139" max="16384" width="9.140625" style="175"/>
  </cols>
  <sheetData>
    <row r="1" spans="1:19" x14ac:dyDescent="0.25">
      <c r="M1" s="176"/>
      <c r="N1" s="176"/>
      <c r="O1" s="176"/>
      <c r="P1" s="176"/>
    </row>
    <row r="2" spans="1:19" x14ac:dyDescent="0.25">
      <c r="A2" s="177" t="s">
        <v>1030</v>
      </c>
      <c r="M2" s="176"/>
      <c r="N2" s="176"/>
      <c r="O2" s="176"/>
      <c r="P2" s="176"/>
    </row>
    <row r="3" spans="1:19" x14ac:dyDescent="0.25">
      <c r="M3" s="176"/>
      <c r="N3" s="176"/>
      <c r="O3" s="176"/>
      <c r="P3" s="176"/>
    </row>
    <row r="4" spans="1:19" s="179" customFormat="1" ht="47.25" customHeight="1" x14ac:dyDescent="0.25">
      <c r="A4" s="663" t="s">
        <v>0</v>
      </c>
      <c r="B4" s="665" t="s">
        <v>1</v>
      </c>
      <c r="C4" s="665" t="s">
        <v>2</v>
      </c>
      <c r="D4" s="665" t="s">
        <v>3</v>
      </c>
      <c r="E4" s="663" t="s">
        <v>4</v>
      </c>
      <c r="F4" s="663" t="s">
        <v>5</v>
      </c>
      <c r="G4" s="663" t="s">
        <v>6</v>
      </c>
      <c r="H4" s="669" t="s">
        <v>7</v>
      </c>
      <c r="I4" s="669"/>
      <c r="J4" s="663" t="s">
        <v>8</v>
      </c>
      <c r="K4" s="670" t="s">
        <v>9</v>
      </c>
      <c r="L4" s="671"/>
      <c r="M4" s="668" t="s">
        <v>10</v>
      </c>
      <c r="N4" s="668"/>
      <c r="O4" s="668" t="s">
        <v>11</v>
      </c>
      <c r="P4" s="668"/>
      <c r="Q4" s="663" t="s">
        <v>12</v>
      </c>
      <c r="R4" s="665" t="s">
        <v>13</v>
      </c>
      <c r="S4" s="178"/>
    </row>
    <row r="5" spans="1:19" s="179" customFormat="1" x14ac:dyDescent="0.2">
      <c r="A5" s="664"/>
      <c r="B5" s="666"/>
      <c r="C5" s="666"/>
      <c r="D5" s="666"/>
      <c r="E5" s="664"/>
      <c r="F5" s="664"/>
      <c r="G5" s="664"/>
      <c r="H5" s="180" t="s">
        <v>14</v>
      </c>
      <c r="I5" s="180" t="s">
        <v>15</v>
      </c>
      <c r="J5" s="664"/>
      <c r="K5" s="181">
        <v>2018</v>
      </c>
      <c r="L5" s="181">
        <v>2019</v>
      </c>
      <c r="M5" s="182">
        <v>2018</v>
      </c>
      <c r="N5" s="182">
        <v>2019</v>
      </c>
      <c r="O5" s="182">
        <v>2018</v>
      </c>
      <c r="P5" s="182">
        <v>2019</v>
      </c>
      <c r="Q5" s="664"/>
      <c r="R5" s="666"/>
      <c r="S5" s="178"/>
    </row>
    <row r="6" spans="1:19" s="179" customFormat="1" ht="15.75" customHeight="1" x14ac:dyDescent="0.2">
      <c r="A6" s="236" t="s">
        <v>16</v>
      </c>
      <c r="B6" s="237" t="s">
        <v>17</v>
      </c>
      <c r="C6" s="237" t="s">
        <v>18</v>
      </c>
      <c r="D6" s="237" t="s">
        <v>19</v>
      </c>
      <c r="E6" s="236" t="s">
        <v>20</v>
      </c>
      <c r="F6" s="236" t="s">
        <v>21</v>
      </c>
      <c r="G6" s="236" t="s">
        <v>22</v>
      </c>
      <c r="H6" s="237" t="s">
        <v>23</v>
      </c>
      <c r="I6" s="237" t="s">
        <v>24</v>
      </c>
      <c r="J6" s="236" t="s">
        <v>25</v>
      </c>
      <c r="K6" s="237" t="s">
        <v>26</v>
      </c>
      <c r="L6" s="237" t="s">
        <v>27</v>
      </c>
      <c r="M6" s="30" t="s">
        <v>28</v>
      </c>
      <c r="N6" s="30" t="s">
        <v>29</v>
      </c>
      <c r="O6" s="30" t="s">
        <v>30</v>
      </c>
      <c r="P6" s="30" t="s">
        <v>31</v>
      </c>
      <c r="Q6" s="236" t="s">
        <v>32</v>
      </c>
      <c r="R6" s="237" t="s">
        <v>33</v>
      </c>
      <c r="S6" s="178"/>
    </row>
    <row r="7" spans="1:19" s="149" customFormat="1" ht="30" x14ac:dyDescent="0.2">
      <c r="A7" s="686">
        <v>1</v>
      </c>
      <c r="B7" s="686">
        <v>1</v>
      </c>
      <c r="C7" s="686">
        <v>4</v>
      </c>
      <c r="D7" s="648">
        <v>5</v>
      </c>
      <c r="E7" s="689" t="s">
        <v>937</v>
      </c>
      <c r="F7" s="1063" t="s">
        <v>938</v>
      </c>
      <c r="G7" s="195" t="s">
        <v>45</v>
      </c>
      <c r="H7" s="158" t="s">
        <v>170</v>
      </c>
      <c r="I7" s="197" t="s">
        <v>53</v>
      </c>
      <c r="J7" s="648" t="s">
        <v>939</v>
      </c>
      <c r="K7" s="691" t="s">
        <v>550</v>
      </c>
      <c r="L7" s="691"/>
      <c r="M7" s="683">
        <v>40321.199999999997</v>
      </c>
      <c r="N7" s="683"/>
      <c r="O7" s="683">
        <v>40321.199999999997</v>
      </c>
      <c r="P7" s="683"/>
      <c r="Q7" s="648" t="s">
        <v>940</v>
      </c>
      <c r="R7" s="648" t="s">
        <v>941</v>
      </c>
      <c r="S7" s="355"/>
    </row>
    <row r="8" spans="1:19" s="149" customFormat="1" ht="45" x14ac:dyDescent="0.2">
      <c r="A8" s="688"/>
      <c r="B8" s="688"/>
      <c r="C8" s="688"/>
      <c r="D8" s="647"/>
      <c r="E8" s="657"/>
      <c r="F8" s="1064"/>
      <c r="G8" s="195" t="s">
        <v>48</v>
      </c>
      <c r="H8" s="195" t="s">
        <v>789</v>
      </c>
      <c r="I8" s="197" t="s">
        <v>47</v>
      </c>
      <c r="J8" s="647"/>
      <c r="K8" s="692"/>
      <c r="L8" s="692"/>
      <c r="M8" s="685"/>
      <c r="N8" s="685"/>
      <c r="O8" s="685"/>
      <c r="P8" s="685"/>
      <c r="Q8" s="647"/>
      <c r="R8" s="647"/>
      <c r="S8" s="355"/>
    </row>
    <row r="9" spans="1:19" s="193" customFormat="1" ht="30" x14ac:dyDescent="0.25">
      <c r="A9" s="1029">
        <v>2</v>
      </c>
      <c r="B9" s="1029">
        <v>1</v>
      </c>
      <c r="C9" s="1029">
        <v>4</v>
      </c>
      <c r="D9" s="1028">
        <v>5</v>
      </c>
      <c r="E9" s="1058" t="s">
        <v>942</v>
      </c>
      <c r="F9" s="1059" t="s">
        <v>943</v>
      </c>
      <c r="G9" s="187" t="s">
        <v>45</v>
      </c>
      <c r="H9" s="356" t="s">
        <v>170</v>
      </c>
      <c r="I9" s="210" t="s">
        <v>53</v>
      </c>
      <c r="J9" s="1056" t="s">
        <v>944</v>
      </c>
      <c r="K9" s="1061" t="s">
        <v>36</v>
      </c>
      <c r="L9" s="1054"/>
      <c r="M9" s="1052">
        <v>85164.2</v>
      </c>
      <c r="N9" s="1054"/>
      <c r="O9" s="1052">
        <f>M9</f>
        <v>85164.2</v>
      </c>
      <c r="P9" s="1054"/>
      <c r="Q9" s="1056" t="s">
        <v>940</v>
      </c>
      <c r="R9" s="1056" t="s">
        <v>941</v>
      </c>
      <c r="S9" s="192"/>
    </row>
    <row r="10" spans="1:19" s="193" customFormat="1" ht="45" x14ac:dyDescent="0.25">
      <c r="A10" s="1029"/>
      <c r="B10" s="1029"/>
      <c r="C10" s="1029"/>
      <c r="D10" s="1028"/>
      <c r="E10" s="1058"/>
      <c r="F10" s="1060"/>
      <c r="G10" s="187" t="s">
        <v>48</v>
      </c>
      <c r="H10" s="234" t="s">
        <v>789</v>
      </c>
      <c r="I10" s="210" t="s">
        <v>47</v>
      </c>
      <c r="J10" s="1057"/>
      <c r="K10" s="1062"/>
      <c r="L10" s="1055"/>
      <c r="M10" s="1053"/>
      <c r="N10" s="1055"/>
      <c r="O10" s="1053"/>
      <c r="P10" s="1055"/>
      <c r="Q10" s="1057"/>
      <c r="R10" s="1057"/>
      <c r="S10" s="192"/>
    </row>
    <row r="11" spans="1:19" s="201" customFormat="1" ht="270" x14ac:dyDescent="0.25">
      <c r="A11" s="233">
        <v>3</v>
      </c>
      <c r="B11" s="233">
        <v>1</v>
      </c>
      <c r="C11" s="233">
        <v>4</v>
      </c>
      <c r="D11" s="234">
        <v>2</v>
      </c>
      <c r="E11" s="235" t="s">
        <v>945</v>
      </c>
      <c r="F11" s="357" t="s">
        <v>946</v>
      </c>
      <c r="G11" s="234" t="s">
        <v>49</v>
      </c>
      <c r="H11" s="356" t="s">
        <v>170</v>
      </c>
      <c r="I11" s="210" t="s">
        <v>242</v>
      </c>
      <c r="J11" s="234" t="s">
        <v>947</v>
      </c>
      <c r="K11" s="230" t="s">
        <v>36</v>
      </c>
      <c r="L11" s="230"/>
      <c r="M11" s="231">
        <v>10988.2</v>
      </c>
      <c r="N11" s="231"/>
      <c r="O11" s="231">
        <f t="shared" ref="O11:O17" si="0">M11</f>
        <v>10988.2</v>
      </c>
      <c r="P11" s="231"/>
      <c r="Q11" s="234" t="s">
        <v>940</v>
      </c>
      <c r="R11" s="234" t="s">
        <v>941</v>
      </c>
      <c r="S11" s="200"/>
    </row>
    <row r="12" spans="1:19" s="201" customFormat="1" ht="180" x14ac:dyDescent="0.25">
      <c r="A12" s="233">
        <v>4</v>
      </c>
      <c r="B12" s="233">
        <v>1</v>
      </c>
      <c r="C12" s="233">
        <v>4</v>
      </c>
      <c r="D12" s="234">
        <v>2</v>
      </c>
      <c r="E12" s="235" t="s">
        <v>948</v>
      </c>
      <c r="F12" s="281" t="s">
        <v>949</v>
      </c>
      <c r="G12" s="234" t="s">
        <v>45</v>
      </c>
      <c r="H12" s="356" t="s">
        <v>170</v>
      </c>
      <c r="I12" s="210" t="s">
        <v>950</v>
      </c>
      <c r="J12" s="234" t="s">
        <v>951</v>
      </c>
      <c r="K12" s="230" t="s">
        <v>346</v>
      </c>
      <c r="L12" s="230"/>
      <c r="M12" s="231">
        <v>7212.84</v>
      </c>
      <c r="N12" s="231"/>
      <c r="O12" s="231">
        <f t="shared" si="0"/>
        <v>7212.84</v>
      </c>
      <c r="P12" s="231"/>
      <c r="Q12" s="234" t="s">
        <v>940</v>
      </c>
      <c r="R12" s="234" t="s">
        <v>941</v>
      </c>
      <c r="S12" s="200"/>
    </row>
    <row r="13" spans="1:19" s="201" customFormat="1" ht="225" x14ac:dyDescent="0.25">
      <c r="A13" s="233">
        <v>5</v>
      </c>
      <c r="B13" s="233">
        <v>1</v>
      </c>
      <c r="C13" s="233">
        <v>4</v>
      </c>
      <c r="D13" s="234">
        <v>5</v>
      </c>
      <c r="E13" s="235" t="s">
        <v>952</v>
      </c>
      <c r="F13" s="281" t="s">
        <v>953</v>
      </c>
      <c r="G13" s="234" t="s">
        <v>264</v>
      </c>
      <c r="H13" s="356" t="s">
        <v>170</v>
      </c>
      <c r="I13" s="210" t="s">
        <v>954</v>
      </c>
      <c r="J13" s="234" t="s">
        <v>955</v>
      </c>
      <c r="K13" s="230" t="s">
        <v>346</v>
      </c>
      <c r="L13" s="230"/>
      <c r="M13" s="231">
        <v>19755.400000000001</v>
      </c>
      <c r="N13" s="231"/>
      <c r="O13" s="231">
        <f t="shared" si="0"/>
        <v>19755.400000000001</v>
      </c>
      <c r="P13" s="231"/>
      <c r="Q13" s="234" t="s">
        <v>940</v>
      </c>
      <c r="R13" s="234" t="s">
        <v>941</v>
      </c>
      <c r="S13" s="200"/>
    </row>
    <row r="14" spans="1:19" s="201" customFormat="1" ht="195" x14ac:dyDescent="0.25">
      <c r="A14" s="233">
        <v>6</v>
      </c>
      <c r="B14" s="233">
        <v>1</v>
      </c>
      <c r="C14" s="233">
        <v>4</v>
      </c>
      <c r="D14" s="234">
        <v>2</v>
      </c>
      <c r="E14" s="235" t="s">
        <v>956</v>
      </c>
      <c r="F14" s="281" t="s">
        <v>957</v>
      </c>
      <c r="G14" s="234" t="s">
        <v>958</v>
      </c>
      <c r="H14" s="356" t="s">
        <v>170</v>
      </c>
      <c r="I14" s="210" t="s">
        <v>666</v>
      </c>
      <c r="J14" s="234" t="s">
        <v>959</v>
      </c>
      <c r="K14" s="230" t="s">
        <v>346</v>
      </c>
      <c r="L14" s="230"/>
      <c r="M14" s="231">
        <v>18895.72</v>
      </c>
      <c r="N14" s="231"/>
      <c r="O14" s="231">
        <f t="shared" si="0"/>
        <v>18895.72</v>
      </c>
      <c r="P14" s="231"/>
      <c r="Q14" s="234" t="s">
        <v>940</v>
      </c>
      <c r="R14" s="234" t="s">
        <v>941</v>
      </c>
      <c r="S14" s="200"/>
    </row>
    <row r="15" spans="1:19" s="201" customFormat="1" ht="300" x14ac:dyDescent="0.25">
      <c r="A15" s="233">
        <v>7</v>
      </c>
      <c r="B15" s="233">
        <v>1</v>
      </c>
      <c r="C15" s="233">
        <v>4</v>
      </c>
      <c r="D15" s="234">
        <v>2</v>
      </c>
      <c r="E15" s="235" t="s">
        <v>960</v>
      </c>
      <c r="F15" s="281" t="s">
        <v>961</v>
      </c>
      <c r="G15" s="234" t="s">
        <v>39</v>
      </c>
      <c r="H15" s="356" t="s">
        <v>170</v>
      </c>
      <c r="I15" s="210" t="s">
        <v>66</v>
      </c>
      <c r="J15" s="234" t="s">
        <v>962</v>
      </c>
      <c r="K15" s="230" t="s">
        <v>36</v>
      </c>
      <c r="L15" s="230"/>
      <c r="M15" s="231">
        <v>25783.1</v>
      </c>
      <c r="N15" s="231"/>
      <c r="O15" s="231">
        <f t="shared" si="0"/>
        <v>25783.1</v>
      </c>
      <c r="P15" s="231"/>
      <c r="Q15" s="234" t="s">
        <v>940</v>
      </c>
      <c r="R15" s="234" t="s">
        <v>941</v>
      </c>
      <c r="S15" s="200"/>
    </row>
    <row r="16" spans="1:19" s="358" customFormat="1" ht="210" x14ac:dyDescent="0.25">
      <c r="A16" s="233">
        <v>8</v>
      </c>
      <c r="B16" s="233">
        <v>1</v>
      </c>
      <c r="C16" s="233">
        <v>4</v>
      </c>
      <c r="D16" s="234">
        <v>2</v>
      </c>
      <c r="E16" s="235" t="s">
        <v>963</v>
      </c>
      <c r="F16" s="281" t="s">
        <v>964</v>
      </c>
      <c r="G16" s="234" t="s">
        <v>45</v>
      </c>
      <c r="H16" s="356" t="s">
        <v>170</v>
      </c>
      <c r="I16" s="210" t="s">
        <v>965</v>
      </c>
      <c r="J16" s="234" t="s">
        <v>966</v>
      </c>
      <c r="K16" s="230" t="s">
        <v>346</v>
      </c>
      <c r="L16" s="230"/>
      <c r="M16" s="231">
        <v>18041.64</v>
      </c>
      <c r="N16" s="231"/>
      <c r="O16" s="231">
        <f t="shared" si="0"/>
        <v>18041.64</v>
      </c>
      <c r="P16" s="231"/>
      <c r="Q16" s="234" t="s">
        <v>940</v>
      </c>
      <c r="R16" s="234" t="s">
        <v>941</v>
      </c>
      <c r="S16" s="200"/>
    </row>
    <row r="17" spans="1:19" s="358" customFormat="1" ht="30" x14ac:dyDescent="0.25">
      <c r="A17" s="944">
        <v>9</v>
      </c>
      <c r="B17" s="944">
        <v>1</v>
      </c>
      <c r="C17" s="944">
        <v>4</v>
      </c>
      <c r="D17" s="756">
        <v>2</v>
      </c>
      <c r="E17" s="1048" t="s">
        <v>967</v>
      </c>
      <c r="F17" s="1050" t="s">
        <v>968</v>
      </c>
      <c r="G17" s="756" t="s">
        <v>969</v>
      </c>
      <c r="H17" s="356" t="s">
        <v>970</v>
      </c>
      <c r="I17" s="210" t="s">
        <v>68</v>
      </c>
      <c r="J17" s="756" t="s">
        <v>971</v>
      </c>
      <c r="K17" s="1046" t="s">
        <v>42</v>
      </c>
      <c r="L17" s="1046"/>
      <c r="M17" s="1043">
        <v>29829.35</v>
      </c>
      <c r="N17" s="1043"/>
      <c r="O17" s="1043">
        <f t="shared" si="0"/>
        <v>29829.35</v>
      </c>
      <c r="P17" s="1043"/>
      <c r="Q17" s="756" t="s">
        <v>940</v>
      </c>
      <c r="R17" s="756" t="s">
        <v>941</v>
      </c>
      <c r="S17" s="200"/>
    </row>
    <row r="18" spans="1:19" s="201" customFormat="1" ht="45" x14ac:dyDescent="0.25">
      <c r="A18" s="945"/>
      <c r="B18" s="945"/>
      <c r="C18" s="945"/>
      <c r="D18" s="757"/>
      <c r="E18" s="1049"/>
      <c r="F18" s="1051"/>
      <c r="G18" s="757"/>
      <c r="H18" s="234" t="s">
        <v>972</v>
      </c>
      <c r="I18" s="210" t="s">
        <v>62</v>
      </c>
      <c r="J18" s="757"/>
      <c r="K18" s="1047"/>
      <c r="L18" s="1047"/>
      <c r="M18" s="1044"/>
      <c r="N18" s="1044"/>
      <c r="O18" s="1044"/>
      <c r="P18" s="1044"/>
      <c r="Q18" s="757"/>
      <c r="R18" s="757"/>
      <c r="S18" s="200"/>
    </row>
    <row r="19" spans="1:19" s="201" customFormat="1" ht="120" x14ac:dyDescent="0.25">
      <c r="A19" s="194">
        <v>10</v>
      </c>
      <c r="B19" s="194">
        <v>1</v>
      </c>
      <c r="C19" s="194">
        <v>4</v>
      </c>
      <c r="D19" s="195">
        <v>5</v>
      </c>
      <c r="E19" s="196" t="s">
        <v>973</v>
      </c>
      <c r="F19" s="195" t="s">
        <v>974</v>
      </c>
      <c r="G19" s="195" t="s">
        <v>39</v>
      </c>
      <c r="H19" s="197" t="s">
        <v>170</v>
      </c>
      <c r="I19" s="197" t="s">
        <v>63</v>
      </c>
      <c r="J19" s="195" t="s">
        <v>975</v>
      </c>
      <c r="K19" s="198" t="s">
        <v>346</v>
      </c>
      <c r="L19" s="198"/>
      <c r="M19" s="199">
        <v>24463.5</v>
      </c>
      <c r="N19" s="199"/>
      <c r="O19" s="199">
        <v>20963.5</v>
      </c>
      <c r="P19" s="199"/>
      <c r="Q19" s="195" t="s">
        <v>106</v>
      </c>
      <c r="R19" s="195" t="s">
        <v>976</v>
      </c>
      <c r="S19" s="200"/>
    </row>
    <row r="20" spans="1:19" s="201" customFormat="1" ht="240" x14ac:dyDescent="0.25">
      <c r="A20" s="130">
        <v>11</v>
      </c>
      <c r="B20" s="194">
        <v>1</v>
      </c>
      <c r="C20" s="194">
        <v>4</v>
      </c>
      <c r="D20" s="195">
        <v>5</v>
      </c>
      <c r="E20" s="195" t="s">
        <v>977</v>
      </c>
      <c r="F20" s="155" t="s">
        <v>978</v>
      </c>
      <c r="G20" s="195" t="s">
        <v>45</v>
      </c>
      <c r="H20" s="197" t="s">
        <v>170</v>
      </c>
      <c r="I20" s="197" t="s">
        <v>737</v>
      </c>
      <c r="J20" s="195" t="s">
        <v>979</v>
      </c>
      <c r="K20" s="198" t="s">
        <v>36</v>
      </c>
      <c r="L20" s="198"/>
      <c r="M20" s="199">
        <v>68541.2</v>
      </c>
      <c r="N20" s="199"/>
      <c r="O20" s="199">
        <v>68541.2</v>
      </c>
      <c r="P20" s="199"/>
      <c r="Q20" s="195" t="s">
        <v>940</v>
      </c>
      <c r="R20" s="195" t="s">
        <v>980</v>
      </c>
      <c r="S20" s="200"/>
    </row>
    <row r="21" spans="1:19" s="211" customFormat="1" ht="30" x14ac:dyDescent="0.25">
      <c r="A21" s="944">
        <v>12</v>
      </c>
      <c r="B21" s="826">
        <v>1</v>
      </c>
      <c r="C21" s="826">
        <v>4</v>
      </c>
      <c r="D21" s="674">
        <v>2</v>
      </c>
      <c r="E21" s="674" t="s">
        <v>981</v>
      </c>
      <c r="F21" s="1045" t="s">
        <v>982</v>
      </c>
      <c r="G21" s="234" t="s">
        <v>299</v>
      </c>
      <c r="H21" s="210" t="s">
        <v>170</v>
      </c>
      <c r="I21" s="210" t="s">
        <v>983</v>
      </c>
      <c r="J21" s="674" t="s">
        <v>979</v>
      </c>
      <c r="K21" s="820" t="s">
        <v>36</v>
      </c>
      <c r="L21" s="826"/>
      <c r="M21" s="822">
        <v>20998.2</v>
      </c>
      <c r="N21" s="822"/>
      <c r="O21" s="822">
        <v>20998.2</v>
      </c>
      <c r="P21" s="826"/>
      <c r="Q21" s="674" t="s">
        <v>940</v>
      </c>
      <c r="R21" s="674" t="s">
        <v>980</v>
      </c>
      <c r="S21" s="100"/>
    </row>
    <row r="22" spans="1:19" s="211" customFormat="1" ht="45" x14ac:dyDescent="0.25">
      <c r="A22" s="945"/>
      <c r="B22" s="826"/>
      <c r="C22" s="826"/>
      <c r="D22" s="674"/>
      <c r="E22" s="674"/>
      <c r="F22" s="1045"/>
      <c r="G22" s="234" t="s">
        <v>48</v>
      </c>
      <c r="H22" s="234" t="s">
        <v>789</v>
      </c>
      <c r="I22" s="210" t="s">
        <v>47</v>
      </c>
      <c r="J22" s="674"/>
      <c r="K22" s="820"/>
      <c r="L22" s="826"/>
      <c r="M22" s="822"/>
      <c r="N22" s="822"/>
      <c r="O22" s="822"/>
      <c r="P22" s="826"/>
      <c r="Q22" s="674"/>
      <c r="R22" s="674"/>
      <c r="S22" s="100"/>
    </row>
    <row r="23" spans="1:19" s="201" customFormat="1" ht="30" x14ac:dyDescent="0.25">
      <c r="A23" s="681">
        <v>13</v>
      </c>
      <c r="B23" s="686">
        <v>1</v>
      </c>
      <c r="C23" s="686">
        <v>4</v>
      </c>
      <c r="D23" s="648">
        <v>5</v>
      </c>
      <c r="E23" s="648" t="s">
        <v>984</v>
      </c>
      <c r="F23" s="911" t="s">
        <v>985</v>
      </c>
      <c r="G23" s="195" t="s">
        <v>45</v>
      </c>
      <c r="H23" s="195" t="s">
        <v>170</v>
      </c>
      <c r="I23" s="197" t="s">
        <v>53</v>
      </c>
      <c r="J23" s="648" t="s">
        <v>986</v>
      </c>
      <c r="K23" s="680"/>
      <c r="L23" s="686" t="s">
        <v>36</v>
      </c>
      <c r="M23" s="683"/>
      <c r="N23" s="683">
        <v>83400</v>
      </c>
      <c r="O23" s="683"/>
      <c r="P23" s="683">
        <v>83400</v>
      </c>
      <c r="Q23" s="679" t="s">
        <v>940</v>
      </c>
      <c r="R23" s="679" t="s">
        <v>980</v>
      </c>
      <c r="S23" s="200"/>
    </row>
    <row r="24" spans="1:19" s="201" customFormat="1" ht="45" x14ac:dyDescent="0.25">
      <c r="A24" s="681"/>
      <c r="B24" s="688"/>
      <c r="C24" s="688"/>
      <c r="D24" s="647"/>
      <c r="E24" s="647"/>
      <c r="F24" s="912"/>
      <c r="G24" s="195" t="s">
        <v>48</v>
      </c>
      <c r="H24" s="195" t="s">
        <v>789</v>
      </c>
      <c r="I24" s="197" t="s">
        <v>47</v>
      </c>
      <c r="J24" s="647"/>
      <c r="K24" s="680"/>
      <c r="L24" s="688"/>
      <c r="M24" s="685"/>
      <c r="N24" s="685"/>
      <c r="O24" s="685"/>
      <c r="P24" s="685"/>
      <c r="Q24" s="679"/>
      <c r="R24" s="679"/>
      <c r="S24" s="200"/>
    </row>
    <row r="25" spans="1:19" s="201" customFormat="1" ht="135" x14ac:dyDescent="0.25">
      <c r="A25" s="194">
        <v>14</v>
      </c>
      <c r="B25" s="194">
        <v>1</v>
      </c>
      <c r="C25" s="194">
        <v>4</v>
      </c>
      <c r="D25" s="195">
        <v>2</v>
      </c>
      <c r="E25" s="195" t="s">
        <v>987</v>
      </c>
      <c r="F25" s="116" t="s">
        <v>988</v>
      </c>
      <c r="G25" s="195" t="s">
        <v>45</v>
      </c>
      <c r="H25" s="195" t="s">
        <v>170</v>
      </c>
      <c r="I25" s="197" t="s">
        <v>67</v>
      </c>
      <c r="J25" s="195" t="s">
        <v>989</v>
      </c>
      <c r="K25" s="198"/>
      <c r="L25" s="194" t="s">
        <v>990</v>
      </c>
      <c r="M25" s="199"/>
      <c r="N25" s="199">
        <v>76500</v>
      </c>
      <c r="O25" s="199"/>
      <c r="P25" s="199">
        <v>76500</v>
      </c>
      <c r="Q25" s="195" t="s">
        <v>940</v>
      </c>
      <c r="R25" s="195" t="s">
        <v>941</v>
      </c>
      <c r="S25" s="200"/>
    </row>
    <row r="26" spans="1:19" s="201" customFormat="1" ht="135" x14ac:dyDescent="0.25">
      <c r="A26" s="213">
        <v>14</v>
      </c>
      <c r="B26" s="213">
        <v>1</v>
      </c>
      <c r="C26" s="213">
        <v>4</v>
      </c>
      <c r="D26" s="212">
        <v>2</v>
      </c>
      <c r="E26" s="212" t="s">
        <v>987</v>
      </c>
      <c r="F26" s="129" t="s">
        <v>991</v>
      </c>
      <c r="G26" s="212" t="s">
        <v>45</v>
      </c>
      <c r="H26" s="212" t="s">
        <v>170</v>
      </c>
      <c r="I26" s="221" t="s">
        <v>67</v>
      </c>
      <c r="J26" s="212" t="s">
        <v>989</v>
      </c>
      <c r="K26" s="220"/>
      <c r="L26" s="213" t="s">
        <v>990</v>
      </c>
      <c r="M26" s="218"/>
      <c r="N26" s="218">
        <v>76500</v>
      </c>
      <c r="O26" s="218"/>
      <c r="P26" s="218">
        <v>76500</v>
      </c>
      <c r="Q26" s="212" t="s">
        <v>940</v>
      </c>
      <c r="R26" s="212" t="s">
        <v>941</v>
      </c>
      <c r="S26" s="200"/>
    </row>
    <row r="27" spans="1:19" s="201" customFormat="1" ht="31.5" customHeight="1" x14ac:dyDescent="0.25">
      <c r="A27" s="213"/>
      <c r="B27" s="1040" t="s">
        <v>992</v>
      </c>
      <c r="C27" s="1041"/>
      <c r="D27" s="1041"/>
      <c r="E27" s="1041"/>
      <c r="F27" s="1041"/>
      <c r="G27" s="1041"/>
      <c r="H27" s="1041"/>
      <c r="I27" s="1041"/>
      <c r="J27" s="1041"/>
      <c r="K27" s="1041"/>
      <c r="L27" s="1041"/>
      <c r="M27" s="1041"/>
      <c r="N27" s="1041"/>
      <c r="O27" s="1041"/>
      <c r="P27" s="1041"/>
      <c r="Q27" s="1041"/>
      <c r="R27" s="1042"/>
      <c r="S27" s="200"/>
    </row>
    <row r="28" spans="1:19" s="201" customFormat="1" ht="30" x14ac:dyDescent="0.25">
      <c r="A28" s="686">
        <v>15</v>
      </c>
      <c r="B28" s="686">
        <v>1</v>
      </c>
      <c r="C28" s="686">
        <v>4</v>
      </c>
      <c r="D28" s="648">
        <v>2</v>
      </c>
      <c r="E28" s="648" t="s">
        <v>993</v>
      </c>
      <c r="F28" s="911" t="s">
        <v>994</v>
      </c>
      <c r="G28" s="195" t="s">
        <v>39</v>
      </c>
      <c r="H28" s="195" t="s">
        <v>170</v>
      </c>
      <c r="I28" s="197" t="s">
        <v>63</v>
      </c>
      <c r="J28" s="648" t="s">
        <v>995</v>
      </c>
      <c r="K28" s="648"/>
      <c r="L28" s="686" t="s">
        <v>42</v>
      </c>
      <c r="M28" s="648"/>
      <c r="N28" s="948">
        <v>24533</v>
      </c>
      <c r="O28" s="948"/>
      <c r="P28" s="948">
        <v>24533</v>
      </c>
      <c r="Q28" s="648" t="s">
        <v>940</v>
      </c>
      <c r="R28" s="648" t="s">
        <v>941</v>
      </c>
      <c r="S28" s="200"/>
    </row>
    <row r="29" spans="1:19" s="201" customFormat="1" ht="45" x14ac:dyDescent="0.25">
      <c r="A29" s="688"/>
      <c r="B29" s="688"/>
      <c r="C29" s="688"/>
      <c r="D29" s="647"/>
      <c r="E29" s="647"/>
      <c r="F29" s="912"/>
      <c r="G29" s="195" t="s">
        <v>48</v>
      </c>
      <c r="H29" s="195" t="s">
        <v>789</v>
      </c>
      <c r="I29" s="197" t="s">
        <v>47</v>
      </c>
      <c r="J29" s="647"/>
      <c r="K29" s="647"/>
      <c r="L29" s="688"/>
      <c r="M29" s="647"/>
      <c r="N29" s="661"/>
      <c r="O29" s="661"/>
      <c r="P29" s="661"/>
      <c r="Q29" s="647"/>
      <c r="R29" s="647"/>
      <c r="S29" s="200"/>
    </row>
    <row r="30" spans="1:19" s="201" customFormat="1" ht="150" x14ac:dyDescent="0.25">
      <c r="A30" s="194">
        <v>16</v>
      </c>
      <c r="B30" s="194">
        <v>1</v>
      </c>
      <c r="C30" s="194">
        <v>4</v>
      </c>
      <c r="D30" s="195">
        <v>2</v>
      </c>
      <c r="E30" s="195" t="s">
        <v>996</v>
      </c>
      <c r="F30" s="116" t="s">
        <v>997</v>
      </c>
      <c r="G30" s="195" t="s">
        <v>39</v>
      </c>
      <c r="H30" s="195" t="s">
        <v>170</v>
      </c>
      <c r="I30" s="197" t="s">
        <v>998</v>
      </c>
      <c r="J30" s="195" t="s">
        <v>995</v>
      </c>
      <c r="K30" s="140"/>
      <c r="L30" s="194" t="s">
        <v>36</v>
      </c>
      <c r="M30" s="140"/>
      <c r="N30" s="199">
        <v>18910.310000000001</v>
      </c>
      <c r="O30" s="199"/>
      <c r="P30" s="199">
        <v>18910.310000000001</v>
      </c>
      <c r="Q30" s="195" t="s">
        <v>940</v>
      </c>
      <c r="R30" s="195" t="s">
        <v>941</v>
      </c>
      <c r="S30" s="200"/>
    </row>
    <row r="31" spans="1:19" s="201" customFormat="1" ht="90" x14ac:dyDescent="0.25">
      <c r="A31" s="185">
        <v>17</v>
      </c>
      <c r="B31" s="185">
        <v>1</v>
      </c>
      <c r="C31" s="203">
        <v>4</v>
      </c>
      <c r="D31" s="185">
        <v>5</v>
      </c>
      <c r="E31" s="203" t="s">
        <v>999</v>
      </c>
      <c r="F31" s="174" t="s">
        <v>1000</v>
      </c>
      <c r="G31" s="359" t="s">
        <v>1001</v>
      </c>
      <c r="H31" s="107" t="s">
        <v>1002</v>
      </c>
      <c r="I31" s="120" t="s">
        <v>62</v>
      </c>
      <c r="J31" s="203" t="s">
        <v>1003</v>
      </c>
      <c r="K31" s="204"/>
      <c r="L31" s="360" t="s">
        <v>346</v>
      </c>
      <c r="M31" s="227"/>
      <c r="N31" s="361">
        <v>56000</v>
      </c>
      <c r="O31" s="227"/>
      <c r="P31" s="361">
        <v>50000</v>
      </c>
      <c r="Q31" s="107" t="s">
        <v>1004</v>
      </c>
      <c r="R31" s="107" t="s">
        <v>1005</v>
      </c>
    </row>
    <row r="32" spans="1:19" s="193" customFormat="1" x14ac:dyDescent="0.25">
      <c r="A32" s="1029">
        <v>18</v>
      </c>
      <c r="B32" s="1029">
        <v>1</v>
      </c>
      <c r="C32" s="1028">
        <v>4</v>
      </c>
      <c r="D32" s="1029">
        <v>5</v>
      </c>
      <c r="E32" s="1028" t="s">
        <v>1006</v>
      </c>
      <c r="F32" s="1020" t="s">
        <v>1007</v>
      </c>
      <c r="G32" s="1020" t="s">
        <v>39</v>
      </c>
      <c r="H32" s="187" t="s">
        <v>60</v>
      </c>
      <c r="I32" s="362" t="s">
        <v>34</v>
      </c>
      <c r="J32" s="679" t="s">
        <v>1008</v>
      </c>
      <c r="K32" s="1036"/>
      <c r="L32" s="1037" t="s">
        <v>603</v>
      </c>
      <c r="M32" s="1038"/>
      <c r="N32" s="1031">
        <v>51795.92</v>
      </c>
      <c r="O32" s="1038"/>
      <c r="P32" s="1031">
        <v>40885</v>
      </c>
      <c r="Q32" s="1020" t="s">
        <v>1009</v>
      </c>
      <c r="R32" s="1020" t="s">
        <v>1010</v>
      </c>
    </row>
    <row r="33" spans="1:19" s="193" customFormat="1" x14ac:dyDescent="0.25">
      <c r="A33" s="1029"/>
      <c r="B33" s="1029"/>
      <c r="C33" s="1028"/>
      <c r="D33" s="1029"/>
      <c r="E33" s="1028"/>
      <c r="F33" s="1021"/>
      <c r="G33" s="1021"/>
      <c r="H33" s="187" t="s">
        <v>43</v>
      </c>
      <c r="I33" s="362" t="s">
        <v>63</v>
      </c>
      <c r="J33" s="679"/>
      <c r="K33" s="1036"/>
      <c r="L33" s="1036"/>
      <c r="M33" s="1038"/>
      <c r="N33" s="1033"/>
      <c r="O33" s="1038"/>
      <c r="P33" s="1033"/>
      <c r="Q33" s="1021"/>
      <c r="R33" s="1021"/>
    </row>
    <row r="34" spans="1:19" s="149" customFormat="1" x14ac:dyDescent="0.2">
      <c r="A34" s="686">
        <v>19</v>
      </c>
      <c r="B34" s="686">
        <v>1</v>
      </c>
      <c r="C34" s="686">
        <v>4</v>
      </c>
      <c r="D34" s="648">
        <v>5</v>
      </c>
      <c r="E34" s="648" t="s">
        <v>1011</v>
      </c>
      <c r="F34" s="648" t="s">
        <v>1012</v>
      </c>
      <c r="G34" s="648" t="s">
        <v>55</v>
      </c>
      <c r="H34" s="148" t="s">
        <v>59</v>
      </c>
      <c r="I34" s="148">
        <v>1</v>
      </c>
      <c r="J34" s="648" t="s">
        <v>1013</v>
      </c>
      <c r="K34" s="1022"/>
      <c r="L34" s="1022" t="s">
        <v>603</v>
      </c>
      <c r="M34" s="1024"/>
      <c r="N34" s="1031">
        <v>30488.65</v>
      </c>
      <c r="O34" s="1026"/>
      <c r="P34" s="1031">
        <v>28051.87</v>
      </c>
      <c r="Q34" s="1020" t="s">
        <v>1014</v>
      </c>
      <c r="R34" s="1020" t="s">
        <v>1015</v>
      </c>
    </row>
    <row r="35" spans="1:19" s="149" customFormat="1" ht="30" x14ac:dyDescent="0.2">
      <c r="A35" s="687"/>
      <c r="B35" s="687"/>
      <c r="C35" s="687"/>
      <c r="D35" s="646"/>
      <c r="E35" s="646"/>
      <c r="F35" s="646"/>
      <c r="G35" s="646"/>
      <c r="H35" s="148" t="s">
        <v>1016</v>
      </c>
      <c r="I35" s="148">
        <v>30</v>
      </c>
      <c r="J35" s="646"/>
      <c r="K35" s="1035"/>
      <c r="L35" s="1035"/>
      <c r="M35" s="1030"/>
      <c r="N35" s="1032"/>
      <c r="O35" s="1034"/>
      <c r="P35" s="1032"/>
      <c r="Q35" s="1039"/>
      <c r="R35" s="1039"/>
    </row>
    <row r="36" spans="1:19" s="149" customFormat="1" ht="30" x14ac:dyDescent="0.2">
      <c r="A36" s="687"/>
      <c r="B36" s="687"/>
      <c r="C36" s="687"/>
      <c r="D36" s="646"/>
      <c r="E36" s="646"/>
      <c r="F36" s="646"/>
      <c r="G36" s="679" t="s">
        <v>51</v>
      </c>
      <c r="H36" s="148" t="s">
        <v>41</v>
      </c>
      <c r="I36" s="148">
        <v>1</v>
      </c>
      <c r="J36" s="646"/>
      <c r="K36" s="1035"/>
      <c r="L36" s="1035"/>
      <c r="M36" s="1030"/>
      <c r="N36" s="1032"/>
      <c r="O36" s="1034"/>
      <c r="P36" s="1032"/>
      <c r="Q36" s="1039"/>
      <c r="R36" s="1039"/>
    </row>
    <row r="37" spans="1:19" s="149" customFormat="1" ht="30" x14ac:dyDescent="0.2">
      <c r="A37" s="688"/>
      <c r="B37" s="688"/>
      <c r="C37" s="688"/>
      <c r="D37" s="647"/>
      <c r="E37" s="647"/>
      <c r="F37" s="647"/>
      <c r="G37" s="679"/>
      <c r="H37" s="148" t="s">
        <v>1017</v>
      </c>
      <c r="I37" s="148">
        <v>30</v>
      </c>
      <c r="J37" s="647"/>
      <c r="K37" s="1023"/>
      <c r="L37" s="1023"/>
      <c r="M37" s="1025"/>
      <c r="N37" s="1033"/>
      <c r="O37" s="1027"/>
      <c r="P37" s="1033"/>
      <c r="Q37" s="1021"/>
      <c r="R37" s="1021"/>
    </row>
    <row r="38" spans="1:19" s="193" customFormat="1" ht="30" x14ac:dyDescent="0.25">
      <c r="A38" s="686">
        <v>20</v>
      </c>
      <c r="B38" s="686">
        <v>1</v>
      </c>
      <c r="C38" s="686">
        <v>4</v>
      </c>
      <c r="D38" s="648">
        <v>5</v>
      </c>
      <c r="E38" s="648" t="s">
        <v>1018</v>
      </c>
      <c r="F38" s="648" t="s">
        <v>1019</v>
      </c>
      <c r="G38" s="648" t="s">
        <v>45</v>
      </c>
      <c r="H38" s="148" t="s">
        <v>41</v>
      </c>
      <c r="I38" s="148">
        <v>1</v>
      </c>
      <c r="J38" s="648" t="s">
        <v>1020</v>
      </c>
      <c r="K38" s="1022"/>
      <c r="L38" s="1022" t="s">
        <v>603</v>
      </c>
      <c r="M38" s="1024"/>
      <c r="N38" s="1026">
        <v>60000</v>
      </c>
      <c r="O38" s="1026"/>
      <c r="P38" s="1026">
        <v>60000</v>
      </c>
      <c r="Q38" s="1020" t="s">
        <v>1021</v>
      </c>
      <c r="R38" s="1020" t="s">
        <v>1022</v>
      </c>
    </row>
    <row r="39" spans="1:19" s="193" customFormat="1" x14ac:dyDescent="0.25">
      <c r="A39" s="688"/>
      <c r="B39" s="688"/>
      <c r="C39" s="688"/>
      <c r="D39" s="647"/>
      <c r="E39" s="647"/>
      <c r="F39" s="647"/>
      <c r="G39" s="647"/>
      <c r="H39" s="148" t="s">
        <v>43</v>
      </c>
      <c r="I39" s="148">
        <v>25</v>
      </c>
      <c r="J39" s="647"/>
      <c r="K39" s="1023"/>
      <c r="L39" s="1023"/>
      <c r="M39" s="1025"/>
      <c r="N39" s="1027"/>
      <c r="O39" s="1027"/>
      <c r="P39" s="1027"/>
      <c r="Q39" s="1021"/>
      <c r="R39" s="1021"/>
    </row>
    <row r="40" spans="1:19" s="201" customFormat="1" ht="60" customHeight="1" x14ac:dyDescent="0.25">
      <c r="A40" s="681">
        <v>21</v>
      </c>
      <c r="B40" s="681">
        <v>1</v>
      </c>
      <c r="C40" s="679">
        <v>4</v>
      </c>
      <c r="D40" s="681">
        <v>5</v>
      </c>
      <c r="E40" s="679" t="s">
        <v>1023</v>
      </c>
      <c r="F40" s="1014" t="s">
        <v>1024</v>
      </c>
      <c r="G40" s="679" t="s">
        <v>74</v>
      </c>
      <c r="H40" s="648" t="s">
        <v>1025</v>
      </c>
      <c r="I40" s="649" t="s">
        <v>53</v>
      </c>
      <c r="J40" s="648" t="s">
        <v>1026</v>
      </c>
      <c r="K40" s="680"/>
      <c r="L40" s="680" t="s">
        <v>384</v>
      </c>
      <c r="M40" s="682"/>
      <c r="N40" s="682">
        <v>3000</v>
      </c>
      <c r="O40" s="682"/>
      <c r="P40" s="682">
        <v>3000</v>
      </c>
      <c r="Q40" s="679" t="s">
        <v>940</v>
      </c>
      <c r="R40" s="679" t="s">
        <v>1027</v>
      </c>
      <c r="S40" s="200"/>
    </row>
    <row r="41" spans="1:19" s="201" customFormat="1" ht="64.5" customHeight="1" x14ac:dyDescent="0.25">
      <c r="A41" s="681"/>
      <c r="B41" s="681"/>
      <c r="C41" s="679"/>
      <c r="D41" s="681"/>
      <c r="E41" s="679"/>
      <c r="F41" s="1014"/>
      <c r="G41" s="679"/>
      <c r="H41" s="647"/>
      <c r="I41" s="651"/>
      <c r="J41" s="646"/>
      <c r="K41" s="680"/>
      <c r="L41" s="680"/>
      <c r="M41" s="682"/>
      <c r="N41" s="682"/>
      <c r="O41" s="682"/>
      <c r="P41" s="682"/>
      <c r="Q41" s="679"/>
      <c r="R41" s="679"/>
      <c r="S41" s="200"/>
    </row>
    <row r="42" spans="1:19" s="201" customFormat="1" ht="140.25" customHeight="1" x14ac:dyDescent="0.25">
      <c r="A42" s="681">
        <v>22</v>
      </c>
      <c r="B42" s="681">
        <v>1</v>
      </c>
      <c r="C42" s="679">
        <v>4</v>
      </c>
      <c r="D42" s="681">
        <v>2</v>
      </c>
      <c r="E42" s="698" t="s">
        <v>1028</v>
      </c>
      <c r="F42" s="1014" t="s">
        <v>1029</v>
      </c>
      <c r="G42" s="679" t="s">
        <v>45</v>
      </c>
      <c r="H42" s="648" t="s">
        <v>1025</v>
      </c>
      <c r="I42" s="649" t="s">
        <v>950</v>
      </c>
      <c r="J42" s="648" t="s">
        <v>1026</v>
      </c>
      <c r="K42" s="680"/>
      <c r="L42" s="680" t="s">
        <v>530</v>
      </c>
      <c r="M42" s="682"/>
      <c r="N42" s="682">
        <v>8550</v>
      </c>
      <c r="O42" s="682"/>
      <c r="P42" s="682">
        <v>8550</v>
      </c>
      <c r="Q42" s="679" t="s">
        <v>940</v>
      </c>
      <c r="R42" s="679" t="s">
        <v>1027</v>
      </c>
      <c r="S42" s="200"/>
    </row>
    <row r="43" spans="1:19" s="201" customFormat="1" ht="140.25" customHeight="1" x14ac:dyDescent="0.25">
      <c r="A43" s="681"/>
      <c r="B43" s="681"/>
      <c r="C43" s="679"/>
      <c r="D43" s="681"/>
      <c r="E43" s="1019"/>
      <c r="F43" s="1014"/>
      <c r="G43" s="679"/>
      <c r="H43" s="647"/>
      <c r="I43" s="651"/>
      <c r="J43" s="647"/>
      <c r="K43" s="680"/>
      <c r="L43" s="680"/>
      <c r="M43" s="682"/>
      <c r="N43" s="682"/>
      <c r="O43" s="682"/>
      <c r="P43" s="682"/>
      <c r="Q43" s="679"/>
      <c r="R43" s="679"/>
      <c r="S43" s="200"/>
    </row>
    <row r="45" spans="1:19" x14ac:dyDescent="0.25">
      <c r="M45" s="578" t="s">
        <v>256</v>
      </c>
      <c r="N45" s="579"/>
      <c r="O45" s="580" t="s">
        <v>257</v>
      </c>
      <c r="P45" s="580"/>
    </row>
    <row r="46" spans="1:19" x14ac:dyDescent="0.25">
      <c r="M46" s="99" t="s">
        <v>258</v>
      </c>
      <c r="N46" s="99" t="s">
        <v>259</v>
      </c>
      <c r="O46" s="99" t="s">
        <v>258</v>
      </c>
      <c r="P46" s="99" t="s">
        <v>259</v>
      </c>
    </row>
    <row r="47" spans="1:19" x14ac:dyDescent="0.25">
      <c r="L47" s="101" t="s">
        <v>260</v>
      </c>
      <c r="M47" s="151">
        <v>17</v>
      </c>
      <c r="N47" s="156">
        <f>O7+O9+O11+O12+O13+O14+O15+O16+O17+O20+O21+P23+P25+P28+P30+P40+P42</f>
        <v>560424.3600000001</v>
      </c>
      <c r="O47" s="161">
        <v>5</v>
      </c>
      <c r="P47" s="156">
        <f>O19+P31+P32+P34+P38</f>
        <v>199900.37</v>
      </c>
    </row>
    <row r="48" spans="1:19" x14ac:dyDescent="0.25">
      <c r="L48" s="101" t="s">
        <v>261</v>
      </c>
      <c r="M48" s="131">
        <v>17</v>
      </c>
      <c r="N48" s="83">
        <f>N47</f>
        <v>560424.3600000001</v>
      </c>
      <c r="O48" s="131">
        <v>5</v>
      </c>
      <c r="P48" s="83">
        <f>P47</f>
        <v>199900.37</v>
      </c>
    </row>
  </sheetData>
  <mergeCells count="193">
    <mergeCell ref="Q4:Q5"/>
    <mergeCell ref="R4:R5"/>
    <mergeCell ref="A7:A8"/>
    <mergeCell ref="B7:B8"/>
    <mergeCell ref="C7:C8"/>
    <mergeCell ref="D7:D8"/>
    <mergeCell ref="E7:E8"/>
    <mergeCell ref="F7:F8"/>
    <mergeCell ref="J7:J8"/>
    <mergeCell ref="K7:K8"/>
    <mergeCell ref="G4:G5"/>
    <mergeCell ref="H4:I4"/>
    <mergeCell ref="J4:J5"/>
    <mergeCell ref="K4:L4"/>
    <mergeCell ref="M4:N4"/>
    <mergeCell ref="O4:P4"/>
    <mergeCell ref="A4:A5"/>
    <mergeCell ref="B4:B5"/>
    <mergeCell ref="C4:C5"/>
    <mergeCell ref="D4:D5"/>
    <mergeCell ref="E4:E5"/>
    <mergeCell ref="F4:F5"/>
    <mergeCell ref="M9:M10"/>
    <mergeCell ref="N9:N10"/>
    <mergeCell ref="O9:O10"/>
    <mergeCell ref="P9:P10"/>
    <mergeCell ref="Q9:Q10"/>
    <mergeCell ref="R9:R10"/>
    <mergeCell ref="R7:R8"/>
    <mergeCell ref="A9:A10"/>
    <mergeCell ref="B9:B10"/>
    <mergeCell ref="C9:C10"/>
    <mergeCell ref="D9:D10"/>
    <mergeCell ref="E9:E10"/>
    <mergeCell ref="F9:F10"/>
    <mergeCell ref="J9:J10"/>
    <mergeCell ref="K9:K10"/>
    <mergeCell ref="L9:L10"/>
    <mergeCell ref="L7:L8"/>
    <mergeCell ref="M7:M8"/>
    <mergeCell ref="N7:N8"/>
    <mergeCell ref="O7:O8"/>
    <mergeCell ref="P7:P8"/>
    <mergeCell ref="Q7:Q8"/>
    <mergeCell ref="O17:O18"/>
    <mergeCell ref="P17:P18"/>
    <mergeCell ref="Q17:Q18"/>
    <mergeCell ref="R17:R18"/>
    <mergeCell ref="A21:A22"/>
    <mergeCell ref="B21:B22"/>
    <mergeCell ref="C21:C22"/>
    <mergeCell ref="D21:D22"/>
    <mergeCell ref="E21:E22"/>
    <mergeCell ref="F21:F22"/>
    <mergeCell ref="G17:G18"/>
    <mergeCell ref="J17:J18"/>
    <mergeCell ref="K17:K18"/>
    <mergeCell ref="L17:L18"/>
    <mergeCell ref="M17:M18"/>
    <mergeCell ref="N17:N18"/>
    <mergeCell ref="A17:A18"/>
    <mergeCell ref="B17:B18"/>
    <mergeCell ref="C17:C18"/>
    <mergeCell ref="D17:D18"/>
    <mergeCell ref="E17:E18"/>
    <mergeCell ref="F17:F18"/>
    <mergeCell ref="P21:P22"/>
    <mergeCell ref="Q21:Q22"/>
    <mergeCell ref="R21:R22"/>
    <mergeCell ref="A23:A24"/>
    <mergeCell ref="B23:B24"/>
    <mergeCell ref="C23:C24"/>
    <mergeCell ref="D23:D24"/>
    <mergeCell ref="E23:E24"/>
    <mergeCell ref="F23:F24"/>
    <mergeCell ref="J23:J24"/>
    <mergeCell ref="J21:J22"/>
    <mergeCell ref="K21:K22"/>
    <mergeCell ref="L21:L22"/>
    <mergeCell ref="M21:M22"/>
    <mergeCell ref="N21:N22"/>
    <mergeCell ref="O21:O22"/>
    <mergeCell ref="Q23:Q24"/>
    <mergeCell ref="R23:R24"/>
    <mergeCell ref="K23:K24"/>
    <mergeCell ref="L23:L24"/>
    <mergeCell ref="M23:M24"/>
    <mergeCell ref="N23:N24"/>
    <mergeCell ref="O23:O24"/>
    <mergeCell ref="P23:P24"/>
    <mergeCell ref="Q28:Q29"/>
    <mergeCell ref="R28:R29"/>
    <mergeCell ref="L28:L29"/>
    <mergeCell ref="M28:M29"/>
    <mergeCell ref="N28:N29"/>
    <mergeCell ref="O28:O29"/>
    <mergeCell ref="P28:P29"/>
    <mergeCell ref="K28:K29"/>
    <mergeCell ref="B27:R27"/>
    <mergeCell ref="A28:A29"/>
    <mergeCell ref="B28:B29"/>
    <mergeCell ref="C28:C29"/>
    <mergeCell ref="D28:D29"/>
    <mergeCell ref="E28:E29"/>
    <mergeCell ref="F28:F29"/>
    <mergeCell ref="J28:J29"/>
    <mergeCell ref="R32:R33"/>
    <mergeCell ref="A34:A37"/>
    <mergeCell ref="B34:B37"/>
    <mergeCell ref="C34:C37"/>
    <mergeCell ref="D34:D37"/>
    <mergeCell ref="E34:E37"/>
    <mergeCell ref="F34:F37"/>
    <mergeCell ref="G34:G35"/>
    <mergeCell ref="J34:J37"/>
    <mergeCell ref="K32:K33"/>
    <mergeCell ref="L32:L33"/>
    <mergeCell ref="M32:M33"/>
    <mergeCell ref="N32:N33"/>
    <mergeCell ref="O32:O33"/>
    <mergeCell ref="P32:P33"/>
    <mergeCell ref="Q34:Q37"/>
    <mergeCell ref="R34:R37"/>
    <mergeCell ref="A32:A33"/>
    <mergeCell ref="B32:B33"/>
    <mergeCell ref="B38:B39"/>
    <mergeCell ref="C38:C39"/>
    <mergeCell ref="D38:D39"/>
    <mergeCell ref="E38:E39"/>
    <mergeCell ref="F38:F39"/>
    <mergeCell ref="G38:G39"/>
    <mergeCell ref="K34:K37"/>
    <mergeCell ref="Q32:Q33"/>
    <mergeCell ref="C32:C33"/>
    <mergeCell ref="D32:D33"/>
    <mergeCell ref="E32:E33"/>
    <mergeCell ref="F32:F33"/>
    <mergeCell ref="G32:G33"/>
    <mergeCell ref="J32:J33"/>
    <mergeCell ref="P38:P39"/>
    <mergeCell ref="Q38:Q39"/>
    <mergeCell ref="G36:G37"/>
    <mergeCell ref="M34:M37"/>
    <mergeCell ref="N34:N37"/>
    <mergeCell ref="O34:O37"/>
    <mergeCell ref="P34:P37"/>
    <mergeCell ref="L34:L37"/>
    <mergeCell ref="R38:R39"/>
    <mergeCell ref="A40:A41"/>
    <mergeCell ref="B40:B41"/>
    <mergeCell ref="C40:C41"/>
    <mergeCell ref="D40:D41"/>
    <mergeCell ref="E40:E41"/>
    <mergeCell ref="F40:F41"/>
    <mergeCell ref="G40:G41"/>
    <mergeCell ref="J38:J39"/>
    <mergeCell ref="K38:K39"/>
    <mergeCell ref="L38:L39"/>
    <mergeCell ref="M38:M39"/>
    <mergeCell ref="N38:N39"/>
    <mergeCell ref="O38:O39"/>
    <mergeCell ref="Q40:Q41"/>
    <mergeCell ref="R40:R41"/>
    <mergeCell ref="L40:L41"/>
    <mergeCell ref="M40:M41"/>
    <mergeCell ref="N40:N41"/>
    <mergeCell ref="O40:O41"/>
    <mergeCell ref="P40:P41"/>
    <mergeCell ref="A38:A39"/>
    <mergeCell ref="A42:A43"/>
    <mergeCell ref="B42:B43"/>
    <mergeCell ref="C42:C43"/>
    <mergeCell ref="D42:D43"/>
    <mergeCell ref="E42:E43"/>
    <mergeCell ref="H40:H41"/>
    <mergeCell ref="I40:I41"/>
    <mergeCell ref="J40:J41"/>
    <mergeCell ref="K40:K41"/>
    <mergeCell ref="F42:F43"/>
    <mergeCell ref="G42:G43"/>
    <mergeCell ref="H42:H43"/>
    <mergeCell ref="I42:I43"/>
    <mergeCell ref="J42:J43"/>
    <mergeCell ref="K42:K43"/>
    <mergeCell ref="R42:R43"/>
    <mergeCell ref="M45:N45"/>
    <mergeCell ref="O45:P45"/>
    <mergeCell ref="L42:L43"/>
    <mergeCell ref="M42:M43"/>
    <mergeCell ref="N42:N43"/>
    <mergeCell ref="O42:O43"/>
    <mergeCell ref="P42:P43"/>
    <mergeCell ref="Q42:Q4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abSelected="1" topLeftCell="A16" zoomScale="70" zoomScaleNormal="70" workbookViewId="0">
      <selection activeCell="H27" sqref="H27"/>
    </sheetView>
  </sheetViews>
  <sheetFormatPr defaultRowHeight="15" x14ac:dyDescent="0.25"/>
  <cols>
    <col min="1" max="1" width="4.7109375" style="175" customWidth="1"/>
    <col min="2" max="2" width="8.85546875" style="175" customWidth="1"/>
    <col min="3" max="3" width="11.42578125" style="175" customWidth="1"/>
    <col min="4" max="4" width="9.7109375" style="175" customWidth="1"/>
    <col min="5" max="5" width="45.7109375" style="175" customWidth="1"/>
    <col min="6" max="6" width="71.28515625" style="175" customWidth="1"/>
    <col min="7" max="7" width="35.7109375" style="175" customWidth="1"/>
    <col min="8" max="8" width="19.28515625" style="175" customWidth="1"/>
    <col min="9" max="9" width="19.5703125" style="175" customWidth="1"/>
    <col min="10" max="10" width="29.7109375" style="175" customWidth="1"/>
    <col min="11" max="11" width="13.28515625" style="175" customWidth="1"/>
    <col min="12" max="12" width="14.28515625" style="175" customWidth="1"/>
    <col min="13" max="16" width="14.7109375" style="175" customWidth="1"/>
    <col min="17" max="17" width="19.140625" style="175" customWidth="1"/>
    <col min="18" max="18" width="19.42578125" style="175" customWidth="1"/>
    <col min="19" max="19" width="19.5703125" style="175" customWidth="1"/>
    <col min="20" max="20" width="11.28515625" style="175" bestFit="1" customWidth="1"/>
    <col min="21" max="250" width="9.140625" style="175"/>
    <col min="251" max="251" width="4.7109375" style="175" bestFit="1" customWidth="1"/>
    <col min="252" max="252" width="9.7109375" style="175" bestFit="1" customWidth="1"/>
    <col min="253" max="253" width="10" style="175" bestFit="1" customWidth="1"/>
    <col min="254" max="254" width="8.85546875" style="175" bestFit="1" customWidth="1"/>
    <col min="255" max="255" width="22.85546875" style="175" customWidth="1"/>
    <col min="256" max="256" width="59.7109375" style="175" bestFit="1" customWidth="1"/>
    <col min="257" max="257" width="57.85546875" style="175" bestFit="1" customWidth="1"/>
    <col min="258" max="258" width="35.28515625" style="175" bestFit="1" customWidth="1"/>
    <col min="259" max="259" width="28.140625" style="175" bestFit="1" customWidth="1"/>
    <col min="260" max="260" width="33.140625" style="175" bestFit="1" customWidth="1"/>
    <col min="261" max="261" width="26" style="175" bestFit="1" customWidth="1"/>
    <col min="262" max="262" width="19.140625" style="175" bestFit="1" customWidth="1"/>
    <col min="263" max="263" width="10.42578125" style="175" customWidth="1"/>
    <col min="264" max="264" width="11.85546875" style="175" customWidth="1"/>
    <col min="265" max="265" width="14.7109375" style="175" customWidth="1"/>
    <col min="266" max="266" width="9" style="175" bestFit="1" customWidth="1"/>
    <col min="267" max="506" width="9.140625" style="175"/>
    <col min="507" max="507" width="4.7109375" style="175" bestFit="1" customWidth="1"/>
    <col min="508" max="508" width="9.7109375" style="175" bestFit="1" customWidth="1"/>
    <col min="509" max="509" width="10" style="175" bestFit="1" customWidth="1"/>
    <col min="510" max="510" width="8.85546875" style="175" bestFit="1" customWidth="1"/>
    <col min="511" max="511" width="22.85546875" style="175" customWidth="1"/>
    <col min="512" max="512" width="59.7109375" style="175" bestFit="1" customWidth="1"/>
    <col min="513" max="513" width="57.85546875" style="175" bestFit="1" customWidth="1"/>
    <col min="514" max="514" width="35.28515625" style="175" bestFit="1" customWidth="1"/>
    <col min="515" max="515" width="28.140625" style="175" bestFit="1" customWidth="1"/>
    <col min="516" max="516" width="33.140625" style="175" bestFit="1" customWidth="1"/>
    <col min="517" max="517" width="26" style="175" bestFit="1" customWidth="1"/>
    <col min="518" max="518" width="19.140625" style="175" bestFit="1" customWidth="1"/>
    <col min="519" max="519" width="10.42578125" style="175" customWidth="1"/>
    <col min="520" max="520" width="11.85546875" style="175" customWidth="1"/>
    <col min="521" max="521" width="14.7109375" style="175" customWidth="1"/>
    <col min="522" max="522" width="9" style="175" bestFit="1" customWidth="1"/>
    <col min="523" max="762" width="9.140625" style="175"/>
    <col min="763" max="763" width="4.7109375" style="175" bestFit="1" customWidth="1"/>
    <col min="764" max="764" width="9.7109375" style="175" bestFit="1" customWidth="1"/>
    <col min="765" max="765" width="10" style="175" bestFit="1" customWidth="1"/>
    <col min="766" max="766" width="8.85546875" style="175" bestFit="1" customWidth="1"/>
    <col min="767" max="767" width="22.85546875" style="175" customWidth="1"/>
    <col min="768" max="768" width="59.7109375" style="175" bestFit="1" customWidth="1"/>
    <col min="769" max="769" width="57.85546875" style="175" bestFit="1" customWidth="1"/>
    <col min="770" max="770" width="35.28515625" style="175" bestFit="1" customWidth="1"/>
    <col min="771" max="771" width="28.140625" style="175" bestFit="1" customWidth="1"/>
    <col min="772" max="772" width="33.140625" style="175" bestFit="1" customWidth="1"/>
    <col min="773" max="773" width="26" style="175" bestFit="1" customWidth="1"/>
    <col min="774" max="774" width="19.140625" style="175" bestFit="1" customWidth="1"/>
    <col min="775" max="775" width="10.42578125" style="175" customWidth="1"/>
    <col min="776" max="776" width="11.85546875" style="175" customWidth="1"/>
    <col min="777" max="777" width="14.7109375" style="175" customWidth="1"/>
    <col min="778" max="778" width="9" style="175" bestFit="1" customWidth="1"/>
    <col min="779" max="1018" width="9.140625" style="175"/>
    <col min="1019" max="1019" width="4.7109375" style="175" bestFit="1" customWidth="1"/>
    <col min="1020" max="1020" width="9.7109375" style="175" bestFit="1" customWidth="1"/>
    <col min="1021" max="1021" width="10" style="175" bestFit="1" customWidth="1"/>
    <col min="1022" max="1022" width="8.85546875" style="175" bestFit="1" customWidth="1"/>
    <col min="1023" max="1023" width="22.85546875" style="175" customWidth="1"/>
    <col min="1024" max="1024" width="59.7109375" style="175" bestFit="1" customWidth="1"/>
    <col min="1025" max="1025" width="57.85546875" style="175" bestFit="1" customWidth="1"/>
    <col min="1026" max="1026" width="35.28515625" style="175" bestFit="1" customWidth="1"/>
    <col min="1027" max="1027" width="28.140625" style="175" bestFit="1" customWidth="1"/>
    <col min="1028" max="1028" width="33.140625" style="175" bestFit="1" customWidth="1"/>
    <col min="1029" max="1029" width="26" style="175" bestFit="1" customWidth="1"/>
    <col min="1030" max="1030" width="19.140625" style="175" bestFit="1" customWidth="1"/>
    <col min="1031" max="1031" width="10.42578125" style="175" customWidth="1"/>
    <col min="1032" max="1032" width="11.85546875" style="175" customWidth="1"/>
    <col min="1033" max="1033" width="14.7109375" style="175" customWidth="1"/>
    <col min="1034" max="1034" width="9" style="175" bestFit="1" customWidth="1"/>
    <col min="1035" max="1274" width="9.140625" style="175"/>
    <col min="1275" max="1275" width="4.7109375" style="175" bestFit="1" customWidth="1"/>
    <col min="1276" max="1276" width="9.7109375" style="175" bestFit="1" customWidth="1"/>
    <col min="1277" max="1277" width="10" style="175" bestFit="1" customWidth="1"/>
    <col min="1278" max="1278" width="8.85546875" style="175" bestFit="1" customWidth="1"/>
    <col min="1279" max="1279" width="22.85546875" style="175" customWidth="1"/>
    <col min="1280" max="1280" width="59.7109375" style="175" bestFit="1" customWidth="1"/>
    <col min="1281" max="1281" width="57.85546875" style="175" bestFit="1" customWidth="1"/>
    <col min="1282" max="1282" width="35.28515625" style="175" bestFit="1" customWidth="1"/>
    <col min="1283" max="1283" width="28.140625" style="175" bestFit="1" customWidth="1"/>
    <col min="1284" max="1284" width="33.140625" style="175" bestFit="1" customWidth="1"/>
    <col min="1285" max="1285" width="26" style="175" bestFit="1" customWidth="1"/>
    <col min="1286" max="1286" width="19.140625" style="175" bestFit="1" customWidth="1"/>
    <col min="1287" max="1287" width="10.42578125" style="175" customWidth="1"/>
    <col min="1288" max="1288" width="11.85546875" style="175" customWidth="1"/>
    <col min="1289" max="1289" width="14.7109375" style="175" customWidth="1"/>
    <col min="1290" max="1290" width="9" style="175" bestFit="1" customWidth="1"/>
    <col min="1291" max="1530" width="9.140625" style="175"/>
    <col min="1531" max="1531" width="4.7109375" style="175" bestFit="1" customWidth="1"/>
    <col min="1532" max="1532" width="9.7109375" style="175" bestFit="1" customWidth="1"/>
    <col min="1533" max="1533" width="10" style="175" bestFit="1" customWidth="1"/>
    <col min="1534" max="1534" width="8.85546875" style="175" bestFit="1" customWidth="1"/>
    <col min="1535" max="1535" width="22.85546875" style="175" customWidth="1"/>
    <col min="1536" max="1536" width="59.7109375" style="175" bestFit="1" customWidth="1"/>
    <col min="1537" max="1537" width="57.85546875" style="175" bestFit="1" customWidth="1"/>
    <col min="1538" max="1538" width="35.28515625" style="175" bestFit="1" customWidth="1"/>
    <col min="1539" max="1539" width="28.140625" style="175" bestFit="1" customWidth="1"/>
    <col min="1540" max="1540" width="33.140625" style="175" bestFit="1" customWidth="1"/>
    <col min="1541" max="1541" width="26" style="175" bestFit="1" customWidth="1"/>
    <col min="1542" max="1542" width="19.140625" style="175" bestFit="1" customWidth="1"/>
    <col min="1543" max="1543" width="10.42578125" style="175" customWidth="1"/>
    <col min="1544" max="1544" width="11.85546875" style="175" customWidth="1"/>
    <col min="1545" max="1545" width="14.7109375" style="175" customWidth="1"/>
    <col min="1546" max="1546" width="9" style="175" bestFit="1" customWidth="1"/>
    <col min="1547" max="1786" width="9.140625" style="175"/>
    <col min="1787" max="1787" width="4.7109375" style="175" bestFit="1" customWidth="1"/>
    <col min="1788" max="1788" width="9.7109375" style="175" bestFit="1" customWidth="1"/>
    <col min="1789" max="1789" width="10" style="175" bestFit="1" customWidth="1"/>
    <col min="1790" max="1790" width="8.85546875" style="175" bestFit="1" customWidth="1"/>
    <col min="1791" max="1791" width="22.85546875" style="175" customWidth="1"/>
    <col min="1792" max="1792" width="59.7109375" style="175" bestFit="1" customWidth="1"/>
    <col min="1793" max="1793" width="57.85546875" style="175" bestFit="1" customWidth="1"/>
    <col min="1794" max="1794" width="35.28515625" style="175" bestFit="1" customWidth="1"/>
    <col min="1795" max="1795" width="28.140625" style="175" bestFit="1" customWidth="1"/>
    <col min="1796" max="1796" width="33.140625" style="175" bestFit="1" customWidth="1"/>
    <col min="1797" max="1797" width="26" style="175" bestFit="1" customWidth="1"/>
    <col min="1798" max="1798" width="19.140625" style="175" bestFit="1" customWidth="1"/>
    <col min="1799" max="1799" width="10.42578125" style="175" customWidth="1"/>
    <col min="1800" max="1800" width="11.85546875" style="175" customWidth="1"/>
    <col min="1801" max="1801" width="14.7109375" style="175" customWidth="1"/>
    <col min="1802" max="1802" width="9" style="175" bestFit="1" customWidth="1"/>
    <col min="1803" max="2042" width="9.140625" style="175"/>
    <col min="2043" max="2043" width="4.7109375" style="175" bestFit="1" customWidth="1"/>
    <col min="2044" max="2044" width="9.7109375" style="175" bestFit="1" customWidth="1"/>
    <col min="2045" max="2045" width="10" style="175" bestFit="1" customWidth="1"/>
    <col min="2046" max="2046" width="8.85546875" style="175" bestFit="1" customWidth="1"/>
    <col min="2047" max="2047" width="22.85546875" style="175" customWidth="1"/>
    <col min="2048" max="2048" width="59.7109375" style="175" bestFit="1" customWidth="1"/>
    <col min="2049" max="2049" width="57.85546875" style="175" bestFit="1" customWidth="1"/>
    <col min="2050" max="2050" width="35.28515625" style="175" bestFit="1" customWidth="1"/>
    <col min="2051" max="2051" width="28.140625" style="175" bestFit="1" customWidth="1"/>
    <col min="2052" max="2052" width="33.140625" style="175" bestFit="1" customWidth="1"/>
    <col min="2053" max="2053" width="26" style="175" bestFit="1" customWidth="1"/>
    <col min="2054" max="2054" width="19.140625" style="175" bestFit="1" customWidth="1"/>
    <col min="2055" max="2055" width="10.42578125" style="175" customWidth="1"/>
    <col min="2056" max="2056" width="11.85546875" style="175" customWidth="1"/>
    <col min="2057" max="2057" width="14.7109375" style="175" customWidth="1"/>
    <col min="2058" max="2058" width="9" style="175" bestFit="1" customWidth="1"/>
    <col min="2059" max="2298" width="9.140625" style="175"/>
    <col min="2299" max="2299" width="4.7109375" style="175" bestFit="1" customWidth="1"/>
    <col min="2300" max="2300" width="9.7109375" style="175" bestFit="1" customWidth="1"/>
    <col min="2301" max="2301" width="10" style="175" bestFit="1" customWidth="1"/>
    <col min="2302" max="2302" width="8.85546875" style="175" bestFit="1" customWidth="1"/>
    <col min="2303" max="2303" width="22.85546875" style="175" customWidth="1"/>
    <col min="2304" max="2304" width="59.7109375" style="175" bestFit="1" customWidth="1"/>
    <col min="2305" max="2305" width="57.85546875" style="175" bestFit="1" customWidth="1"/>
    <col min="2306" max="2306" width="35.28515625" style="175" bestFit="1" customWidth="1"/>
    <col min="2307" max="2307" width="28.140625" style="175" bestFit="1" customWidth="1"/>
    <col min="2308" max="2308" width="33.140625" style="175" bestFit="1" customWidth="1"/>
    <col min="2309" max="2309" width="26" style="175" bestFit="1" customWidth="1"/>
    <col min="2310" max="2310" width="19.140625" style="175" bestFit="1" customWidth="1"/>
    <col min="2311" max="2311" width="10.42578125" style="175" customWidth="1"/>
    <col min="2312" max="2312" width="11.85546875" style="175" customWidth="1"/>
    <col min="2313" max="2313" width="14.7109375" style="175" customWidth="1"/>
    <col min="2314" max="2314" width="9" style="175" bestFit="1" customWidth="1"/>
    <col min="2315" max="2554" width="9.140625" style="175"/>
    <col min="2555" max="2555" width="4.7109375" style="175" bestFit="1" customWidth="1"/>
    <col min="2556" max="2556" width="9.7109375" style="175" bestFit="1" customWidth="1"/>
    <col min="2557" max="2557" width="10" style="175" bestFit="1" customWidth="1"/>
    <col min="2558" max="2558" width="8.85546875" style="175" bestFit="1" customWidth="1"/>
    <col min="2559" max="2559" width="22.85546875" style="175" customWidth="1"/>
    <col min="2560" max="2560" width="59.7109375" style="175" bestFit="1" customWidth="1"/>
    <col min="2561" max="2561" width="57.85546875" style="175" bestFit="1" customWidth="1"/>
    <col min="2562" max="2562" width="35.28515625" style="175" bestFit="1" customWidth="1"/>
    <col min="2563" max="2563" width="28.140625" style="175" bestFit="1" customWidth="1"/>
    <col min="2564" max="2564" width="33.140625" style="175" bestFit="1" customWidth="1"/>
    <col min="2565" max="2565" width="26" style="175" bestFit="1" customWidth="1"/>
    <col min="2566" max="2566" width="19.140625" style="175" bestFit="1" customWidth="1"/>
    <col min="2567" max="2567" width="10.42578125" style="175" customWidth="1"/>
    <col min="2568" max="2568" width="11.85546875" style="175" customWidth="1"/>
    <col min="2569" max="2569" width="14.7109375" style="175" customWidth="1"/>
    <col min="2570" max="2570" width="9" style="175" bestFit="1" customWidth="1"/>
    <col min="2571" max="2810" width="9.140625" style="175"/>
    <col min="2811" max="2811" width="4.7109375" style="175" bestFit="1" customWidth="1"/>
    <col min="2812" max="2812" width="9.7109375" style="175" bestFit="1" customWidth="1"/>
    <col min="2813" max="2813" width="10" style="175" bestFit="1" customWidth="1"/>
    <col min="2814" max="2814" width="8.85546875" style="175" bestFit="1" customWidth="1"/>
    <col min="2815" max="2815" width="22.85546875" style="175" customWidth="1"/>
    <col min="2816" max="2816" width="59.7109375" style="175" bestFit="1" customWidth="1"/>
    <col min="2817" max="2817" width="57.85546875" style="175" bestFit="1" customWidth="1"/>
    <col min="2818" max="2818" width="35.28515625" style="175" bestFit="1" customWidth="1"/>
    <col min="2819" max="2819" width="28.140625" style="175" bestFit="1" customWidth="1"/>
    <col min="2820" max="2820" width="33.140625" style="175" bestFit="1" customWidth="1"/>
    <col min="2821" max="2821" width="26" style="175" bestFit="1" customWidth="1"/>
    <col min="2822" max="2822" width="19.140625" style="175" bestFit="1" customWidth="1"/>
    <col min="2823" max="2823" width="10.42578125" style="175" customWidth="1"/>
    <col min="2824" max="2824" width="11.85546875" style="175" customWidth="1"/>
    <col min="2825" max="2825" width="14.7109375" style="175" customWidth="1"/>
    <col min="2826" max="2826" width="9" style="175" bestFit="1" customWidth="1"/>
    <col min="2827" max="3066" width="9.140625" style="175"/>
    <col min="3067" max="3067" width="4.7109375" style="175" bestFit="1" customWidth="1"/>
    <col min="3068" max="3068" width="9.7109375" style="175" bestFit="1" customWidth="1"/>
    <col min="3069" max="3069" width="10" style="175" bestFit="1" customWidth="1"/>
    <col min="3070" max="3070" width="8.85546875" style="175" bestFit="1" customWidth="1"/>
    <col min="3071" max="3071" width="22.85546875" style="175" customWidth="1"/>
    <col min="3072" max="3072" width="59.7109375" style="175" bestFit="1" customWidth="1"/>
    <col min="3073" max="3073" width="57.85546875" style="175" bestFit="1" customWidth="1"/>
    <col min="3074" max="3074" width="35.28515625" style="175" bestFit="1" customWidth="1"/>
    <col min="3075" max="3075" width="28.140625" style="175" bestFit="1" customWidth="1"/>
    <col min="3076" max="3076" width="33.140625" style="175" bestFit="1" customWidth="1"/>
    <col min="3077" max="3077" width="26" style="175" bestFit="1" customWidth="1"/>
    <col min="3078" max="3078" width="19.140625" style="175" bestFit="1" customWidth="1"/>
    <col min="3079" max="3079" width="10.42578125" style="175" customWidth="1"/>
    <col min="3080" max="3080" width="11.85546875" style="175" customWidth="1"/>
    <col min="3081" max="3081" width="14.7109375" style="175" customWidth="1"/>
    <col min="3082" max="3082" width="9" style="175" bestFit="1" customWidth="1"/>
    <col min="3083" max="3322" width="9.140625" style="175"/>
    <col min="3323" max="3323" width="4.7109375" style="175" bestFit="1" customWidth="1"/>
    <col min="3324" max="3324" width="9.7109375" style="175" bestFit="1" customWidth="1"/>
    <col min="3325" max="3325" width="10" style="175" bestFit="1" customWidth="1"/>
    <col min="3326" max="3326" width="8.85546875" style="175" bestFit="1" customWidth="1"/>
    <col min="3327" max="3327" width="22.85546875" style="175" customWidth="1"/>
    <col min="3328" max="3328" width="59.7109375" style="175" bestFit="1" customWidth="1"/>
    <col min="3329" max="3329" width="57.85546875" style="175" bestFit="1" customWidth="1"/>
    <col min="3330" max="3330" width="35.28515625" style="175" bestFit="1" customWidth="1"/>
    <col min="3331" max="3331" width="28.140625" style="175" bestFit="1" customWidth="1"/>
    <col min="3332" max="3332" width="33.140625" style="175" bestFit="1" customWidth="1"/>
    <col min="3333" max="3333" width="26" style="175" bestFit="1" customWidth="1"/>
    <col min="3334" max="3334" width="19.140625" style="175" bestFit="1" customWidth="1"/>
    <col min="3335" max="3335" width="10.42578125" style="175" customWidth="1"/>
    <col min="3336" max="3336" width="11.85546875" style="175" customWidth="1"/>
    <col min="3337" max="3337" width="14.7109375" style="175" customWidth="1"/>
    <col min="3338" max="3338" width="9" style="175" bestFit="1" customWidth="1"/>
    <col min="3339" max="3578" width="9.140625" style="175"/>
    <col min="3579" max="3579" width="4.7109375" style="175" bestFit="1" customWidth="1"/>
    <col min="3580" max="3580" width="9.7109375" style="175" bestFit="1" customWidth="1"/>
    <col min="3581" max="3581" width="10" style="175" bestFit="1" customWidth="1"/>
    <col min="3582" max="3582" width="8.85546875" style="175" bestFit="1" customWidth="1"/>
    <col min="3583" max="3583" width="22.85546875" style="175" customWidth="1"/>
    <col min="3584" max="3584" width="59.7109375" style="175" bestFit="1" customWidth="1"/>
    <col min="3585" max="3585" width="57.85546875" style="175" bestFit="1" customWidth="1"/>
    <col min="3586" max="3586" width="35.28515625" style="175" bestFit="1" customWidth="1"/>
    <col min="3587" max="3587" width="28.140625" style="175" bestFit="1" customWidth="1"/>
    <col min="3588" max="3588" width="33.140625" style="175" bestFit="1" customWidth="1"/>
    <col min="3589" max="3589" width="26" style="175" bestFit="1" customWidth="1"/>
    <col min="3590" max="3590" width="19.140625" style="175" bestFit="1" customWidth="1"/>
    <col min="3591" max="3591" width="10.42578125" style="175" customWidth="1"/>
    <col min="3592" max="3592" width="11.85546875" style="175" customWidth="1"/>
    <col min="3593" max="3593" width="14.7109375" style="175" customWidth="1"/>
    <col min="3594" max="3594" width="9" style="175" bestFit="1" customWidth="1"/>
    <col min="3595" max="3834" width="9.140625" style="175"/>
    <col min="3835" max="3835" width="4.7109375" style="175" bestFit="1" customWidth="1"/>
    <col min="3836" max="3836" width="9.7109375" style="175" bestFit="1" customWidth="1"/>
    <col min="3837" max="3837" width="10" style="175" bestFit="1" customWidth="1"/>
    <col min="3838" max="3838" width="8.85546875" style="175" bestFit="1" customWidth="1"/>
    <col min="3839" max="3839" width="22.85546875" style="175" customWidth="1"/>
    <col min="3840" max="3840" width="59.7109375" style="175" bestFit="1" customWidth="1"/>
    <col min="3841" max="3841" width="57.85546875" style="175" bestFit="1" customWidth="1"/>
    <col min="3842" max="3842" width="35.28515625" style="175" bestFit="1" customWidth="1"/>
    <col min="3843" max="3843" width="28.140625" style="175" bestFit="1" customWidth="1"/>
    <col min="3844" max="3844" width="33.140625" style="175" bestFit="1" customWidth="1"/>
    <col min="3845" max="3845" width="26" style="175" bestFit="1" customWidth="1"/>
    <col min="3846" max="3846" width="19.140625" style="175" bestFit="1" customWidth="1"/>
    <col min="3847" max="3847" width="10.42578125" style="175" customWidth="1"/>
    <col min="3848" max="3848" width="11.85546875" style="175" customWidth="1"/>
    <col min="3849" max="3849" width="14.7109375" style="175" customWidth="1"/>
    <col min="3850" max="3850" width="9" style="175" bestFit="1" customWidth="1"/>
    <col min="3851" max="4090" width="9.140625" style="175"/>
    <col min="4091" max="4091" width="4.7109375" style="175" bestFit="1" customWidth="1"/>
    <col min="4092" max="4092" width="9.7109375" style="175" bestFit="1" customWidth="1"/>
    <col min="4093" max="4093" width="10" style="175" bestFit="1" customWidth="1"/>
    <col min="4094" max="4094" width="8.85546875" style="175" bestFit="1" customWidth="1"/>
    <col min="4095" max="4095" width="22.85546875" style="175" customWidth="1"/>
    <col min="4096" max="4096" width="59.7109375" style="175" bestFit="1" customWidth="1"/>
    <col min="4097" max="4097" width="57.85546875" style="175" bestFit="1" customWidth="1"/>
    <col min="4098" max="4098" width="35.28515625" style="175" bestFit="1" customWidth="1"/>
    <col min="4099" max="4099" width="28.140625" style="175" bestFit="1" customWidth="1"/>
    <col min="4100" max="4100" width="33.140625" style="175" bestFit="1" customWidth="1"/>
    <col min="4101" max="4101" width="26" style="175" bestFit="1" customWidth="1"/>
    <col min="4102" max="4102" width="19.140625" style="175" bestFit="1" customWidth="1"/>
    <col min="4103" max="4103" width="10.42578125" style="175" customWidth="1"/>
    <col min="4104" max="4104" width="11.85546875" style="175" customWidth="1"/>
    <col min="4105" max="4105" width="14.7109375" style="175" customWidth="1"/>
    <col min="4106" max="4106" width="9" style="175" bestFit="1" customWidth="1"/>
    <col min="4107" max="4346" width="9.140625" style="175"/>
    <col min="4347" max="4347" width="4.7109375" style="175" bestFit="1" customWidth="1"/>
    <col min="4348" max="4348" width="9.7109375" style="175" bestFit="1" customWidth="1"/>
    <col min="4349" max="4349" width="10" style="175" bestFit="1" customWidth="1"/>
    <col min="4350" max="4350" width="8.85546875" style="175" bestFit="1" customWidth="1"/>
    <col min="4351" max="4351" width="22.85546875" style="175" customWidth="1"/>
    <col min="4352" max="4352" width="59.7109375" style="175" bestFit="1" customWidth="1"/>
    <col min="4353" max="4353" width="57.85546875" style="175" bestFit="1" customWidth="1"/>
    <col min="4354" max="4354" width="35.28515625" style="175" bestFit="1" customWidth="1"/>
    <col min="4355" max="4355" width="28.140625" style="175" bestFit="1" customWidth="1"/>
    <col min="4356" max="4356" width="33.140625" style="175" bestFit="1" customWidth="1"/>
    <col min="4357" max="4357" width="26" style="175" bestFit="1" customWidth="1"/>
    <col min="4358" max="4358" width="19.140625" style="175" bestFit="1" customWidth="1"/>
    <col min="4359" max="4359" width="10.42578125" style="175" customWidth="1"/>
    <col min="4360" max="4360" width="11.85546875" style="175" customWidth="1"/>
    <col min="4361" max="4361" width="14.7109375" style="175" customWidth="1"/>
    <col min="4362" max="4362" width="9" style="175" bestFit="1" customWidth="1"/>
    <col min="4363" max="4602" width="9.140625" style="175"/>
    <col min="4603" max="4603" width="4.7109375" style="175" bestFit="1" customWidth="1"/>
    <col min="4604" max="4604" width="9.7109375" style="175" bestFit="1" customWidth="1"/>
    <col min="4605" max="4605" width="10" style="175" bestFit="1" customWidth="1"/>
    <col min="4606" max="4606" width="8.85546875" style="175" bestFit="1" customWidth="1"/>
    <col min="4607" max="4607" width="22.85546875" style="175" customWidth="1"/>
    <col min="4608" max="4608" width="59.7109375" style="175" bestFit="1" customWidth="1"/>
    <col min="4609" max="4609" width="57.85546875" style="175" bestFit="1" customWidth="1"/>
    <col min="4610" max="4610" width="35.28515625" style="175" bestFit="1" customWidth="1"/>
    <col min="4611" max="4611" width="28.140625" style="175" bestFit="1" customWidth="1"/>
    <col min="4612" max="4612" width="33.140625" style="175" bestFit="1" customWidth="1"/>
    <col min="4613" max="4613" width="26" style="175" bestFit="1" customWidth="1"/>
    <col min="4614" max="4614" width="19.140625" style="175" bestFit="1" customWidth="1"/>
    <col min="4615" max="4615" width="10.42578125" style="175" customWidth="1"/>
    <col min="4616" max="4616" width="11.85546875" style="175" customWidth="1"/>
    <col min="4617" max="4617" width="14.7109375" style="175" customWidth="1"/>
    <col min="4618" max="4618" width="9" style="175" bestFit="1" customWidth="1"/>
    <col min="4619" max="4858" width="9.140625" style="175"/>
    <col min="4859" max="4859" width="4.7109375" style="175" bestFit="1" customWidth="1"/>
    <col min="4860" max="4860" width="9.7109375" style="175" bestFit="1" customWidth="1"/>
    <col min="4861" max="4861" width="10" style="175" bestFit="1" customWidth="1"/>
    <col min="4862" max="4862" width="8.85546875" style="175" bestFit="1" customWidth="1"/>
    <col min="4863" max="4863" width="22.85546875" style="175" customWidth="1"/>
    <col min="4864" max="4864" width="59.7109375" style="175" bestFit="1" customWidth="1"/>
    <col min="4865" max="4865" width="57.85546875" style="175" bestFit="1" customWidth="1"/>
    <col min="4866" max="4866" width="35.28515625" style="175" bestFit="1" customWidth="1"/>
    <col min="4867" max="4867" width="28.140625" style="175" bestFit="1" customWidth="1"/>
    <col min="4868" max="4868" width="33.140625" style="175" bestFit="1" customWidth="1"/>
    <col min="4869" max="4869" width="26" style="175" bestFit="1" customWidth="1"/>
    <col min="4870" max="4870" width="19.140625" style="175" bestFit="1" customWidth="1"/>
    <col min="4871" max="4871" width="10.42578125" style="175" customWidth="1"/>
    <col min="4872" max="4872" width="11.85546875" style="175" customWidth="1"/>
    <col min="4873" max="4873" width="14.7109375" style="175" customWidth="1"/>
    <col min="4874" max="4874" width="9" style="175" bestFit="1" customWidth="1"/>
    <col min="4875" max="5114" width="9.140625" style="175"/>
    <col min="5115" max="5115" width="4.7109375" style="175" bestFit="1" customWidth="1"/>
    <col min="5116" max="5116" width="9.7109375" style="175" bestFit="1" customWidth="1"/>
    <col min="5117" max="5117" width="10" style="175" bestFit="1" customWidth="1"/>
    <col min="5118" max="5118" width="8.85546875" style="175" bestFit="1" customWidth="1"/>
    <col min="5119" max="5119" width="22.85546875" style="175" customWidth="1"/>
    <col min="5120" max="5120" width="59.7109375" style="175" bestFit="1" customWidth="1"/>
    <col min="5121" max="5121" width="57.85546875" style="175" bestFit="1" customWidth="1"/>
    <col min="5122" max="5122" width="35.28515625" style="175" bestFit="1" customWidth="1"/>
    <col min="5123" max="5123" width="28.140625" style="175" bestFit="1" customWidth="1"/>
    <col min="5124" max="5124" width="33.140625" style="175" bestFit="1" customWidth="1"/>
    <col min="5125" max="5125" width="26" style="175" bestFit="1" customWidth="1"/>
    <col min="5126" max="5126" width="19.140625" style="175" bestFit="1" customWidth="1"/>
    <col min="5127" max="5127" width="10.42578125" style="175" customWidth="1"/>
    <col min="5128" max="5128" width="11.85546875" style="175" customWidth="1"/>
    <col min="5129" max="5129" width="14.7109375" style="175" customWidth="1"/>
    <col min="5130" max="5130" width="9" style="175" bestFit="1" customWidth="1"/>
    <col min="5131" max="5370" width="9.140625" style="175"/>
    <col min="5371" max="5371" width="4.7109375" style="175" bestFit="1" customWidth="1"/>
    <col min="5372" max="5372" width="9.7109375" style="175" bestFit="1" customWidth="1"/>
    <col min="5373" max="5373" width="10" style="175" bestFit="1" customWidth="1"/>
    <col min="5374" max="5374" width="8.85546875" style="175" bestFit="1" customWidth="1"/>
    <col min="5375" max="5375" width="22.85546875" style="175" customWidth="1"/>
    <col min="5376" max="5376" width="59.7109375" style="175" bestFit="1" customWidth="1"/>
    <col min="5377" max="5377" width="57.85546875" style="175" bestFit="1" customWidth="1"/>
    <col min="5378" max="5378" width="35.28515625" style="175" bestFit="1" customWidth="1"/>
    <col min="5379" max="5379" width="28.140625" style="175" bestFit="1" customWidth="1"/>
    <col min="5380" max="5380" width="33.140625" style="175" bestFit="1" customWidth="1"/>
    <col min="5381" max="5381" width="26" style="175" bestFit="1" customWidth="1"/>
    <col min="5382" max="5382" width="19.140625" style="175" bestFit="1" customWidth="1"/>
    <col min="5383" max="5383" width="10.42578125" style="175" customWidth="1"/>
    <col min="5384" max="5384" width="11.85546875" style="175" customWidth="1"/>
    <col min="5385" max="5385" width="14.7109375" style="175" customWidth="1"/>
    <col min="5386" max="5386" width="9" style="175" bestFit="1" customWidth="1"/>
    <col min="5387" max="5626" width="9.140625" style="175"/>
    <col min="5627" max="5627" width="4.7109375" style="175" bestFit="1" customWidth="1"/>
    <col min="5628" max="5628" width="9.7109375" style="175" bestFit="1" customWidth="1"/>
    <col min="5629" max="5629" width="10" style="175" bestFit="1" customWidth="1"/>
    <col min="5630" max="5630" width="8.85546875" style="175" bestFit="1" customWidth="1"/>
    <col min="5631" max="5631" width="22.85546875" style="175" customWidth="1"/>
    <col min="5632" max="5632" width="59.7109375" style="175" bestFit="1" customWidth="1"/>
    <col min="5633" max="5633" width="57.85546875" style="175" bestFit="1" customWidth="1"/>
    <col min="5634" max="5634" width="35.28515625" style="175" bestFit="1" customWidth="1"/>
    <col min="5635" max="5635" width="28.140625" style="175" bestFit="1" customWidth="1"/>
    <col min="5636" max="5636" width="33.140625" style="175" bestFit="1" customWidth="1"/>
    <col min="5637" max="5637" width="26" style="175" bestFit="1" customWidth="1"/>
    <col min="5638" max="5638" width="19.140625" style="175" bestFit="1" customWidth="1"/>
    <col min="5639" max="5639" width="10.42578125" style="175" customWidth="1"/>
    <col min="5640" max="5640" width="11.85546875" style="175" customWidth="1"/>
    <col min="5641" max="5641" width="14.7109375" style="175" customWidth="1"/>
    <col min="5642" max="5642" width="9" style="175" bestFit="1" customWidth="1"/>
    <col min="5643" max="5882" width="9.140625" style="175"/>
    <col min="5883" max="5883" width="4.7109375" style="175" bestFit="1" customWidth="1"/>
    <col min="5884" max="5884" width="9.7109375" style="175" bestFit="1" customWidth="1"/>
    <col min="5885" max="5885" width="10" style="175" bestFit="1" customWidth="1"/>
    <col min="5886" max="5886" width="8.85546875" style="175" bestFit="1" customWidth="1"/>
    <col min="5887" max="5887" width="22.85546875" style="175" customWidth="1"/>
    <col min="5888" max="5888" width="59.7109375" style="175" bestFit="1" customWidth="1"/>
    <col min="5889" max="5889" width="57.85546875" style="175" bestFit="1" customWidth="1"/>
    <col min="5890" max="5890" width="35.28515625" style="175" bestFit="1" customWidth="1"/>
    <col min="5891" max="5891" width="28.140625" style="175" bestFit="1" customWidth="1"/>
    <col min="5892" max="5892" width="33.140625" style="175" bestFit="1" customWidth="1"/>
    <col min="5893" max="5893" width="26" style="175" bestFit="1" customWidth="1"/>
    <col min="5894" max="5894" width="19.140625" style="175" bestFit="1" customWidth="1"/>
    <col min="5895" max="5895" width="10.42578125" style="175" customWidth="1"/>
    <col min="5896" max="5896" width="11.85546875" style="175" customWidth="1"/>
    <col min="5897" max="5897" width="14.7109375" style="175" customWidth="1"/>
    <col min="5898" max="5898" width="9" style="175" bestFit="1" customWidth="1"/>
    <col min="5899" max="6138" width="9.140625" style="175"/>
    <col min="6139" max="6139" width="4.7109375" style="175" bestFit="1" customWidth="1"/>
    <col min="6140" max="6140" width="9.7109375" style="175" bestFit="1" customWidth="1"/>
    <col min="6141" max="6141" width="10" style="175" bestFit="1" customWidth="1"/>
    <col min="6142" max="6142" width="8.85546875" style="175" bestFit="1" customWidth="1"/>
    <col min="6143" max="6143" width="22.85546875" style="175" customWidth="1"/>
    <col min="6144" max="6144" width="59.7109375" style="175" bestFit="1" customWidth="1"/>
    <col min="6145" max="6145" width="57.85546875" style="175" bestFit="1" customWidth="1"/>
    <col min="6146" max="6146" width="35.28515625" style="175" bestFit="1" customWidth="1"/>
    <col min="6147" max="6147" width="28.140625" style="175" bestFit="1" customWidth="1"/>
    <col min="6148" max="6148" width="33.140625" style="175" bestFit="1" customWidth="1"/>
    <col min="6149" max="6149" width="26" style="175" bestFit="1" customWidth="1"/>
    <col min="6150" max="6150" width="19.140625" style="175" bestFit="1" customWidth="1"/>
    <col min="6151" max="6151" width="10.42578125" style="175" customWidth="1"/>
    <col min="6152" max="6152" width="11.85546875" style="175" customWidth="1"/>
    <col min="6153" max="6153" width="14.7109375" style="175" customWidth="1"/>
    <col min="6154" max="6154" width="9" style="175" bestFit="1" customWidth="1"/>
    <col min="6155" max="6394" width="9.140625" style="175"/>
    <col min="6395" max="6395" width="4.7109375" style="175" bestFit="1" customWidth="1"/>
    <col min="6396" max="6396" width="9.7109375" style="175" bestFit="1" customWidth="1"/>
    <col min="6397" max="6397" width="10" style="175" bestFit="1" customWidth="1"/>
    <col min="6398" max="6398" width="8.85546875" style="175" bestFit="1" customWidth="1"/>
    <col min="6399" max="6399" width="22.85546875" style="175" customWidth="1"/>
    <col min="6400" max="6400" width="59.7109375" style="175" bestFit="1" customWidth="1"/>
    <col min="6401" max="6401" width="57.85546875" style="175" bestFit="1" customWidth="1"/>
    <col min="6402" max="6402" width="35.28515625" style="175" bestFit="1" customWidth="1"/>
    <col min="6403" max="6403" width="28.140625" style="175" bestFit="1" customWidth="1"/>
    <col min="6404" max="6404" width="33.140625" style="175" bestFit="1" customWidth="1"/>
    <col min="6405" max="6405" width="26" style="175" bestFit="1" customWidth="1"/>
    <col min="6406" max="6406" width="19.140625" style="175" bestFit="1" customWidth="1"/>
    <col min="6407" max="6407" width="10.42578125" style="175" customWidth="1"/>
    <col min="6408" max="6408" width="11.85546875" style="175" customWidth="1"/>
    <col min="6409" max="6409" width="14.7109375" style="175" customWidth="1"/>
    <col min="6410" max="6410" width="9" style="175" bestFit="1" customWidth="1"/>
    <col min="6411" max="6650" width="9.140625" style="175"/>
    <col min="6651" max="6651" width="4.7109375" style="175" bestFit="1" customWidth="1"/>
    <col min="6652" max="6652" width="9.7109375" style="175" bestFit="1" customWidth="1"/>
    <col min="6653" max="6653" width="10" style="175" bestFit="1" customWidth="1"/>
    <col min="6654" max="6654" width="8.85546875" style="175" bestFit="1" customWidth="1"/>
    <col min="6655" max="6655" width="22.85546875" style="175" customWidth="1"/>
    <col min="6656" max="6656" width="59.7109375" style="175" bestFit="1" customWidth="1"/>
    <col min="6657" max="6657" width="57.85546875" style="175" bestFit="1" customWidth="1"/>
    <col min="6658" max="6658" width="35.28515625" style="175" bestFit="1" customWidth="1"/>
    <col min="6659" max="6659" width="28.140625" style="175" bestFit="1" customWidth="1"/>
    <col min="6660" max="6660" width="33.140625" style="175" bestFit="1" customWidth="1"/>
    <col min="6661" max="6661" width="26" style="175" bestFit="1" customWidth="1"/>
    <col min="6662" max="6662" width="19.140625" style="175" bestFit="1" customWidth="1"/>
    <col min="6663" max="6663" width="10.42578125" style="175" customWidth="1"/>
    <col min="6664" max="6664" width="11.85546875" style="175" customWidth="1"/>
    <col min="6665" max="6665" width="14.7109375" style="175" customWidth="1"/>
    <col min="6666" max="6666" width="9" style="175" bestFit="1" customWidth="1"/>
    <col min="6667" max="6906" width="9.140625" style="175"/>
    <col min="6907" max="6907" width="4.7109375" style="175" bestFit="1" customWidth="1"/>
    <col min="6908" max="6908" width="9.7109375" style="175" bestFit="1" customWidth="1"/>
    <col min="6909" max="6909" width="10" style="175" bestFit="1" customWidth="1"/>
    <col min="6910" max="6910" width="8.85546875" style="175" bestFit="1" customWidth="1"/>
    <col min="6911" max="6911" width="22.85546875" style="175" customWidth="1"/>
    <col min="6912" max="6912" width="59.7109375" style="175" bestFit="1" customWidth="1"/>
    <col min="6913" max="6913" width="57.85546875" style="175" bestFit="1" customWidth="1"/>
    <col min="6914" max="6914" width="35.28515625" style="175" bestFit="1" customWidth="1"/>
    <col min="6915" max="6915" width="28.140625" style="175" bestFit="1" customWidth="1"/>
    <col min="6916" max="6916" width="33.140625" style="175" bestFit="1" customWidth="1"/>
    <col min="6917" max="6917" width="26" style="175" bestFit="1" customWidth="1"/>
    <col min="6918" max="6918" width="19.140625" style="175" bestFit="1" customWidth="1"/>
    <col min="6919" max="6919" width="10.42578125" style="175" customWidth="1"/>
    <col min="6920" max="6920" width="11.85546875" style="175" customWidth="1"/>
    <col min="6921" max="6921" width="14.7109375" style="175" customWidth="1"/>
    <col min="6922" max="6922" width="9" style="175" bestFit="1" customWidth="1"/>
    <col min="6923" max="7162" width="9.140625" style="175"/>
    <col min="7163" max="7163" width="4.7109375" style="175" bestFit="1" customWidth="1"/>
    <col min="7164" max="7164" width="9.7109375" style="175" bestFit="1" customWidth="1"/>
    <col min="7165" max="7165" width="10" style="175" bestFit="1" customWidth="1"/>
    <col min="7166" max="7166" width="8.85546875" style="175" bestFit="1" customWidth="1"/>
    <col min="7167" max="7167" width="22.85546875" style="175" customWidth="1"/>
    <col min="7168" max="7168" width="59.7109375" style="175" bestFit="1" customWidth="1"/>
    <col min="7169" max="7169" width="57.85546875" style="175" bestFit="1" customWidth="1"/>
    <col min="7170" max="7170" width="35.28515625" style="175" bestFit="1" customWidth="1"/>
    <col min="7171" max="7171" width="28.140625" style="175" bestFit="1" customWidth="1"/>
    <col min="7172" max="7172" width="33.140625" style="175" bestFit="1" customWidth="1"/>
    <col min="7173" max="7173" width="26" style="175" bestFit="1" customWidth="1"/>
    <col min="7174" max="7174" width="19.140625" style="175" bestFit="1" customWidth="1"/>
    <col min="7175" max="7175" width="10.42578125" style="175" customWidth="1"/>
    <col min="7176" max="7176" width="11.85546875" style="175" customWidth="1"/>
    <col min="7177" max="7177" width="14.7109375" style="175" customWidth="1"/>
    <col min="7178" max="7178" width="9" style="175" bestFit="1" customWidth="1"/>
    <col min="7179" max="7418" width="9.140625" style="175"/>
    <col min="7419" max="7419" width="4.7109375" style="175" bestFit="1" customWidth="1"/>
    <col min="7420" max="7420" width="9.7109375" style="175" bestFit="1" customWidth="1"/>
    <col min="7421" max="7421" width="10" style="175" bestFit="1" customWidth="1"/>
    <col min="7422" max="7422" width="8.85546875" style="175" bestFit="1" customWidth="1"/>
    <col min="7423" max="7423" width="22.85546875" style="175" customWidth="1"/>
    <col min="7424" max="7424" width="59.7109375" style="175" bestFit="1" customWidth="1"/>
    <col min="7425" max="7425" width="57.85546875" style="175" bestFit="1" customWidth="1"/>
    <col min="7426" max="7426" width="35.28515625" style="175" bestFit="1" customWidth="1"/>
    <col min="7427" max="7427" width="28.140625" style="175" bestFit="1" customWidth="1"/>
    <col min="7428" max="7428" width="33.140625" style="175" bestFit="1" customWidth="1"/>
    <col min="7429" max="7429" width="26" style="175" bestFit="1" customWidth="1"/>
    <col min="7430" max="7430" width="19.140625" style="175" bestFit="1" customWidth="1"/>
    <col min="7431" max="7431" width="10.42578125" style="175" customWidth="1"/>
    <col min="7432" max="7432" width="11.85546875" style="175" customWidth="1"/>
    <col min="7433" max="7433" width="14.7109375" style="175" customWidth="1"/>
    <col min="7434" max="7434" width="9" style="175" bestFit="1" customWidth="1"/>
    <col min="7435" max="7674" width="9.140625" style="175"/>
    <col min="7675" max="7675" width="4.7109375" style="175" bestFit="1" customWidth="1"/>
    <col min="7676" max="7676" width="9.7109375" style="175" bestFit="1" customWidth="1"/>
    <col min="7677" max="7677" width="10" style="175" bestFit="1" customWidth="1"/>
    <col min="7678" max="7678" width="8.85546875" style="175" bestFit="1" customWidth="1"/>
    <col min="7679" max="7679" width="22.85546875" style="175" customWidth="1"/>
    <col min="7680" max="7680" width="59.7109375" style="175" bestFit="1" customWidth="1"/>
    <col min="7681" max="7681" width="57.85546875" style="175" bestFit="1" customWidth="1"/>
    <col min="7682" max="7682" width="35.28515625" style="175" bestFit="1" customWidth="1"/>
    <col min="7683" max="7683" width="28.140625" style="175" bestFit="1" customWidth="1"/>
    <col min="7684" max="7684" width="33.140625" style="175" bestFit="1" customWidth="1"/>
    <col min="7685" max="7685" width="26" style="175" bestFit="1" customWidth="1"/>
    <col min="7686" max="7686" width="19.140625" style="175" bestFit="1" customWidth="1"/>
    <col min="7687" max="7687" width="10.42578125" style="175" customWidth="1"/>
    <col min="7688" max="7688" width="11.85546875" style="175" customWidth="1"/>
    <col min="7689" max="7689" width="14.7109375" style="175" customWidth="1"/>
    <col min="7690" max="7690" width="9" style="175" bestFit="1" customWidth="1"/>
    <col min="7691" max="7930" width="9.140625" style="175"/>
    <col min="7931" max="7931" width="4.7109375" style="175" bestFit="1" customWidth="1"/>
    <col min="7932" max="7932" width="9.7109375" style="175" bestFit="1" customWidth="1"/>
    <col min="7933" max="7933" width="10" style="175" bestFit="1" customWidth="1"/>
    <col min="7934" max="7934" width="8.85546875" style="175" bestFit="1" customWidth="1"/>
    <col min="7935" max="7935" width="22.85546875" style="175" customWidth="1"/>
    <col min="7936" max="7936" width="59.7109375" style="175" bestFit="1" customWidth="1"/>
    <col min="7937" max="7937" width="57.85546875" style="175" bestFit="1" customWidth="1"/>
    <col min="7938" max="7938" width="35.28515625" style="175" bestFit="1" customWidth="1"/>
    <col min="7939" max="7939" width="28.140625" style="175" bestFit="1" customWidth="1"/>
    <col min="7940" max="7940" width="33.140625" style="175" bestFit="1" customWidth="1"/>
    <col min="7941" max="7941" width="26" style="175" bestFit="1" customWidth="1"/>
    <col min="7942" max="7942" width="19.140625" style="175" bestFit="1" customWidth="1"/>
    <col min="7943" max="7943" width="10.42578125" style="175" customWidth="1"/>
    <col min="7944" max="7944" width="11.85546875" style="175" customWidth="1"/>
    <col min="7945" max="7945" width="14.7109375" style="175" customWidth="1"/>
    <col min="7946" max="7946" width="9" style="175" bestFit="1" customWidth="1"/>
    <col min="7947" max="8186" width="9.140625" style="175"/>
    <col min="8187" max="8187" width="4.7109375" style="175" bestFit="1" customWidth="1"/>
    <col min="8188" max="8188" width="9.7109375" style="175" bestFit="1" customWidth="1"/>
    <col min="8189" max="8189" width="10" style="175" bestFit="1" customWidth="1"/>
    <col min="8190" max="8190" width="8.85546875" style="175" bestFit="1" customWidth="1"/>
    <col min="8191" max="8191" width="22.85546875" style="175" customWidth="1"/>
    <col min="8192" max="8192" width="59.7109375" style="175" bestFit="1" customWidth="1"/>
    <col min="8193" max="8193" width="57.85546875" style="175" bestFit="1" customWidth="1"/>
    <col min="8194" max="8194" width="35.28515625" style="175" bestFit="1" customWidth="1"/>
    <col min="8195" max="8195" width="28.140625" style="175" bestFit="1" customWidth="1"/>
    <col min="8196" max="8196" width="33.140625" style="175" bestFit="1" customWidth="1"/>
    <col min="8197" max="8197" width="26" style="175" bestFit="1" customWidth="1"/>
    <col min="8198" max="8198" width="19.140625" style="175" bestFit="1" customWidth="1"/>
    <col min="8199" max="8199" width="10.42578125" style="175" customWidth="1"/>
    <col min="8200" max="8200" width="11.85546875" style="175" customWidth="1"/>
    <col min="8201" max="8201" width="14.7109375" style="175" customWidth="1"/>
    <col min="8202" max="8202" width="9" style="175" bestFit="1" customWidth="1"/>
    <col min="8203" max="8442" width="9.140625" style="175"/>
    <col min="8443" max="8443" width="4.7109375" style="175" bestFit="1" customWidth="1"/>
    <col min="8444" max="8444" width="9.7109375" style="175" bestFit="1" customWidth="1"/>
    <col min="8445" max="8445" width="10" style="175" bestFit="1" customWidth="1"/>
    <col min="8446" max="8446" width="8.85546875" style="175" bestFit="1" customWidth="1"/>
    <col min="8447" max="8447" width="22.85546875" style="175" customWidth="1"/>
    <col min="8448" max="8448" width="59.7109375" style="175" bestFit="1" customWidth="1"/>
    <col min="8449" max="8449" width="57.85546875" style="175" bestFit="1" customWidth="1"/>
    <col min="8450" max="8450" width="35.28515625" style="175" bestFit="1" customWidth="1"/>
    <col min="8451" max="8451" width="28.140625" style="175" bestFit="1" customWidth="1"/>
    <col min="8452" max="8452" width="33.140625" style="175" bestFit="1" customWidth="1"/>
    <col min="8453" max="8453" width="26" style="175" bestFit="1" customWidth="1"/>
    <col min="8454" max="8454" width="19.140625" style="175" bestFit="1" customWidth="1"/>
    <col min="8455" max="8455" width="10.42578125" style="175" customWidth="1"/>
    <col min="8456" max="8456" width="11.85546875" style="175" customWidth="1"/>
    <col min="8457" max="8457" width="14.7109375" style="175" customWidth="1"/>
    <col min="8458" max="8458" width="9" style="175" bestFit="1" customWidth="1"/>
    <col min="8459" max="8698" width="9.140625" style="175"/>
    <col min="8699" max="8699" width="4.7109375" style="175" bestFit="1" customWidth="1"/>
    <col min="8700" max="8700" width="9.7109375" style="175" bestFit="1" customWidth="1"/>
    <col min="8701" max="8701" width="10" style="175" bestFit="1" customWidth="1"/>
    <col min="8702" max="8702" width="8.85546875" style="175" bestFit="1" customWidth="1"/>
    <col min="8703" max="8703" width="22.85546875" style="175" customWidth="1"/>
    <col min="8704" max="8704" width="59.7109375" style="175" bestFit="1" customWidth="1"/>
    <col min="8705" max="8705" width="57.85546875" style="175" bestFit="1" customWidth="1"/>
    <col min="8706" max="8706" width="35.28515625" style="175" bestFit="1" customWidth="1"/>
    <col min="8707" max="8707" width="28.140625" style="175" bestFit="1" customWidth="1"/>
    <col min="8708" max="8708" width="33.140625" style="175" bestFit="1" customWidth="1"/>
    <col min="8709" max="8709" width="26" style="175" bestFit="1" customWidth="1"/>
    <col min="8710" max="8710" width="19.140625" style="175" bestFit="1" customWidth="1"/>
    <col min="8711" max="8711" width="10.42578125" style="175" customWidth="1"/>
    <col min="8712" max="8712" width="11.85546875" style="175" customWidth="1"/>
    <col min="8713" max="8713" width="14.7109375" style="175" customWidth="1"/>
    <col min="8714" max="8714" width="9" style="175" bestFit="1" customWidth="1"/>
    <col min="8715" max="8954" width="9.140625" style="175"/>
    <col min="8955" max="8955" width="4.7109375" style="175" bestFit="1" customWidth="1"/>
    <col min="8956" max="8956" width="9.7109375" style="175" bestFit="1" customWidth="1"/>
    <col min="8957" max="8957" width="10" style="175" bestFit="1" customWidth="1"/>
    <col min="8958" max="8958" width="8.85546875" style="175" bestFit="1" customWidth="1"/>
    <col min="8959" max="8959" width="22.85546875" style="175" customWidth="1"/>
    <col min="8960" max="8960" width="59.7109375" style="175" bestFit="1" customWidth="1"/>
    <col min="8961" max="8961" width="57.85546875" style="175" bestFit="1" customWidth="1"/>
    <col min="8962" max="8962" width="35.28515625" style="175" bestFit="1" customWidth="1"/>
    <col min="8963" max="8963" width="28.140625" style="175" bestFit="1" customWidth="1"/>
    <col min="8964" max="8964" width="33.140625" style="175" bestFit="1" customWidth="1"/>
    <col min="8965" max="8965" width="26" style="175" bestFit="1" customWidth="1"/>
    <col min="8966" max="8966" width="19.140625" style="175" bestFit="1" customWidth="1"/>
    <col min="8967" max="8967" width="10.42578125" style="175" customWidth="1"/>
    <col min="8968" max="8968" width="11.85546875" style="175" customWidth="1"/>
    <col min="8969" max="8969" width="14.7109375" style="175" customWidth="1"/>
    <col min="8970" max="8970" width="9" style="175" bestFit="1" customWidth="1"/>
    <col min="8971" max="9210" width="9.140625" style="175"/>
    <col min="9211" max="9211" width="4.7109375" style="175" bestFit="1" customWidth="1"/>
    <col min="9212" max="9212" width="9.7109375" style="175" bestFit="1" customWidth="1"/>
    <col min="9213" max="9213" width="10" style="175" bestFit="1" customWidth="1"/>
    <col min="9214" max="9214" width="8.85546875" style="175" bestFit="1" customWidth="1"/>
    <col min="9215" max="9215" width="22.85546875" style="175" customWidth="1"/>
    <col min="9216" max="9216" width="59.7109375" style="175" bestFit="1" customWidth="1"/>
    <col min="9217" max="9217" width="57.85546875" style="175" bestFit="1" customWidth="1"/>
    <col min="9218" max="9218" width="35.28515625" style="175" bestFit="1" customWidth="1"/>
    <col min="9219" max="9219" width="28.140625" style="175" bestFit="1" customWidth="1"/>
    <col min="9220" max="9220" width="33.140625" style="175" bestFit="1" customWidth="1"/>
    <col min="9221" max="9221" width="26" style="175" bestFit="1" customWidth="1"/>
    <col min="9222" max="9222" width="19.140625" style="175" bestFit="1" customWidth="1"/>
    <col min="9223" max="9223" width="10.42578125" style="175" customWidth="1"/>
    <col min="9224" max="9224" width="11.85546875" style="175" customWidth="1"/>
    <col min="9225" max="9225" width="14.7109375" style="175" customWidth="1"/>
    <col min="9226" max="9226" width="9" style="175" bestFit="1" customWidth="1"/>
    <col min="9227" max="9466" width="9.140625" style="175"/>
    <col min="9467" max="9467" width="4.7109375" style="175" bestFit="1" customWidth="1"/>
    <col min="9468" max="9468" width="9.7109375" style="175" bestFit="1" customWidth="1"/>
    <col min="9469" max="9469" width="10" style="175" bestFit="1" customWidth="1"/>
    <col min="9470" max="9470" width="8.85546875" style="175" bestFit="1" customWidth="1"/>
    <col min="9471" max="9471" width="22.85546875" style="175" customWidth="1"/>
    <col min="9472" max="9472" width="59.7109375" style="175" bestFit="1" customWidth="1"/>
    <col min="9473" max="9473" width="57.85546875" style="175" bestFit="1" customWidth="1"/>
    <col min="9474" max="9474" width="35.28515625" style="175" bestFit="1" customWidth="1"/>
    <col min="9475" max="9475" width="28.140625" style="175" bestFit="1" customWidth="1"/>
    <col min="9476" max="9476" width="33.140625" style="175" bestFit="1" customWidth="1"/>
    <col min="9477" max="9477" width="26" style="175" bestFit="1" customWidth="1"/>
    <col min="9478" max="9478" width="19.140625" style="175" bestFit="1" customWidth="1"/>
    <col min="9479" max="9479" width="10.42578125" style="175" customWidth="1"/>
    <col min="9480" max="9480" width="11.85546875" style="175" customWidth="1"/>
    <col min="9481" max="9481" width="14.7109375" style="175" customWidth="1"/>
    <col min="9482" max="9482" width="9" style="175" bestFit="1" customWidth="1"/>
    <col min="9483" max="9722" width="9.140625" style="175"/>
    <col min="9723" max="9723" width="4.7109375" style="175" bestFit="1" customWidth="1"/>
    <col min="9724" max="9724" width="9.7109375" style="175" bestFit="1" customWidth="1"/>
    <col min="9725" max="9725" width="10" style="175" bestFit="1" customWidth="1"/>
    <col min="9726" max="9726" width="8.85546875" style="175" bestFit="1" customWidth="1"/>
    <col min="9727" max="9727" width="22.85546875" style="175" customWidth="1"/>
    <col min="9728" max="9728" width="59.7109375" style="175" bestFit="1" customWidth="1"/>
    <col min="9729" max="9729" width="57.85546875" style="175" bestFit="1" customWidth="1"/>
    <col min="9730" max="9730" width="35.28515625" style="175" bestFit="1" customWidth="1"/>
    <col min="9731" max="9731" width="28.140625" style="175" bestFit="1" customWidth="1"/>
    <col min="9732" max="9732" width="33.140625" style="175" bestFit="1" customWidth="1"/>
    <col min="9733" max="9733" width="26" style="175" bestFit="1" customWidth="1"/>
    <col min="9734" max="9734" width="19.140625" style="175" bestFit="1" customWidth="1"/>
    <col min="9735" max="9735" width="10.42578125" style="175" customWidth="1"/>
    <col min="9736" max="9736" width="11.85546875" style="175" customWidth="1"/>
    <col min="9737" max="9737" width="14.7109375" style="175" customWidth="1"/>
    <col min="9738" max="9738" width="9" style="175" bestFit="1" customWidth="1"/>
    <col min="9739" max="9978" width="9.140625" style="175"/>
    <col min="9979" max="9979" width="4.7109375" style="175" bestFit="1" customWidth="1"/>
    <col min="9980" max="9980" width="9.7109375" style="175" bestFit="1" customWidth="1"/>
    <col min="9981" max="9981" width="10" style="175" bestFit="1" customWidth="1"/>
    <col min="9982" max="9982" width="8.85546875" style="175" bestFit="1" customWidth="1"/>
    <col min="9983" max="9983" width="22.85546875" style="175" customWidth="1"/>
    <col min="9984" max="9984" width="59.7109375" style="175" bestFit="1" customWidth="1"/>
    <col min="9985" max="9985" width="57.85546875" style="175" bestFit="1" customWidth="1"/>
    <col min="9986" max="9986" width="35.28515625" style="175" bestFit="1" customWidth="1"/>
    <col min="9987" max="9987" width="28.140625" style="175" bestFit="1" customWidth="1"/>
    <col min="9988" max="9988" width="33.140625" style="175" bestFit="1" customWidth="1"/>
    <col min="9989" max="9989" width="26" style="175" bestFit="1" customWidth="1"/>
    <col min="9990" max="9990" width="19.140625" style="175" bestFit="1" customWidth="1"/>
    <col min="9991" max="9991" width="10.42578125" style="175" customWidth="1"/>
    <col min="9992" max="9992" width="11.85546875" style="175" customWidth="1"/>
    <col min="9993" max="9993" width="14.7109375" style="175" customWidth="1"/>
    <col min="9994" max="9994" width="9" style="175" bestFit="1" customWidth="1"/>
    <col min="9995" max="10234" width="9.140625" style="175"/>
    <col min="10235" max="10235" width="4.7109375" style="175" bestFit="1" customWidth="1"/>
    <col min="10236" max="10236" width="9.7109375" style="175" bestFit="1" customWidth="1"/>
    <col min="10237" max="10237" width="10" style="175" bestFit="1" customWidth="1"/>
    <col min="10238" max="10238" width="8.85546875" style="175" bestFit="1" customWidth="1"/>
    <col min="10239" max="10239" width="22.85546875" style="175" customWidth="1"/>
    <col min="10240" max="10240" width="59.7109375" style="175" bestFit="1" customWidth="1"/>
    <col min="10241" max="10241" width="57.85546875" style="175" bestFit="1" customWidth="1"/>
    <col min="10242" max="10242" width="35.28515625" style="175" bestFit="1" customWidth="1"/>
    <col min="10243" max="10243" width="28.140625" style="175" bestFit="1" customWidth="1"/>
    <col min="10244" max="10244" width="33.140625" style="175" bestFit="1" customWidth="1"/>
    <col min="10245" max="10245" width="26" style="175" bestFit="1" customWidth="1"/>
    <col min="10246" max="10246" width="19.140625" style="175" bestFit="1" customWidth="1"/>
    <col min="10247" max="10247" width="10.42578125" style="175" customWidth="1"/>
    <col min="10248" max="10248" width="11.85546875" style="175" customWidth="1"/>
    <col min="10249" max="10249" width="14.7109375" style="175" customWidth="1"/>
    <col min="10250" max="10250" width="9" style="175" bestFit="1" customWidth="1"/>
    <col min="10251" max="10490" width="9.140625" style="175"/>
    <col min="10491" max="10491" width="4.7109375" style="175" bestFit="1" customWidth="1"/>
    <col min="10492" max="10492" width="9.7109375" style="175" bestFit="1" customWidth="1"/>
    <col min="10493" max="10493" width="10" style="175" bestFit="1" customWidth="1"/>
    <col min="10494" max="10494" width="8.85546875" style="175" bestFit="1" customWidth="1"/>
    <col min="10495" max="10495" width="22.85546875" style="175" customWidth="1"/>
    <col min="10496" max="10496" width="59.7109375" style="175" bestFit="1" customWidth="1"/>
    <col min="10497" max="10497" width="57.85546875" style="175" bestFit="1" customWidth="1"/>
    <col min="10498" max="10498" width="35.28515625" style="175" bestFit="1" customWidth="1"/>
    <col min="10499" max="10499" width="28.140625" style="175" bestFit="1" customWidth="1"/>
    <col min="10500" max="10500" width="33.140625" style="175" bestFit="1" customWidth="1"/>
    <col min="10501" max="10501" width="26" style="175" bestFit="1" customWidth="1"/>
    <col min="10502" max="10502" width="19.140625" style="175" bestFit="1" customWidth="1"/>
    <col min="10503" max="10503" width="10.42578125" style="175" customWidth="1"/>
    <col min="10504" max="10504" width="11.85546875" style="175" customWidth="1"/>
    <col min="10505" max="10505" width="14.7109375" style="175" customWidth="1"/>
    <col min="10506" max="10506" width="9" style="175" bestFit="1" customWidth="1"/>
    <col min="10507" max="10746" width="9.140625" style="175"/>
    <col min="10747" max="10747" width="4.7109375" style="175" bestFit="1" customWidth="1"/>
    <col min="10748" max="10748" width="9.7109375" style="175" bestFit="1" customWidth="1"/>
    <col min="10749" max="10749" width="10" style="175" bestFit="1" customWidth="1"/>
    <col min="10750" max="10750" width="8.85546875" style="175" bestFit="1" customWidth="1"/>
    <col min="10751" max="10751" width="22.85546875" style="175" customWidth="1"/>
    <col min="10752" max="10752" width="59.7109375" style="175" bestFit="1" customWidth="1"/>
    <col min="10753" max="10753" width="57.85546875" style="175" bestFit="1" customWidth="1"/>
    <col min="10754" max="10754" width="35.28515625" style="175" bestFit="1" customWidth="1"/>
    <col min="10755" max="10755" width="28.140625" style="175" bestFit="1" customWidth="1"/>
    <col min="10756" max="10756" width="33.140625" style="175" bestFit="1" customWidth="1"/>
    <col min="10757" max="10757" width="26" style="175" bestFit="1" customWidth="1"/>
    <col min="10758" max="10758" width="19.140625" style="175" bestFit="1" customWidth="1"/>
    <col min="10759" max="10759" width="10.42578125" style="175" customWidth="1"/>
    <col min="10760" max="10760" width="11.85546875" style="175" customWidth="1"/>
    <col min="10761" max="10761" width="14.7109375" style="175" customWidth="1"/>
    <col min="10762" max="10762" width="9" style="175" bestFit="1" customWidth="1"/>
    <col min="10763" max="11002" width="9.140625" style="175"/>
    <col min="11003" max="11003" width="4.7109375" style="175" bestFit="1" customWidth="1"/>
    <col min="11004" max="11004" width="9.7109375" style="175" bestFit="1" customWidth="1"/>
    <col min="11005" max="11005" width="10" style="175" bestFit="1" customWidth="1"/>
    <col min="11006" max="11006" width="8.85546875" style="175" bestFit="1" customWidth="1"/>
    <col min="11007" max="11007" width="22.85546875" style="175" customWidth="1"/>
    <col min="11008" max="11008" width="59.7109375" style="175" bestFit="1" customWidth="1"/>
    <col min="11009" max="11009" width="57.85546875" style="175" bestFit="1" customWidth="1"/>
    <col min="11010" max="11010" width="35.28515625" style="175" bestFit="1" customWidth="1"/>
    <col min="11011" max="11011" width="28.140625" style="175" bestFit="1" customWidth="1"/>
    <col min="11012" max="11012" width="33.140625" style="175" bestFit="1" customWidth="1"/>
    <col min="11013" max="11013" width="26" style="175" bestFit="1" customWidth="1"/>
    <col min="11014" max="11014" width="19.140625" style="175" bestFit="1" customWidth="1"/>
    <col min="11015" max="11015" width="10.42578125" style="175" customWidth="1"/>
    <col min="11016" max="11016" width="11.85546875" style="175" customWidth="1"/>
    <col min="11017" max="11017" width="14.7109375" style="175" customWidth="1"/>
    <col min="11018" max="11018" width="9" style="175" bestFit="1" customWidth="1"/>
    <col min="11019" max="11258" width="9.140625" style="175"/>
    <col min="11259" max="11259" width="4.7109375" style="175" bestFit="1" customWidth="1"/>
    <col min="11260" max="11260" width="9.7109375" style="175" bestFit="1" customWidth="1"/>
    <col min="11261" max="11261" width="10" style="175" bestFit="1" customWidth="1"/>
    <col min="11262" max="11262" width="8.85546875" style="175" bestFit="1" customWidth="1"/>
    <col min="11263" max="11263" width="22.85546875" style="175" customWidth="1"/>
    <col min="11264" max="11264" width="59.7109375" style="175" bestFit="1" customWidth="1"/>
    <col min="11265" max="11265" width="57.85546875" style="175" bestFit="1" customWidth="1"/>
    <col min="11266" max="11266" width="35.28515625" style="175" bestFit="1" customWidth="1"/>
    <col min="11267" max="11267" width="28.140625" style="175" bestFit="1" customWidth="1"/>
    <col min="11268" max="11268" width="33.140625" style="175" bestFit="1" customWidth="1"/>
    <col min="11269" max="11269" width="26" style="175" bestFit="1" customWidth="1"/>
    <col min="11270" max="11270" width="19.140625" style="175" bestFit="1" customWidth="1"/>
    <col min="11271" max="11271" width="10.42578125" style="175" customWidth="1"/>
    <col min="11272" max="11272" width="11.85546875" style="175" customWidth="1"/>
    <col min="11273" max="11273" width="14.7109375" style="175" customWidth="1"/>
    <col min="11274" max="11274" width="9" style="175" bestFit="1" customWidth="1"/>
    <col min="11275" max="11514" width="9.140625" style="175"/>
    <col min="11515" max="11515" width="4.7109375" style="175" bestFit="1" customWidth="1"/>
    <col min="11516" max="11516" width="9.7109375" style="175" bestFit="1" customWidth="1"/>
    <col min="11517" max="11517" width="10" style="175" bestFit="1" customWidth="1"/>
    <col min="11518" max="11518" width="8.85546875" style="175" bestFit="1" customWidth="1"/>
    <col min="11519" max="11519" width="22.85546875" style="175" customWidth="1"/>
    <col min="11520" max="11520" width="59.7109375" style="175" bestFit="1" customWidth="1"/>
    <col min="11521" max="11521" width="57.85546875" style="175" bestFit="1" customWidth="1"/>
    <col min="11522" max="11522" width="35.28515625" style="175" bestFit="1" customWidth="1"/>
    <col min="11523" max="11523" width="28.140625" style="175" bestFit="1" customWidth="1"/>
    <col min="11524" max="11524" width="33.140625" style="175" bestFit="1" customWidth="1"/>
    <col min="11525" max="11525" width="26" style="175" bestFit="1" customWidth="1"/>
    <col min="11526" max="11526" width="19.140625" style="175" bestFit="1" customWidth="1"/>
    <col min="11527" max="11527" width="10.42578125" style="175" customWidth="1"/>
    <col min="11528" max="11528" width="11.85546875" style="175" customWidth="1"/>
    <col min="11529" max="11529" width="14.7109375" style="175" customWidth="1"/>
    <col min="11530" max="11530" width="9" style="175" bestFit="1" customWidth="1"/>
    <col min="11531" max="11770" width="9.140625" style="175"/>
    <col min="11771" max="11771" width="4.7109375" style="175" bestFit="1" customWidth="1"/>
    <col min="11772" max="11772" width="9.7109375" style="175" bestFit="1" customWidth="1"/>
    <col min="11773" max="11773" width="10" style="175" bestFit="1" customWidth="1"/>
    <col min="11774" max="11774" width="8.85546875" style="175" bestFit="1" customWidth="1"/>
    <col min="11775" max="11775" width="22.85546875" style="175" customWidth="1"/>
    <col min="11776" max="11776" width="59.7109375" style="175" bestFit="1" customWidth="1"/>
    <col min="11777" max="11777" width="57.85546875" style="175" bestFit="1" customWidth="1"/>
    <col min="11778" max="11778" width="35.28515625" style="175" bestFit="1" customWidth="1"/>
    <col min="11779" max="11779" width="28.140625" style="175" bestFit="1" customWidth="1"/>
    <col min="11780" max="11780" width="33.140625" style="175" bestFit="1" customWidth="1"/>
    <col min="11781" max="11781" width="26" style="175" bestFit="1" customWidth="1"/>
    <col min="11782" max="11782" width="19.140625" style="175" bestFit="1" customWidth="1"/>
    <col min="11783" max="11783" width="10.42578125" style="175" customWidth="1"/>
    <col min="11784" max="11784" width="11.85546875" style="175" customWidth="1"/>
    <col min="11785" max="11785" width="14.7109375" style="175" customWidth="1"/>
    <col min="11786" max="11786" width="9" style="175" bestFit="1" customWidth="1"/>
    <col min="11787" max="12026" width="9.140625" style="175"/>
    <col min="12027" max="12027" width="4.7109375" style="175" bestFit="1" customWidth="1"/>
    <col min="12028" max="12028" width="9.7109375" style="175" bestFit="1" customWidth="1"/>
    <col min="12029" max="12029" width="10" style="175" bestFit="1" customWidth="1"/>
    <col min="12030" max="12030" width="8.85546875" style="175" bestFit="1" customWidth="1"/>
    <col min="12031" max="12031" width="22.85546875" style="175" customWidth="1"/>
    <col min="12032" max="12032" width="59.7109375" style="175" bestFit="1" customWidth="1"/>
    <col min="12033" max="12033" width="57.85546875" style="175" bestFit="1" customWidth="1"/>
    <col min="12034" max="12034" width="35.28515625" style="175" bestFit="1" customWidth="1"/>
    <col min="12035" max="12035" width="28.140625" style="175" bestFit="1" customWidth="1"/>
    <col min="12036" max="12036" width="33.140625" style="175" bestFit="1" customWidth="1"/>
    <col min="12037" max="12037" width="26" style="175" bestFit="1" customWidth="1"/>
    <col min="12038" max="12038" width="19.140625" style="175" bestFit="1" customWidth="1"/>
    <col min="12039" max="12039" width="10.42578125" style="175" customWidth="1"/>
    <col min="12040" max="12040" width="11.85546875" style="175" customWidth="1"/>
    <col min="12041" max="12041" width="14.7109375" style="175" customWidth="1"/>
    <col min="12042" max="12042" width="9" style="175" bestFit="1" customWidth="1"/>
    <col min="12043" max="12282" width="9.140625" style="175"/>
    <col min="12283" max="12283" width="4.7109375" style="175" bestFit="1" customWidth="1"/>
    <col min="12284" max="12284" width="9.7109375" style="175" bestFit="1" customWidth="1"/>
    <col min="12285" max="12285" width="10" style="175" bestFit="1" customWidth="1"/>
    <col min="12286" max="12286" width="8.85546875" style="175" bestFit="1" customWidth="1"/>
    <col min="12287" max="12287" width="22.85546875" style="175" customWidth="1"/>
    <col min="12288" max="12288" width="59.7109375" style="175" bestFit="1" customWidth="1"/>
    <col min="12289" max="12289" width="57.85546875" style="175" bestFit="1" customWidth="1"/>
    <col min="12290" max="12290" width="35.28515625" style="175" bestFit="1" customWidth="1"/>
    <col min="12291" max="12291" width="28.140625" style="175" bestFit="1" customWidth="1"/>
    <col min="12292" max="12292" width="33.140625" style="175" bestFit="1" customWidth="1"/>
    <col min="12293" max="12293" width="26" style="175" bestFit="1" customWidth="1"/>
    <col min="12294" max="12294" width="19.140625" style="175" bestFit="1" customWidth="1"/>
    <col min="12295" max="12295" width="10.42578125" style="175" customWidth="1"/>
    <col min="12296" max="12296" width="11.85546875" style="175" customWidth="1"/>
    <col min="12297" max="12297" width="14.7109375" style="175" customWidth="1"/>
    <col min="12298" max="12298" width="9" style="175" bestFit="1" customWidth="1"/>
    <col min="12299" max="12538" width="9.140625" style="175"/>
    <col min="12539" max="12539" width="4.7109375" style="175" bestFit="1" customWidth="1"/>
    <col min="12540" max="12540" width="9.7109375" style="175" bestFit="1" customWidth="1"/>
    <col min="12541" max="12541" width="10" style="175" bestFit="1" customWidth="1"/>
    <col min="12542" max="12542" width="8.85546875" style="175" bestFit="1" customWidth="1"/>
    <col min="12543" max="12543" width="22.85546875" style="175" customWidth="1"/>
    <col min="12544" max="12544" width="59.7109375" style="175" bestFit="1" customWidth="1"/>
    <col min="12545" max="12545" width="57.85546875" style="175" bestFit="1" customWidth="1"/>
    <col min="12546" max="12546" width="35.28515625" style="175" bestFit="1" customWidth="1"/>
    <col min="12547" max="12547" width="28.140625" style="175" bestFit="1" customWidth="1"/>
    <col min="12548" max="12548" width="33.140625" style="175" bestFit="1" customWidth="1"/>
    <col min="12549" max="12549" width="26" style="175" bestFit="1" customWidth="1"/>
    <col min="12550" max="12550" width="19.140625" style="175" bestFit="1" customWidth="1"/>
    <col min="12551" max="12551" width="10.42578125" style="175" customWidth="1"/>
    <col min="12552" max="12552" width="11.85546875" style="175" customWidth="1"/>
    <col min="12553" max="12553" width="14.7109375" style="175" customWidth="1"/>
    <col min="12554" max="12554" width="9" style="175" bestFit="1" customWidth="1"/>
    <col min="12555" max="12794" width="9.140625" style="175"/>
    <col min="12795" max="12795" width="4.7109375" style="175" bestFit="1" customWidth="1"/>
    <col min="12796" max="12796" width="9.7109375" style="175" bestFit="1" customWidth="1"/>
    <col min="12797" max="12797" width="10" style="175" bestFit="1" customWidth="1"/>
    <col min="12798" max="12798" width="8.85546875" style="175" bestFit="1" customWidth="1"/>
    <col min="12799" max="12799" width="22.85546875" style="175" customWidth="1"/>
    <col min="12800" max="12800" width="59.7109375" style="175" bestFit="1" customWidth="1"/>
    <col min="12801" max="12801" width="57.85546875" style="175" bestFit="1" customWidth="1"/>
    <col min="12802" max="12802" width="35.28515625" style="175" bestFit="1" customWidth="1"/>
    <col min="12803" max="12803" width="28.140625" style="175" bestFit="1" customWidth="1"/>
    <col min="12804" max="12804" width="33.140625" style="175" bestFit="1" customWidth="1"/>
    <col min="12805" max="12805" width="26" style="175" bestFit="1" customWidth="1"/>
    <col min="12806" max="12806" width="19.140625" style="175" bestFit="1" customWidth="1"/>
    <col min="12807" max="12807" width="10.42578125" style="175" customWidth="1"/>
    <col min="12808" max="12808" width="11.85546875" style="175" customWidth="1"/>
    <col min="12809" max="12809" width="14.7109375" style="175" customWidth="1"/>
    <col min="12810" max="12810" width="9" style="175" bestFit="1" customWidth="1"/>
    <col min="12811" max="13050" width="9.140625" style="175"/>
    <col min="13051" max="13051" width="4.7109375" style="175" bestFit="1" customWidth="1"/>
    <col min="13052" max="13052" width="9.7109375" style="175" bestFit="1" customWidth="1"/>
    <col min="13053" max="13053" width="10" style="175" bestFit="1" customWidth="1"/>
    <col min="13054" max="13054" width="8.85546875" style="175" bestFit="1" customWidth="1"/>
    <col min="13055" max="13055" width="22.85546875" style="175" customWidth="1"/>
    <col min="13056" max="13056" width="59.7109375" style="175" bestFit="1" customWidth="1"/>
    <col min="13057" max="13057" width="57.85546875" style="175" bestFit="1" customWidth="1"/>
    <col min="13058" max="13058" width="35.28515625" style="175" bestFit="1" customWidth="1"/>
    <col min="13059" max="13059" width="28.140625" style="175" bestFit="1" customWidth="1"/>
    <col min="13060" max="13060" width="33.140625" style="175" bestFit="1" customWidth="1"/>
    <col min="13061" max="13061" width="26" style="175" bestFit="1" customWidth="1"/>
    <col min="13062" max="13062" width="19.140625" style="175" bestFit="1" customWidth="1"/>
    <col min="13063" max="13063" width="10.42578125" style="175" customWidth="1"/>
    <col min="13064" max="13064" width="11.85546875" style="175" customWidth="1"/>
    <col min="13065" max="13065" width="14.7109375" style="175" customWidth="1"/>
    <col min="13066" max="13066" width="9" style="175" bestFit="1" customWidth="1"/>
    <col min="13067" max="13306" width="9.140625" style="175"/>
    <col min="13307" max="13307" width="4.7109375" style="175" bestFit="1" customWidth="1"/>
    <col min="13308" max="13308" width="9.7109375" style="175" bestFit="1" customWidth="1"/>
    <col min="13309" max="13309" width="10" style="175" bestFit="1" customWidth="1"/>
    <col min="13310" max="13310" width="8.85546875" style="175" bestFit="1" customWidth="1"/>
    <col min="13311" max="13311" width="22.85546875" style="175" customWidth="1"/>
    <col min="13312" max="13312" width="59.7109375" style="175" bestFit="1" customWidth="1"/>
    <col min="13313" max="13313" width="57.85546875" style="175" bestFit="1" customWidth="1"/>
    <col min="13314" max="13314" width="35.28515625" style="175" bestFit="1" customWidth="1"/>
    <col min="13315" max="13315" width="28.140625" style="175" bestFit="1" customWidth="1"/>
    <col min="13316" max="13316" width="33.140625" style="175" bestFit="1" customWidth="1"/>
    <col min="13317" max="13317" width="26" style="175" bestFit="1" customWidth="1"/>
    <col min="13318" max="13318" width="19.140625" style="175" bestFit="1" customWidth="1"/>
    <col min="13319" max="13319" width="10.42578125" style="175" customWidth="1"/>
    <col min="13320" max="13320" width="11.85546875" style="175" customWidth="1"/>
    <col min="13321" max="13321" width="14.7109375" style="175" customWidth="1"/>
    <col min="13322" max="13322" width="9" style="175" bestFit="1" customWidth="1"/>
    <col min="13323" max="13562" width="9.140625" style="175"/>
    <col min="13563" max="13563" width="4.7109375" style="175" bestFit="1" customWidth="1"/>
    <col min="13564" max="13564" width="9.7109375" style="175" bestFit="1" customWidth="1"/>
    <col min="13565" max="13565" width="10" style="175" bestFit="1" customWidth="1"/>
    <col min="13566" max="13566" width="8.85546875" style="175" bestFit="1" customWidth="1"/>
    <col min="13567" max="13567" width="22.85546875" style="175" customWidth="1"/>
    <col min="13568" max="13568" width="59.7109375" style="175" bestFit="1" customWidth="1"/>
    <col min="13569" max="13569" width="57.85546875" style="175" bestFit="1" customWidth="1"/>
    <col min="13570" max="13570" width="35.28515625" style="175" bestFit="1" customWidth="1"/>
    <col min="13571" max="13571" width="28.140625" style="175" bestFit="1" customWidth="1"/>
    <col min="13572" max="13572" width="33.140625" style="175" bestFit="1" customWidth="1"/>
    <col min="13573" max="13573" width="26" style="175" bestFit="1" customWidth="1"/>
    <col min="13574" max="13574" width="19.140625" style="175" bestFit="1" customWidth="1"/>
    <col min="13575" max="13575" width="10.42578125" style="175" customWidth="1"/>
    <col min="13576" max="13576" width="11.85546875" style="175" customWidth="1"/>
    <col min="13577" max="13577" width="14.7109375" style="175" customWidth="1"/>
    <col min="13578" max="13578" width="9" style="175" bestFit="1" customWidth="1"/>
    <col min="13579" max="13818" width="9.140625" style="175"/>
    <col min="13819" max="13819" width="4.7109375" style="175" bestFit="1" customWidth="1"/>
    <col min="13820" max="13820" width="9.7109375" style="175" bestFit="1" customWidth="1"/>
    <col min="13821" max="13821" width="10" style="175" bestFit="1" customWidth="1"/>
    <col min="13822" max="13822" width="8.85546875" style="175" bestFit="1" customWidth="1"/>
    <col min="13823" max="13823" width="22.85546875" style="175" customWidth="1"/>
    <col min="13824" max="13824" width="59.7109375" style="175" bestFit="1" customWidth="1"/>
    <col min="13825" max="13825" width="57.85546875" style="175" bestFit="1" customWidth="1"/>
    <col min="13826" max="13826" width="35.28515625" style="175" bestFit="1" customWidth="1"/>
    <col min="13827" max="13827" width="28.140625" style="175" bestFit="1" customWidth="1"/>
    <col min="13828" max="13828" width="33.140625" style="175" bestFit="1" customWidth="1"/>
    <col min="13829" max="13829" width="26" style="175" bestFit="1" customWidth="1"/>
    <col min="13830" max="13830" width="19.140625" style="175" bestFit="1" customWidth="1"/>
    <col min="13831" max="13831" width="10.42578125" style="175" customWidth="1"/>
    <col min="13832" max="13832" width="11.85546875" style="175" customWidth="1"/>
    <col min="13833" max="13833" width="14.7109375" style="175" customWidth="1"/>
    <col min="13834" max="13834" width="9" style="175" bestFit="1" customWidth="1"/>
    <col min="13835" max="14074" width="9.140625" style="175"/>
    <col min="14075" max="14075" width="4.7109375" style="175" bestFit="1" customWidth="1"/>
    <col min="14076" max="14076" width="9.7109375" style="175" bestFit="1" customWidth="1"/>
    <col min="14077" max="14077" width="10" style="175" bestFit="1" customWidth="1"/>
    <col min="14078" max="14078" width="8.85546875" style="175" bestFit="1" customWidth="1"/>
    <col min="14079" max="14079" width="22.85546875" style="175" customWidth="1"/>
    <col min="14080" max="14080" width="59.7109375" style="175" bestFit="1" customWidth="1"/>
    <col min="14081" max="14081" width="57.85546875" style="175" bestFit="1" customWidth="1"/>
    <col min="14082" max="14082" width="35.28515625" style="175" bestFit="1" customWidth="1"/>
    <col min="14083" max="14083" width="28.140625" style="175" bestFit="1" customWidth="1"/>
    <col min="14084" max="14084" width="33.140625" style="175" bestFit="1" customWidth="1"/>
    <col min="14085" max="14085" width="26" style="175" bestFit="1" customWidth="1"/>
    <col min="14086" max="14086" width="19.140625" style="175" bestFit="1" customWidth="1"/>
    <col min="14087" max="14087" width="10.42578125" style="175" customWidth="1"/>
    <col min="14088" max="14088" width="11.85546875" style="175" customWidth="1"/>
    <col min="14089" max="14089" width="14.7109375" style="175" customWidth="1"/>
    <col min="14090" max="14090" width="9" style="175" bestFit="1" customWidth="1"/>
    <col min="14091" max="14330" width="9.140625" style="175"/>
    <col min="14331" max="14331" width="4.7109375" style="175" bestFit="1" customWidth="1"/>
    <col min="14332" max="14332" width="9.7109375" style="175" bestFit="1" customWidth="1"/>
    <col min="14333" max="14333" width="10" style="175" bestFit="1" customWidth="1"/>
    <col min="14334" max="14334" width="8.85546875" style="175" bestFit="1" customWidth="1"/>
    <col min="14335" max="14335" width="22.85546875" style="175" customWidth="1"/>
    <col min="14336" max="14336" width="59.7109375" style="175" bestFit="1" customWidth="1"/>
    <col min="14337" max="14337" width="57.85546875" style="175" bestFit="1" customWidth="1"/>
    <col min="14338" max="14338" width="35.28515625" style="175" bestFit="1" customWidth="1"/>
    <col min="14339" max="14339" width="28.140625" style="175" bestFit="1" customWidth="1"/>
    <col min="14340" max="14340" width="33.140625" style="175" bestFit="1" customWidth="1"/>
    <col min="14341" max="14341" width="26" style="175" bestFit="1" customWidth="1"/>
    <col min="14342" max="14342" width="19.140625" style="175" bestFit="1" customWidth="1"/>
    <col min="14343" max="14343" width="10.42578125" style="175" customWidth="1"/>
    <col min="14344" max="14344" width="11.85546875" style="175" customWidth="1"/>
    <col min="14345" max="14345" width="14.7109375" style="175" customWidth="1"/>
    <col min="14346" max="14346" width="9" style="175" bestFit="1" customWidth="1"/>
    <col min="14347" max="14586" width="9.140625" style="175"/>
    <col min="14587" max="14587" width="4.7109375" style="175" bestFit="1" customWidth="1"/>
    <col min="14588" max="14588" width="9.7109375" style="175" bestFit="1" customWidth="1"/>
    <col min="14589" max="14589" width="10" style="175" bestFit="1" customWidth="1"/>
    <col min="14590" max="14590" width="8.85546875" style="175" bestFit="1" customWidth="1"/>
    <col min="14591" max="14591" width="22.85546875" style="175" customWidth="1"/>
    <col min="14592" max="14592" width="59.7109375" style="175" bestFit="1" customWidth="1"/>
    <col min="14593" max="14593" width="57.85546875" style="175" bestFit="1" customWidth="1"/>
    <col min="14594" max="14594" width="35.28515625" style="175" bestFit="1" customWidth="1"/>
    <col min="14595" max="14595" width="28.140625" style="175" bestFit="1" customWidth="1"/>
    <col min="14596" max="14596" width="33.140625" style="175" bestFit="1" customWidth="1"/>
    <col min="14597" max="14597" width="26" style="175" bestFit="1" customWidth="1"/>
    <col min="14598" max="14598" width="19.140625" style="175" bestFit="1" customWidth="1"/>
    <col min="14599" max="14599" width="10.42578125" style="175" customWidth="1"/>
    <col min="14600" max="14600" width="11.85546875" style="175" customWidth="1"/>
    <col min="14601" max="14601" width="14.7109375" style="175" customWidth="1"/>
    <col min="14602" max="14602" width="9" style="175" bestFit="1" customWidth="1"/>
    <col min="14603" max="14842" width="9.140625" style="175"/>
    <col min="14843" max="14843" width="4.7109375" style="175" bestFit="1" customWidth="1"/>
    <col min="14844" max="14844" width="9.7109375" style="175" bestFit="1" customWidth="1"/>
    <col min="14845" max="14845" width="10" style="175" bestFit="1" customWidth="1"/>
    <col min="14846" max="14846" width="8.85546875" style="175" bestFit="1" customWidth="1"/>
    <col min="14847" max="14847" width="22.85546875" style="175" customWidth="1"/>
    <col min="14848" max="14848" width="59.7109375" style="175" bestFit="1" customWidth="1"/>
    <col min="14849" max="14849" width="57.85546875" style="175" bestFit="1" customWidth="1"/>
    <col min="14850" max="14850" width="35.28515625" style="175" bestFit="1" customWidth="1"/>
    <col min="14851" max="14851" width="28.140625" style="175" bestFit="1" customWidth="1"/>
    <col min="14852" max="14852" width="33.140625" style="175" bestFit="1" customWidth="1"/>
    <col min="14853" max="14853" width="26" style="175" bestFit="1" customWidth="1"/>
    <col min="14854" max="14854" width="19.140625" style="175" bestFit="1" customWidth="1"/>
    <col min="14855" max="14855" width="10.42578125" style="175" customWidth="1"/>
    <col min="14856" max="14856" width="11.85546875" style="175" customWidth="1"/>
    <col min="14857" max="14857" width="14.7109375" style="175" customWidth="1"/>
    <col min="14858" max="14858" width="9" style="175" bestFit="1" customWidth="1"/>
    <col min="14859" max="15098" width="9.140625" style="175"/>
    <col min="15099" max="15099" width="4.7109375" style="175" bestFit="1" customWidth="1"/>
    <col min="15100" max="15100" width="9.7109375" style="175" bestFit="1" customWidth="1"/>
    <col min="15101" max="15101" width="10" style="175" bestFit="1" customWidth="1"/>
    <col min="15102" max="15102" width="8.85546875" style="175" bestFit="1" customWidth="1"/>
    <col min="15103" max="15103" width="22.85546875" style="175" customWidth="1"/>
    <col min="15104" max="15104" width="59.7109375" style="175" bestFit="1" customWidth="1"/>
    <col min="15105" max="15105" width="57.85546875" style="175" bestFit="1" customWidth="1"/>
    <col min="15106" max="15106" width="35.28515625" style="175" bestFit="1" customWidth="1"/>
    <col min="15107" max="15107" width="28.140625" style="175" bestFit="1" customWidth="1"/>
    <col min="15108" max="15108" width="33.140625" style="175" bestFit="1" customWidth="1"/>
    <col min="15109" max="15109" width="26" style="175" bestFit="1" customWidth="1"/>
    <col min="15110" max="15110" width="19.140625" style="175" bestFit="1" customWidth="1"/>
    <col min="15111" max="15111" width="10.42578125" style="175" customWidth="1"/>
    <col min="15112" max="15112" width="11.85546875" style="175" customWidth="1"/>
    <col min="15113" max="15113" width="14.7109375" style="175" customWidth="1"/>
    <col min="15114" max="15114" width="9" style="175" bestFit="1" customWidth="1"/>
    <col min="15115" max="15354" width="9.140625" style="175"/>
    <col min="15355" max="15355" width="4.7109375" style="175" bestFit="1" customWidth="1"/>
    <col min="15356" max="15356" width="9.7109375" style="175" bestFit="1" customWidth="1"/>
    <col min="15357" max="15357" width="10" style="175" bestFit="1" customWidth="1"/>
    <col min="15358" max="15358" width="8.85546875" style="175" bestFit="1" customWidth="1"/>
    <col min="15359" max="15359" width="22.85546875" style="175" customWidth="1"/>
    <col min="15360" max="15360" width="59.7109375" style="175" bestFit="1" customWidth="1"/>
    <col min="15361" max="15361" width="57.85546875" style="175" bestFit="1" customWidth="1"/>
    <col min="15362" max="15362" width="35.28515625" style="175" bestFit="1" customWidth="1"/>
    <col min="15363" max="15363" width="28.140625" style="175" bestFit="1" customWidth="1"/>
    <col min="15364" max="15364" width="33.140625" style="175" bestFit="1" customWidth="1"/>
    <col min="15365" max="15365" width="26" style="175" bestFit="1" customWidth="1"/>
    <col min="15366" max="15366" width="19.140625" style="175" bestFit="1" customWidth="1"/>
    <col min="15367" max="15367" width="10.42578125" style="175" customWidth="1"/>
    <col min="15368" max="15368" width="11.85546875" style="175" customWidth="1"/>
    <col min="15369" max="15369" width="14.7109375" style="175" customWidth="1"/>
    <col min="15370" max="15370" width="9" style="175" bestFit="1" customWidth="1"/>
    <col min="15371" max="15610" width="9.140625" style="175"/>
    <col min="15611" max="15611" width="4.7109375" style="175" bestFit="1" customWidth="1"/>
    <col min="15612" max="15612" width="9.7109375" style="175" bestFit="1" customWidth="1"/>
    <col min="15613" max="15613" width="10" style="175" bestFit="1" customWidth="1"/>
    <col min="15614" max="15614" width="8.85546875" style="175" bestFit="1" customWidth="1"/>
    <col min="15615" max="15615" width="22.85546875" style="175" customWidth="1"/>
    <col min="15616" max="15616" width="59.7109375" style="175" bestFit="1" customWidth="1"/>
    <col min="15617" max="15617" width="57.85546875" style="175" bestFit="1" customWidth="1"/>
    <col min="15618" max="15618" width="35.28515625" style="175" bestFit="1" customWidth="1"/>
    <col min="15619" max="15619" width="28.140625" style="175" bestFit="1" customWidth="1"/>
    <col min="15620" max="15620" width="33.140625" style="175" bestFit="1" customWidth="1"/>
    <col min="15621" max="15621" width="26" style="175" bestFit="1" customWidth="1"/>
    <col min="15622" max="15622" width="19.140625" style="175" bestFit="1" customWidth="1"/>
    <col min="15623" max="15623" width="10.42578125" style="175" customWidth="1"/>
    <col min="15624" max="15624" width="11.85546875" style="175" customWidth="1"/>
    <col min="15625" max="15625" width="14.7109375" style="175" customWidth="1"/>
    <col min="15626" max="15626" width="9" style="175" bestFit="1" customWidth="1"/>
    <col min="15627" max="15866" width="9.140625" style="175"/>
    <col min="15867" max="15867" width="4.7109375" style="175" bestFit="1" customWidth="1"/>
    <col min="15868" max="15868" width="9.7109375" style="175" bestFit="1" customWidth="1"/>
    <col min="15869" max="15869" width="10" style="175" bestFit="1" customWidth="1"/>
    <col min="15870" max="15870" width="8.85546875" style="175" bestFit="1" customWidth="1"/>
    <col min="15871" max="15871" width="22.85546875" style="175" customWidth="1"/>
    <col min="15872" max="15872" width="59.7109375" style="175" bestFit="1" customWidth="1"/>
    <col min="15873" max="15873" width="57.85546875" style="175" bestFit="1" customWidth="1"/>
    <col min="15874" max="15874" width="35.28515625" style="175" bestFit="1" customWidth="1"/>
    <col min="15875" max="15875" width="28.140625" style="175" bestFit="1" customWidth="1"/>
    <col min="15876" max="15876" width="33.140625" style="175" bestFit="1" customWidth="1"/>
    <col min="15877" max="15877" width="26" style="175" bestFit="1" customWidth="1"/>
    <col min="15878" max="15878" width="19.140625" style="175" bestFit="1" customWidth="1"/>
    <col min="15879" max="15879" width="10.42578125" style="175" customWidth="1"/>
    <col min="15880" max="15880" width="11.85546875" style="175" customWidth="1"/>
    <col min="15881" max="15881" width="14.7109375" style="175" customWidth="1"/>
    <col min="15882" max="15882" width="9" style="175" bestFit="1" customWidth="1"/>
    <col min="15883" max="16122" width="9.140625" style="175"/>
    <col min="16123" max="16123" width="4.7109375" style="175" bestFit="1" customWidth="1"/>
    <col min="16124" max="16124" width="9.7109375" style="175" bestFit="1" customWidth="1"/>
    <col min="16125" max="16125" width="10" style="175" bestFit="1" customWidth="1"/>
    <col min="16126" max="16126" width="8.85546875" style="175" bestFit="1" customWidth="1"/>
    <col min="16127" max="16127" width="22.85546875" style="175" customWidth="1"/>
    <col min="16128" max="16128" width="59.7109375" style="175" bestFit="1" customWidth="1"/>
    <col min="16129" max="16129" width="57.85546875" style="175" bestFit="1" customWidth="1"/>
    <col min="16130" max="16130" width="35.28515625" style="175" bestFit="1" customWidth="1"/>
    <col min="16131" max="16131" width="28.140625" style="175" bestFit="1" customWidth="1"/>
    <col min="16132" max="16132" width="33.140625" style="175" bestFit="1" customWidth="1"/>
    <col min="16133" max="16133" width="26" style="175" bestFit="1" customWidth="1"/>
    <col min="16134" max="16134" width="19.140625" style="175" bestFit="1" customWidth="1"/>
    <col min="16135" max="16135" width="10.42578125" style="175" customWidth="1"/>
    <col min="16136" max="16136" width="11.85546875" style="175" customWidth="1"/>
    <col min="16137" max="16137" width="14.7109375" style="175" customWidth="1"/>
    <col min="16138" max="16138" width="9" style="175" bestFit="1" customWidth="1"/>
    <col min="16139" max="16384" width="9.140625" style="175"/>
  </cols>
  <sheetData>
    <row r="1" spans="1:19" x14ac:dyDescent="0.25">
      <c r="M1" s="176"/>
      <c r="N1" s="176"/>
      <c r="O1" s="176"/>
      <c r="P1" s="176"/>
    </row>
    <row r="2" spans="1:19" x14ac:dyDescent="0.25">
      <c r="A2" s="177" t="s">
        <v>1077</v>
      </c>
      <c r="M2" s="176"/>
      <c r="N2" s="176"/>
      <c r="O2" s="176"/>
      <c r="P2" s="176"/>
    </row>
    <row r="3" spans="1:19" x14ac:dyDescent="0.25">
      <c r="M3" s="176"/>
      <c r="N3" s="176"/>
      <c r="O3" s="176"/>
      <c r="P3" s="176"/>
    </row>
    <row r="4" spans="1:19" s="179" customFormat="1" ht="47.25" customHeight="1" x14ac:dyDescent="0.25">
      <c r="A4" s="663" t="s">
        <v>0</v>
      </c>
      <c r="B4" s="665" t="s">
        <v>1</v>
      </c>
      <c r="C4" s="665" t="s">
        <v>2</v>
      </c>
      <c r="D4" s="665" t="s">
        <v>3</v>
      </c>
      <c r="E4" s="663" t="s">
        <v>4</v>
      </c>
      <c r="F4" s="663" t="s">
        <v>5</v>
      </c>
      <c r="G4" s="663" t="s">
        <v>6</v>
      </c>
      <c r="H4" s="669" t="s">
        <v>7</v>
      </c>
      <c r="I4" s="669"/>
      <c r="J4" s="663" t="s">
        <v>8</v>
      </c>
      <c r="K4" s="670" t="s">
        <v>9</v>
      </c>
      <c r="L4" s="671"/>
      <c r="M4" s="668" t="s">
        <v>10</v>
      </c>
      <c r="N4" s="668"/>
      <c r="O4" s="668" t="s">
        <v>11</v>
      </c>
      <c r="P4" s="668"/>
      <c r="Q4" s="663" t="s">
        <v>12</v>
      </c>
      <c r="R4" s="665" t="s">
        <v>13</v>
      </c>
      <c r="S4" s="178"/>
    </row>
    <row r="5" spans="1:19" s="179" customFormat="1" x14ac:dyDescent="0.2">
      <c r="A5" s="664"/>
      <c r="B5" s="666"/>
      <c r="C5" s="666"/>
      <c r="D5" s="666"/>
      <c r="E5" s="664"/>
      <c r="F5" s="664"/>
      <c r="G5" s="664"/>
      <c r="H5" s="180" t="s">
        <v>14</v>
      </c>
      <c r="I5" s="180" t="s">
        <v>15</v>
      </c>
      <c r="J5" s="664"/>
      <c r="K5" s="181">
        <v>2018</v>
      </c>
      <c r="L5" s="181">
        <v>2019</v>
      </c>
      <c r="M5" s="182">
        <v>2018</v>
      </c>
      <c r="N5" s="182">
        <v>2019</v>
      </c>
      <c r="O5" s="182">
        <v>2018</v>
      </c>
      <c r="P5" s="182">
        <v>2019</v>
      </c>
      <c r="Q5" s="664"/>
      <c r="R5" s="666"/>
      <c r="S5" s="178"/>
    </row>
    <row r="6" spans="1:19" s="179" customFormat="1" ht="15.75" customHeight="1" x14ac:dyDescent="0.2">
      <c r="A6" s="183" t="s">
        <v>16</v>
      </c>
      <c r="B6" s="181" t="s">
        <v>17</v>
      </c>
      <c r="C6" s="181" t="s">
        <v>18</v>
      </c>
      <c r="D6" s="181" t="s">
        <v>19</v>
      </c>
      <c r="E6" s="183" t="s">
        <v>20</v>
      </c>
      <c r="F6" s="183" t="s">
        <v>21</v>
      </c>
      <c r="G6" s="183" t="s">
        <v>22</v>
      </c>
      <c r="H6" s="181" t="s">
        <v>23</v>
      </c>
      <c r="I6" s="181" t="s">
        <v>24</v>
      </c>
      <c r="J6" s="183" t="s">
        <v>25</v>
      </c>
      <c r="K6" s="181" t="s">
        <v>26</v>
      </c>
      <c r="L6" s="181" t="s">
        <v>27</v>
      </c>
      <c r="M6" s="184" t="s">
        <v>28</v>
      </c>
      <c r="N6" s="184" t="s">
        <v>29</v>
      </c>
      <c r="O6" s="184" t="s">
        <v>30</v>
      </c>
      <c r="P6" s="184" t="s">
        <v>31</v>
      </c>
      <c r="Q6" s="183" t="s">
        <v>32</v>
      </c>
      <c r="R6" s="181" t="s">
        <v>33</v>
      </c>
      <c r="S6" s="178"/>
    </row>
    <row r="7" spans="1:19" s="109" customFormat="1" ht="150" x14ac:dyDescent="0.25">
      <c r="A7" s="89">
        <v>1</v>
      </c>
      <c r="B7" s="131">
        <v>1.2</v>
      </c>
      <c r="C7" s="131">
        <v>4</v>
      </c>
      <c r="D7" s="131">
        <v>2</v>
      </c>
      <c r="E7" s="89" t="s">
        <v>1031</v>
      </c>
      <c r="F7" s="89" t="s">
        <v>1032</v>
      </c>
      <c r="G7" s="131" t="s">
        <v>1033</v>
      </c>
      <c r="H7" s="77" t="s">
        <v>1034</v>
      </c>
      <c r="I7" s="363">
        <v>200</v>
      </c>
      <c r="J7" s="89" t="s">
        <v>1035</v>
      </c>
      <c r="K7" s="131" t="s">
        <v>36</v>
      </c>
      <c r="L7" s="364"/>
      <c r="M7" s="76">
        <v>14169.6</v>
      </c>
      <c r="N7" s="364"/>
      <c r="O7" s="76">
        <v>14169.6</v>
      </c>
      <c r="P7" s="364"/>
      <c r="Q7" s="89" t="s">
        <v>1036</v>
      </c>
      <c r="R7" s="89" t="s">
        <v>1037</v>
      </c>
      <c r="S7" s="14"/>
    </row>
    <row r="8" spans="1:19" s="109" customFormat="1" ht="165" x14ac:dyDescent="0.25">
      <c r="A8" s="131">
        <v>2</v>
      </c>
      <c r="B8" s="131">
        <v>1</v>
      </c>
      <c r="C8" s="131">
        <v>4</v>
      </c>
      <c r="D8" s="89">
        <v>2</v>
      </c>
      <c r="E8" s="89" t="s">
        <v>1038</v>
      </c>
      <c r="F8" s="89" t="s">
        <v>1039</v>
      </c>
      <c r="G8" s="131" t="s">
        <v>49</v>
      </c>
      <c r="H8" s="77" t="s">
        <v>1034</v>
      </c>
      <c r="I8" s="131">
        <v>20</v>
      </c>
      <c r="J8" s="89" t="s">
        <v>1040</v>
      </c>
      <c r="K8" s="75" t="s">
        <v>36</v>
      </c>
      <c r="L8" s="75"/>
      <c r="M8" s="76">
        <v>23999</v>
      </c>
      <c r="N8" s="76"/>
      <c r="O8" s="76">
        <v>23999</v>
      </c>
      <c r="P8" s="76"/>
      <c r="Q8" s="89" t="s">
        <v>1036</v>
      </c>
      <c r="R8" s="89" t="s">
        <v>1037</v>
      </c>
    </row>
    <row r="9" spans="1:19" s="109" customFormat="1" ht="120" x14ac:dyDescent="0.25">
      <c r="A9" s="131">
        <v>3</v>
      </c>
      <c r="B9" s="131">
        <v>1</v>
      </c>
      <c r="C9" s="131">
        <v>4</v>
      </c>
      <c r="D9" s="131">
        <v>5</v>
      </c>
      <c r="E9" s="89" t="s">
        <v>1041</v>
      </c>
      <c r="F9" s="89" t="s">
        <v>1042</v>
      </c>
      <c r="G9" s="89" t="s">
        <v>1043</v>
      </c>
      <c r="H9" s="89" t="s">
        <v>56</v>
      </c>
      <c r="I9" s="131">
        <v>24</v>
      </c>
      <c r="J9" s="89" t="s">
        <v>1044</v>
      </c>
      <c r="K9" s="89" t="s">
        <v>36</v>
      </c>
      <c r="L9" s="365"/>
      <c r="M9" s="76">
        <v>39998.89</v>
      </c>
      <c r="N9" s="83"/>
      <c r="O9" s="76">
        <v>39998.89</v>
      </c>
      <c r="P9" s="83"/>
      <c r="Q9" s="89" t="s">
        <v>1036</v>
      </c>
      <c r="R9" s="89" t="s">
        <v>1037</v>
      </c>
    </row>
    <row r="10" spans="1:19" s="109" customFormat="1" ht="60" x14ac:dyDescent="0.25">
      <c r="A10" s="131">
        <v>4</v>
      </c>
      <c r="B10" s="131">
        <v>1</v>
      </c>
      <c r="C10" s="131">
        <v>4</v>
      </c>
      <c r="D10" s="89">
        <v>2</v>
      </c>
      <c r="E10" s="89" t="s">
        <v>1045</v>
      </c>
      <c r="F10" s="89" t="s">
        <v>1046</v>
      </c>
      <c r="G10" s="131" t="s">
        <v>473</v>
      </c>
      <c r="H10" s="77" t="s">
        <v>1047</v>
      </c>
      <c r="I10" s="131">
        <v>50</v>
      </c>
      <c r="J10" s="89" t="s">
        <v>1048</v>
      </c>
      <c r="K10" s="75" t="s">
        <v>36</v>
      </c>
      <c r="L10" s="75"/>
      <c r="M10" s="76">
        <v>32499</v>
      </c>
      <c r="N10" s="76"/>
      <c r="O10" s="76">
        <v>32499</v>
      </c>
      <c r="P10" s="76"/>
      <c r="Q10" s="89" t="s">
        <v>1036</v>
      </c>
      <c r="R10" s="89" t="s">
        <v>1037</v>
      </c>
    </row>
    <row r="11" spans="1:19" s="109" customFormat="1" ht="60" x14ac:dyDescent="0.25">
      <c r="A11" s="131">
        <v>5</v>
      </c>
      <c r="B11" s="131">
        <v>1</v>
      </c>
      <c r="C11" s="131">
        <v>4</v>
      </c>
      <c r="D11" s="131">
        <v>5</v>
      </c>
      <c r="E11" s="89" t="s">
        <v>1049</v>
      </c>
      <c r="F11" s="89" t="s">
        <v>1050</v>
      </c>
      <c r="G11" s="89" t="s">
        <v>473</v>
      </c>
      <c r="H11" s="89" t="s">
        <v>56</v>
      </c>
      <c r="I11" s="131">
        <v>40</v>
      </c>
      <c r="J11" s="89" t="s">
        <v>1051</v>
      </c>
      <c r="K11" s="89" t="s">
        <v>36</v>
      </c>
      <c r="L11" s="365"/>
      <c r="M11" s="76">
        <v>31917.99</v>
      </c>
      <c r="N11" s="83"/>
      <c r="O11" s="76">
        <v>31917.99</v>
      </c>
      <c r="P11" s="83"/>
      <c r="Q11" s="89" t="s">
        <v>1036</v>
      </c>
      <c r="R11" s="89" t="s">
        <v>1037</v>
      </c>
    </row>
    <row r="12" spans="1:19" s="109" customFormat="1" ht="60" x14ac:dyDescent="0.25">
      <c r="A12" s="737">
        <v>6</v>
      </c>
      <c r="B12" s="737">
        <v>1</v>
      </c>
      <c r="C12" s="737">
        <v>4</v>
      </c>
      <c r="D12" s="677">
        <v>2</v>
      </c>
      <c r="E12" s="677" t="s">
        <v>1052</v>
      </c>
      <c r="F12" s="677" t="s">
        <v>1053</v>
      </c>
      <c r="G12" s="677" t="s">
        <v>1054</v>
      </c>
      <c r="H12" s="77" t="s">
        <v>1034</v>
      </c>
      <c r="I12" s="77">
        <v>200</v>
      </c>
      <c r="J12" s="778" t="s">
        <v>1055</v>
      </c>
      <c r="K12" s="366"/>
      <c r="L12" s="735" t="s">
        <v>36</v>
      </c>
      <c r="M12" s="722"/>
      <c r="N12" s="722">
        <v>15766.14</v>
      </c>
      <c r="O12" s="722"/>
      <c r="P12" s="722">
        <v>15766.14</v>
      </c>
      <c r="Q12" s="677" t="s">
        <v>1036</v>
      </c>
      <c r="R12" s="677" t="s">
        <v>1056</v>
      </c>
      <c r="S12" s="14"/>
    </row>
    <row r="13" spans="1:19" s="109" customFormat="1" x14ac:dyDescent="0.25">
      <c r="A13" s="787"/>
      <c r="B13" s="787"/>
      <c r="C13" s="787"/>
      <c r="D13" s="678"/>
      <c r="E13" s="678"/>
      <c r="F13" s="678"/>
      <c r="G13" s="678"/>
      <c r="H13" s="77" t="s">
        <v>43</v>
      </c>
      <c r="I13" s="77">
        <v>200</v>
      </c>
      <c r="J13" s="780"/>
      <c r="K13" s="367"/>
      <c r="L13" s="764"/>
      <c r="M13" s="772"/>
      <c r="N13" s="772"/>
      <c r="O13" s="772"/>
      <c r="P13" s="772"/>
      <c r="Q13" s="678"/>
      <c r="R13" s="678"/>
    </row>
    <row r="14" spans="1:19" s="109" customFormat="1" ht="180" x14ac:dyDescent="0.25">
      <c r="A14" s="131">
        <v>7</v>
      </c>
      <c r="B14" s="131">
        <v>1</v>
      </c>
      <c r="C14" s="131">
        <v>4</v>
      </c>
      <c r="D14" s="89">
        <v>2</v>
      </c>
      <c r="E14" s="368" t="s">
        <v>1057</v>
      </c>
      <c r="F14" s="89" t="s">
        <v>1058</v>
      </c>
      <c r="G14" s="131" t="s">
        <v>1059</v>
      </c>
      <c r="H14" s="77" t="s">
        <v>1047</v>
      </c>
      <c r="I14" s="131">
        <v>200</v>
      </c>
      <c r="J14" s="89" t="s">
        <v>1060</v>
      </c>
      <c r="K14" s="365"/>
      <c r="L14" s="75" t="s">
        <v>36</v>
      </c>
      <c r="M14" s="76"/>
      <c r="N14" s="76">
        <v>43642.57</v>
      </c>
      <c r="O14" s="76"/>
      <c r="P14" s="76">
        <v>43642.57</v>
      </c>
      <c r="Q14" s="89" t="s">
        <v>1036</v>
      </c>
      <c r="R14" s="89" t="s">
        <v>1056</v>
      </c>
    </row>
    <row r="15" spans="1:19" s="109" customFormat="1" ht="105" x14ac:dyDescent="0.25">
      <c r="A15" s="131">
        <v>8</v>
      </c>
      <c r="B15" s="131">
        <v>1</v>
      </c>
      <c r="C15" s="131">
        <v>4</v>
      </c>
      <c r="D15" s="131">
        <v>2</v>
      </c>
      <c r="E15" s="89" t="s">
        <v>1061</v>
      </c>
      <c r="F15" s="89" t="s">
        <v>1062</v>
      </c>
      <c r="G15" s="89" t="s">
        <v>479</v>
      </c>
      <c r="H15" s="89" t="s">
        <v>56</v>
      </c>
      <c r="I15" s="131">
        <v>50</v>
      </c>
      <c r="J15" s="89" t="s">
        <v>1063</v>
      </c>
      <c r="K15" s="365"/>
      <c r="L15" s="89" t="s">
        <v>36</v>
      </c>
      <c r="M15" s="76"/>
      <c r="N15" s="76">
        <v>12612.44</v>
      </c>
      <c r="O15" s="76"/>
      <c r="P15" s="76">
        <v>12612.44</v>
      </c>
      <c r="Q15" s="89" t="s">
        <v>1036</v>
      </c>
      <c r="R15" s="89" t="s">
        <v>1064</v>
      </c>
    </row>
    <row r="16" spans="1:19" s="109" customFormat="1" ht="135" x14ac:dyDescent="0.25">
      <c r="A16" s="131">
        <v>9</v>
      </c>
      <c r="B16" s="131">
        <v>1</v>
      </c>
      <c r="C16" s="131">
        <v>4</v>
      </c>
      <c r="D16" s="131">
        <v>5</v>
      </c>
      <c r="E16" s="89" t="s">
        <v>1065</v>
      </c>
      <c r="F16" s="89" t="s">
        <v>1066</v>
      </c>
      <c r="G16" s="89" t="s">
        <v>473</v>
      </c>
      <c r="H16" s="89" t="s">
        <v>56</v>
      </c>
      <c r="I16" s="131">
        <v>35</v>
      </c>
      <c r="J16" s="89" t="s">
        <v>1063</v>
      </c>
      <c r="K16" s="365"/>
      <c r="L16" s="89" t="s">
        <v>36</v>
      </c>
      <c r="M16" s="76"/>
      <c r="N16" s="76">
        <v>75000</v>
      </c>
      <c r="O16" s="76"/>
      <c r="P16" s="76">
        <v>75000</v>
      </c>
      <c r="Q16" s="89" t="s">
        <v>1036</v>
      </c>
      <c r="R16" s="89" t="s">
        <v>1067</v>
      </c>
    </row>
    <row r="17" spans="1:18" s="109" customFormat="1" ht="135" x14ac:dyDescent="0.25">
      <c r="A17" s="213">
        <v>9</v>
      </c>
      <c r="B17" s="213">
        <v>1</v>
      </c>
      <c r="C17" s="213">
        <v>4</v>
      </c>
      <c r="D17" s="213">
        <v>5</v>
      </c>
      <c r="E17" s="212" t="s">
        <v>1065</v>
      </c>
      <c r="F17" s="212" t="s">
        <v>1066</v>
      </c>
      <c r="G17" s="212" t="s">
        <v>473</v>
      </c>
      <c r="H17" s="212" t="s">
        <v>56</v>
      </c>
      <c r="I17" s="213">
        <v>35</v>
      </c>
      <c r="J17" s="212" t="s">
        <v>1063</v>
      </c>
      <c r="K17" s="114"/>
      <c r="L17" s="212" t="s">
        <v>36</v>
      </c>
      <c r="M17" s="218"/>
      <c r="N17" s="219">
        <v>73045</v>
      </c>
      <c r="O17" s="218"/>
      <c r="P17" s="219">
        <v>73045</v>
      </c>
      <c r="Q17" s="212" t="s">
        <v>1036</v>
      </c>
      <c r="R17" s="212" t="s">
        <v>1068</v>
      </c>
    </row>
    <row r="18" spans="1:18" s="109" customFormat="1" ht="25.5" customHeight="1" x14ac:dyDescent="0.25">
      <c r="A18" s="815" t="s">
        <v>1069</v>
      </c>
      <c r="B18" s="1065"/>
      <c r="C18" s="1065"/>
      <c r="D18" s="1065"/>
      <c r="E18" s="1065"/>
      <c r="F18" s="1065"/>
      <c r="G18" s="1065"/>
      <c r="H18" s="1065"/>
      <c r="I18" s="1065"/>
      <c r="J18" s="1065"/>
      <c r="K18" s="1065"/>
      <c r="L18" s="1065"/>
      <c r="M18" s="1065"/>
      <c r="N18" s="1065"/>
      <c r="O18" s="1065"/>
      <c r="P18" s="1065"/>
      <c r="Q18" s="1065"/>
      <c r="R18" s="1066"/>
    </row>
    <row r="19" spans="1:18" ht="120" x14ac:dyDescent="0.25">
      <c r="A19" s="131">
        <v>10</v>
      </c>
      <c r="B19" s="131">
        <v>1</v>
      </c>
      <c r="C19" s="131">
        <v>4</v>
      </c>
      <c r="D19" s="131">
        <v>5</v>
      </c>
      <c r="E19" s="89" t="s">
        <v>1070</v>
      </c>
      <c r="F19" s="89" t="s">
        <v>1071</v>
      </c>
      <c r="G19" s="89" t="s">
        <v>473</v>
      </c>
      <c r="H19" s="89" t="s">
        <v>56</v>
      </c>
      <c r="I19" s="131">
        <v>45</v>
      </c>
      <c r="J19" s="89" t="s">
        <v>1063</v>
      </c>
      <c r="K19" s="365"/>
      <c r="L19" s="89" t="s">
        <v>36</v>
      </c>
      <c r="M19" s="76"/>
      <c r="N19" s="76">
        <v>75000</v>
      </c>
      <c r="O19" s="76"/>
      <c r="P19" s="76">
        <v>75000</v>
      </c>
      <c r="Q19" s="89" t="s">
        <v>1036</v>
      </c>
      <c r="R19" s="89" t="s">
        <v>1037</v>
      </c>
    </row>
    <row r="20" spans="1:18" ht="105" x14ac:dyDescent="0.25">
      <c r="A20" s="131">
        <v>11</v>
      </c>
      <c r="B20" s="131">
        <v>1</v>
      </c>
      <c r="C20" s="131">
        <v>4</v>
      </c>
      <c r="D20" s="131">
        <v>5</v>
      </c>
      <c r="E20" s="89" t="s">
        <v>1072</v>
      </c>
      <c r="F20" s="89" t="s">
        <v>1073</v>
      </c>
      <c r="G20" s="89" t="s">
        <v>473</v>
      </c>
      <c r="H20" s="89" t="s">
        <v>56</v>
      </c>
      <c r="I20" s="131">
        <v>20</v>
      </c>
      <c r="J20" s="89" t="s">
        <v>1074</v>
      </c>
      <c r="K20" s="365"/>
      <c r="L20" s="89" t="s">
        <v>36</v>
      </c>
      <c r="M20" s="76"/>
      <c r="N20" s="76">
        <v>26400</v>
      </c>
      <c r="O20" s="76"/>
      <c r="P20" s="76">
        <v>26400</v>
      </c>
      <c r="Q20" s="89" t="s">
        <v>1036</v>
      </c>
      <c r="R20" s="89" t="s">
        <v>1075</v>
      </c>
    </row>
    <row r="21" spans="1:18" s="109" customFormat="1" ht="105" x14ac:dyDescent="0.25">
      <c r="A21" s="213">
        <v>11</v>
      </c>
      <c r="B21" s="213">
        <v>1</v>
      </c>
      <c r="C21" s="213">
        <v>4</v>
      </c>
      <c r="D21" s="213">
        <v>5</v>
      </c>
      <c r="E21" s="212" t="s">
        <v>1072</v>
      </c>
      <c r="F21" s="212" t="s">
        <v>1073</v>
      </c>
      <c r="G21" s="212" t="s">
        <v>473</v>
      </c>
      <c r="H21" s="212" t="s">
        <v>56</v>
      </c>
      <c r="I21" s="213">
        <v>20</v>
      </c>
      <c r="J21" s="212" t="s">
        <v>1074</v>
      </c>
      <c r="K21" s="114"/>
      <c r="L21" s="212" t="s">
        <v>36</v>
      </c>
      <c r="M21" s="218"/>
      <c r="N21" s="219">
        <v>27200</v>
      </c>
      <c r="O21" s="218"/>
      <c r="P21" s="219">
        <v>27200</v>
      </c>
      <c r="Q21" s="212" t="s">
        <v>1036</v>
      </c>
      <c r="R21" s="212" t="s">
        <v>1075</v>
      </c>
    </row>
    <row r="22" spans="1:18" s="109" customFormat="1" ht="24" customHeight="1" x14ac:dyDescent="0.25">
      <c r="A22" s="707" t="s">
        <v>1076</v>
      </c>
      <c r="B22" s="1065"/>
      <c r="C22" s="1065"/>
      <c r="D22" s="1065"/>
      <c r="E22" s="1065"/>
      <c r="F22" s="1065"/>
      <c r="G22" s="1065"/>
      <c r="H22" s="1065"/>
      <c r="I22" s="1065"/>
      <c r="J22" s="1065"/>
      <c r="K22" s="1065"/>
      <c r="L22" s="1065"/>
      <c r="M22" s="1065"/>
      <c r="N22" s="1065"/>
      <c r="O22" s="1065"/>
      <c r="P22" s="1065"/>
      <c r="Q22" s="1065"/>
      <c r="R22" s="1065"/>
    </row>
    <row r="24" spans="1:18" x14ac:dyDescent="0.25">
      <c r="M24" s="578" t="s">
        <v>256</v>
      </c>
      <c r="N24" s="579"/>
      <c r="O24" s="580" t="s">
        <v>257</v>
      </c>
      <c r="P24" s="580"/>
    </row>
    <row r="25" spans="1:18" x14ac:dyDescent="0.25">
      <c r="M25" s="99" t="s">
        <v>258</v>
      </c>
      <c r="N25" s="99" t="s">
        <v>259</v>
      </c>
      <c r="O25" s="99" t="s">
        <v>258</v>
      </c>
      <c r="P25" s="99" t="s">
        <v>259</v>
      </c>
    </row>
    <row r="26" spans="1:18" x14ac:dyDescent="0.25">
      <c r="L26" s="101" t="s">
        <v>260</v>
      </c>
      <c r="M26" s="151">
        <v>11</v>
      </c>
      <c r="N26" s="156">
        <f>O7+O8+O9+O10+O11+P12+P14+P15+P16+P19+P20</f>
        <v>391005.63</v>
      </c>
      <c r="O26" s="161" t="s">
        <v>701</v>
      </c>
      <c r="P26" s="139" t="s">
        <v>701</v>
      </c>
    </row>
    <row r="27" spans="1:18" x14ac:dyDescent="0.25">
      <c r="L27" s="101" t="s">
        <v>261</v>
      </c>
      <c r="M27" s="131">
        <v>11</v>
      </c>
      <c r="N27" s="83">
        <f>O7+O8+O9+O10+O11+P12+P14+P15+P17+P19+P21</f>
        <v>389850.63</v>
      </c>
      <c r="O27" s="131" t="s">
        <v>701</v>
      </c>
      <c r="P27" s="152" t="s">
        <v>701</v>
      </c>
    </row>
    <row r="31" spans="1:18" x14ac:dyDescent="0.25">
      <c r="I31" s="176"/>
    </row>
  </sheetData>
  <mergeCells count="33">
    <mergeCell ref="F4:F5"/>
    <mergeCell ref="A4:A5"/>
    <mergeCell ref="B4:B5"/>
    <mergeCell ref="C4:C5"/>
    <mergeCell ref="D4:D5"/>
    <mergeCell ref="E4:E5"/>
    <mergeCell ref="Q4:Q5"/>
    <mergeCell ref="R4:R5"/>
    <mergeCell ref="A12:A13"/>
    <mergeCell ref="B12:B13"/>
    <mergeCell ref="C12:C13"/>
    <mergeCell ref="D12:D13"/>
    <mergeCell ref="E12:E13"/>
    <mergeCell ref="F12:F13"/>
    <mergeCell ref="G12:G13"/>
    <mergeCell ref="J12:J13"/>
    <mergeCell ref="G4:G5"/>
    <mergeCell ref="H4:I4"/>
    <mergeCell ref="J4:J5"/>
    <mergeCell ref="K4:L4"/>
    <mergeCell ref="M4:N4"/>
    <mergeCell ref="O4:P4"/>
    <mergeCell ref="R12:R13"/>
    <mergeCell ref="A18:R18"/>
    <mergeCell ref="A22:R22"/>
    <mergeCell ref="M24:N24"/>
    <mergeCell ref="O24:P24"/>
    <mergeCell ref="L12:L13"/>
    <mergeCell ref="M12:M13"/>
    <mergeCell ref="N12:N13"/>
    <mergeCell ref="O12:O13"/>
    <mergeCell ref="P12:P13"/>
    <mergeCell ref="Q12:Q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opLeftCell="A16" zoomScale="60" zoomScaleNormal="60" workbookViewId="0">
      <selection activeCell="G27" sqref="G27"/>
    </sheetView>
  </sheetViews>
  <sheetFormatPr defaultRowHeight="15" x14ac:dyDescent="0.25"/>
  <cols>
    <col min="1" max="1" width="4.7109375" style="175" customWidth="1"/>
    <col min="2" max="2" width="11.85546875" style="175" customWidth="1"/>
    <col min="3" max="3" width="11.42578125" style="175" customWidth="1"/>
    <col min="4" max="4" width="11.5703125" style="175" customWidth="1"/>
    <col min="5" max="5" width="45.7109375" style="175" customWidth="1"/>
    <col min="6" max="6" width="87.5703125" style="175" customWidth="1"/>
    <col min="7" max="7" width="35.7109375" style="175" customWidth="1"/>
    <col min="8" max="8" width="20.42578125" style="175" customWidth="1"/>
    <col min="9" max="9" width="14.42578125" style="175" customWidth="1"/>
    <col min="10" max="10" width="48.7109375" style="175" customWidth="1"/>
    <col min="11" max="11" width="10.7109375" style="109" customWidth="1"/>
    <col min="12" max="12" width="17.7109375" style="109" customWidth="1"/>
    <col min="13" max="13" width="14.7109375" style="175" customWidth="1"/>
    <col min="14" max="14" width="16" style="175" customWidth="1"/>
    <col min="15" max="16" width="14.7109375" style="175" customWidth="1"/>
    <col min="17" max="17" width="16.7109375" style="175" customWidth="1"/>
    <col min="18" max="18" width="17.140625" style="175" customWidth="1"/>
    <col min="19" max="19" width="19.5703125" style="175" customWidth="1"/>
    <col min="20" max="258" width="9.140625" style="175"/>
    <col min="259" max="259" width="4.7109375" style="175" bestFit="1" customWidth="1"/>
    <col min="260" max="260" width="9.7109375" style="175" bestFit="1" customWidth="1"/>
    <col min="261" max="261" width="10" style="175" bestFit="1" customWidth="1"/>
    <col min="262" max="262" width="8.85546875" style="175" bestFit="1" customWidth="1"/>
    <col min="263" max="263" width="22.85546875" style="175" customWidth="1"/>
    <col min="264" max="264" width="59.7109375" style="175" bestFit="1" customWidth="1"/>
    <col min="265" max="265" width="57.85546875" style="175" bestFit="1" customWidth="1"/>
    <col min="266" max="266" width="35.28515625" style="175" bestFit="1" customWidth="1"/>
    <col min="267" max="267" width="28.140625" style="175" bestFit="1" customWidth="1"/>
    <col min="268" max="268" width="33.140625" style="175" bestFit="1" customWidth="1"/>
    <col min="269" max="269" width="26" style="175" bestFit="1" customWidth="1"/>
    <col min="270" max="270" width="19.140625" style="175" bestFit="1" customWidth="1"/>
    <col min="271" max="271" width="10.42578125" style="175" customWidth="1"/>
    <col min="272" max="272" width="11.85546875" style="175" customWidth="1"/>
    <col min="273" max="273" width="14.7109375" style="175" customWidth="1"/>
    <col min="274" max="274" width="9" style="175" bestFit="1" customWidth="1"/>
    <col min="275" max="514" width="9.140625" style="175"/>
    <col min="515" max="515" width="4.7109375" style="175" bestFit="1" customWidth="1"/>
    <col min="516" max="516" width="9.7109375" style="175" bestFit="1" customWidth="1"/>
    <col min="517" max="517" width="10" style="175" bestFit="1" customWidth="1"/>
    <col min="518" max="518" width="8.85546875" style="175" bestFit="1" customWidth="1"/>
    <col min="519" max="519" width="22.85546875" style="175" customWidth="1"/>
    <col min="520" max="520" width="59.7109375" style="175" bestFit="1" customWidth="1"/>
    <col min="521" max="521" width="57.85546875" style="175" bestFit="1" customWidth="1"/>
    <col min="522" max="522" width="35.28515625" style="175" bestFit="1" customWidth="1"/>
    <col min="523" max="523" width="28.140625" style="175" bestFit="1" customWidth="1"/>
    <col min="524" max="524" width="33.140625" style="175" bestFit="1" customWidth="1"/>
    <col min="525" max="525" width="26" style="175" bestFit="1" customWidth="1"/>
    <col min="526" max="526" width="19.140625" style="175" bestFit="1" customWidth="1"/>
    <col min="527" max="527" width="10.42578125" style="175" customWidth="1"/>
    <col min="528" max="528" width="11.85546875" style="175" customWidth="1"/>
    <col min="529" max="529" width="14.7109375" style="175" customWidth="1"/>
    <col min="530" max="530" width="9" style="175" bestFit="1" customWidth="1"/>
    <col min="531" max="770" width="9.140625" style="175"/>
    <col min="771" max="771" width="4.7109375" style="175" bestFit="1" customWidth="1"/>
    <col min="772" max="772" width="9.7109375" style="175" bestFit="1" customWidth="1"/>
    <col min="773" max="773" width="10" style="175" bestFit="1" customWidth="1"/>
    <col min="774" max="774" width="8.85546875" style="175" bestFit="1" customWidth="1"/>
    <col min="775" max="775" width="22.85546875" style="175" customWidth="1"/>
    <col min="776" max="776" width="59.7109375" style="175" bestFit="1" customWidth="1"/>
    <col min="777" max="777" width="57.85546875" style="175" bestFit="1" customWidth="1"/>
    <col min="778" max="778" width="35.28515625" style="175" bestFit="1" customWidth="1"/>
    <col min="779" max="779" width="28.140625" style="175" bestFit="1" customWidth="1"/>
    <col min="780" max="780" width="33.140625" style="175" bestFit="1" customWidth="1"/>
    <col min="781" max="781" width="26" style="175" bestFit="1" customWidth="1"/>
    <col min="782" max="782" width="19.140625" style="175" bestFit="1" customWidth="1"/>
    <col min="783" max="783" width="10.42578125" style="175" customWidth="1"/>
    <col min="784" max="784" width="11.85546875" style="175" customWidth="1"/>
    <col min="785" max="785" width="14.7109375" style="175" customWidth="1"/>
    <col min="786" max="786" width="9" style="175" bestFit="1" customWidth="1"/>
    <col min="787" max="1026" width="9.140625" style="175"/>
    <col min="1027" max="1027" width="4.7109375" style="175" bestFit="1" customWidth="1"/>
    <col min="1028" max="1028" width="9.7109375" style="175" bestFit="1" customWidth="1"/>
    <col min="1029" max="1029" width="10" style="175" bestFit="1" customWidth="1"/>
    <col min="1030" max="1030" width="8.85546875" style="175" bestFit="1" customWidth="1"/>
    <col min="1031" max="1031" width="22.85546875" style="175" customWidth="1"/>
    <col min="1032" max="1032" width="59.7109375" style="175" bestFit="1" customWidth="1"/>
    <col min="1033" max="1033" width="57.85546875" style="175" bestFit="1" customWidth="1"/>
    <col min="1034" max="1034" width="35.28515625" style="175" bestFit="1" customWidth="1"/>
    <col min="1035" max="1035" width="28.140625" style="175" bestFit="1" customWidth="1"/>
    <col min="1036" max="1036" width="33.140625" style="175" bestFit="1" customWidth="1"/>
    <col min="1037" max="1037" width="26" style="175" bestFit="1" customWidth="1"/>
    <col min="1038" max="1038" width="19.140625" style="175" bestFit="1" customWidth="1"/>
    <col min="1039" max="1039" width="10.42578125" style="175" customWidth="1"/>
    <col min="1040" max="1040" width="11.85546875" style="175" customWidth="1"/>
    <col min="1041" max="1041" width="14.7109375" style="175" customWidth="1"/>
    <col min="1042" max="1042" width="9" style="175" bestFit="1" customWidth="1"/>
    <col min="1043" max="1282" width="9.140625" style="175"/>
    <col min="1283" max="1283" width="4.7109375" style="175" bestFit="1" customWidth="1"/>
    <col min="1284" max="1284" width="9.7109375" style="175" bestFit="1" customWidth="1"/>
    <col min="1285" max="1285" width="10" style="175" bestFit="1" customWidth="1"/>
    <col min="1286" max="1286" width="8.85546875" style="175" bestFit="1" customWidth="1"/>
    <col min="1287" max="1287" width="22.85546875" style="175" customWidth="1"/>
    <col min="1288" max="1288" width="59.7109375" style="175" bestFit="1" customWidth="1"/>
    <col min="1289" max="1289" width="57.85546875" style="175" bestFit="1" customWidth="1"/>
    <col min="1290" max="1290" width="35.28515625" style="175" bestFit="1" customWidth="1"/>
    <col min="1291" max="1291" width="28.140625" style="175" bestFit="1" customWidth="1"/>
    <col min="1292" max="1292" width="33.140625" style="175" bestFit="1" customWidth="1"/>
    <col min="1293" max="1293" width="26" style="175" bestFit="1" customWidth="1"/>
    <col min="1294" max="1294" width="19.140625" style="175" bestFit="1" customWidth="1"/>
    <col min="1295" max="1295" width="10.42578125" style="175" customWidth="1"/>
    <col min="1296" max="1296" width="11.85546875" style="175" customWidth="1"/>
    <col min="1297" max="1297" width="14.7109375" style="175" customWidth="1"/>
    <col min="1298" max="1298" width="9" style="175" bestFit="1" customWidth="1"/>
    <col min="1299" max="1538" width="9.140625" style="175"/>
    <col min="1539" max="1539" width="4.7109375" style="175" bestFit="1" customWidth="1"/>
    <col min="1540" max="1540" width="9.7109375" style="175" bestFit="1" customWidth="1"/>
    <col min="1541" max="1541" width="10" style="175" bestFit="1" customWidth="1"/>
    <col min="1542" max="1542" width="8.85546875" style="175" bestFit="1" customWidth="1"/>
    <col min="1543" max="1543" width="22.85546875" style="175" customWidth="1"/>
    <col min="1544" max="1544" width="59.7109375" style="175" bestFit="1" customWidth="1"/>
    <col min="1545" max="1545" width="57.85546875" style="175" bestFit="1" customWidth="1"/>
    <col min="1546" max="1546" width="35.28515625" style="175" bestFit="1" customWidth="1"/>
    <col min="1547" max="1547" width="28.140625" style="175" bestFit="1" customWidth="1"/>
    <col min="1548" max="1548" width="33.140625" style="175" bestFit="1" customWidth="1"/>
    <col min="1549" max="1549" width="26" style="175" bestFit="1" customWidth="1"/>
    <col min="1550" max="1550" width="19.140625" style="175" bestFit="1" customWidth="1"/>
    <col min="1551" max="1551" width="10.42578125" style="175" customWidth="1"/>
    <col min="1552" max="1552" width="11.85546875" style="175" customWidth="1"/>
    <col min="1553" max="1553" width="14.7109375" style="175" customWidth="1"/>
    <col min="1554" max="1554" width="9" style="175" bestFit="1" customWidth="1"/>
    <col min="1555" max="1794" width="9.140625" style="175"/>
    <col min="1795" max="1795" width="4.7109375" style="175" bestFit="1" customWidth="1"/>
    <col min="1796" max="1796" width="9.7109375" style="175" bestFit="1" customWidth="1"/>
    <col min="1797" max="1797" width="10" style="175" bestFit="1" customWidth="1"/>
    <col min="1798" max="1798" width="8.85546875" style="175" bestFit="1" customWidth="1"/>
    <col min="1799" max="1799" width="22.85546875" style="175" customWidth="1"/>
    <col min="1800" max="1800" width="59.7109375" style="175" bestFit="1" customWidth="1"/>
    <col min="1801" max="1801" width="57.85546875" style="175" bestFit="1" customWidth="1"/>
    <col min="1802" max="1802" width="35.28515625" style="175" bestFit="1" customWidth="1"/>
    <col min="1803" max="1803" width="28.140625" style="175" bestFit="1" customWidth="1"/>
    <col min="1804" max="1804" width="33.140625" style="175" bestFit="1" customWidth="1"/>
    <col min="1805" max="1805" width="26" style="175" bestFit="1" customWidth="1"/>
    <col min="1806" max="1806" width="19.140625" style="175" bestFit="1" customWidth="1"/>
    <col min="1807" max="1807" width="10.42578125" style="175" customWidth="1"/>
    <col min="1808" max="1808" width="11.85546875" style="175" customWidth="1"/>
    <col min="1809" max="1809" width="14.7109375" style="175" customWidth="1"/>
    <col min="1810" max="1810" width="9" style="175" bestFit="1" customWidth="1"/>
    <col min="1811" max="2050" width="9.140625" style="175"/>
    <col min="2051" max="2051" width="4.7109375" style="175" bestFit="1" customWidth="1"/>
    <col min="2052" max="2052" width="9.7109375" style="175" bestFit="1" customWidth="1"/>
    <col min="2053" max="2053" width="10" style="175" bestFit="1" customWidth="1"/>
    <col min="2054" max="2054" width="8.85546875" style="175" bestFit="1" customWidth="1"/>
    <col min="2055" max="2055" width="22.85546875" style="175" customWidth="1"/>
    <col min="2056" max="2056" width="59.7109375" style="175" bestFit="1" customWidth="1"/>
    <col min="2057" max="2057" width="57.85546875" style="175" bestFit="1" customWidth="1"/>
    <col min="2058" max="2058" width="35.28515625" style="175" bestFit="1" customWidth="1"/>
    <col min="2059" max="2059" width="28.140625" style="175" bestFit="1" customWidth="1"/>
    <col min="2060" max="2060" width="33.140625" style="175" bestFit="1" customWidth="1"/>
    <col min="2061" max="2061" width="26" style="175" bestFit="1" customWidth="1"/>
    <col min="2062" max="2062" width="19.140625" style="175" bestFit="1" customWidth="1"/>
    <col min="2063" max="2063" width="10.42578125" style="175" customWidth="1"/>
    <col min="2064" max="2064" width="11.85546875" style="175" customWidth="1"/>
    <col min="2065" max="2065" width="14.7109375" style="175" customWidth="1"/>
    <col min="2066" max="2066" width="9" style="175" bestFit="1" customWidth="1"/>
    <col min="2067" max="2306" width="9.140625" style="175"/>
    <col min="2307" max="2307" width="4.7109375" style="175" bestFit="1" customWidth="1"/>
    <col min="2308" max="2308" width="9.7109375" style="175" bestFit="1" customWidth="1"/>
    <col min="2309" max="2309" width="10" style="175" bestFit="1" customWidth="1"/>
    <col min="2310" max="2310" width="8.85546875" style="175" bestFit="1" customWidth="1"/>
    <col min="2311" max="2311" width="22.85546875" style="175" customWidth="1"/>
    <col min="2312" max="2312" width="59.7109375" style="175" bestFit="1" customWidth="1"/>
    <col min="2313" max="2313" width="57.85546875" style="175" bestFit="1" customWidth="1"/>
    <col min="2314" max="2314" width="35.28515625" style="175" bestFit="1" customWidth="1"/>
    <col min="2315" max="2315" width="28.140625" style="175" bestFit="1" customWidth="1"/>
    <col min="2316" max="2316" width="33.140625" style="175" bestFit="1" customWidth="1"/>
    <col min="2317" max="2317" width="26" style="175" bestFit="1" customWidth="1"/>
    <col min="2318" max="2318" width="19.140625" style="175" bestFit="1" customWidth="1"/>
    <col min="2319" max="2319" width="10.42578125" style="175" customWidth="1"/>
    <col min="2320" max="2320" width="11.85546875" style="175" customWidth="1"/>
    <col min="2321" max="2321" width="14.7109375" style="175" customWidth="1"/>
    <col min="2322" max="2322" width="9" style="175" bestFit="1" customWidth="1"/>
    <col min="2323" max="2562" width="9.140625" style="175"/>
    <col min="2563" max="2563" width="4.7109375" style="175" bestFit="1" customWidth="1"/>
    <col min="2564" max="2564" width="9.7109375" style="175" bestFit="1" customWidth="1"/>
    <col min="2565" max="2565" width="10" style="175" bestFit="1" customWidth="1"/>
    <col min="2566" max="2566" width="8.85546875" style="175" bestFit="1" customWidth="1"/>
    <col min="2567" max="2567" width="22.85546875" style="175" customWidth="1"/>
    <col min="2568" max="2568" width="59.7109375" style="175" bestFit="1" customWidth="1"/>
    <col min="2569" max="2569" width="57.85546875" style="175" bestFit="1" customWidth="1"/>
    <col min="2570" max="2570" width="35.28515625" style="175" bestFit="1" customWidth="1"/>
    <col min="2571" max="2571" width="28.140625" style="175" bestFit="1" customWidth="1"/>
    <col min="2572" max="2572" width="33.140625" style="175" bestFit="1" customWidth="1"/>
    <col min="2573" max="2573" width="26" style="175" bestFit="1" customWidth="1"/>
    <col min="2574" max="2574" width="19.140625" style="175" bestFit="1" customWidth="1"/>
    <col min="2575" max="2575" width="10.42578125" style="175" customWidth="1"/>
    <col min="2576" max="2576" width="11.85546875" style="175" customWidth="1"/>
    <col min="2577" max="2577" width="14.7109375" style="175" customWidth="1"/>
    <col min="2578" max="2578" width="9" style="175" bestFit="1" customWidth="1"/>
    <col min="2579" max="2818" width="9.140625" style="175"/>
    <col min="2819" max="2819" width="4.7109375" style="175" bestFit="1" customWidth="1"/>
    <col min="2820" max="2820" width="9.7109375" style="175" bestFit="1" customWidth="1"/>
    <col min="2821" max="2821" width="10" style="175" bestFit="1" customWidth="1"/>
    <col min="2822" max="2822" width="8.85546875" style="175" bestFit="1" customWidth="1"/>
    <col min="2823" max="2823" width="22.85546875" style="175" customWidth="1"/>
    <col min="2824" max="2824" width="59.7109375" style="175" bestFit="1" customWidth="1"/>
    <col min="2825" max="2825" width="57.85546875" style="175" bestFit="1" customWidth="1"/>
    <col min="2826" max="2826" width="35.28515625" style="175" bestFit="1" customWidth="1"/>
    <col min="2827" max="2827" width="28.140625" style="175" bestFit="1" customWidth="1"/>
    <col min="2828" max="2828" width="33.140625" style="175" bestFit="1" customWidth="1"/>
    <col min="2829" max="2829" width="26" style="175" bestFit="1" customWidth="1"/>
    <col min="2830" max="2830" width="19.140625" style="175" bestFit="1" customWidth="1"/>
    <col min="2831" max="2831" width="10.42578125" style="175" customWidth="1"/>
    <col min="2832" max="2832" width="11.85546875" style="175" customWidth="1"/>
    <col min="2833" max="2833" width="14.7109375" style="175" customWidth="1"/>
    <col min="2834" max="2834" width="9" style="175" bestFit="1" customWidth="1"/>
    <col min="2835" max="3074" width="9.140625" style="175"/>
    <col min="3075" max="3075" width="4.7109375" style="175" bestFit="1" customWidth="1"/>
    <col min="3076" max="3076" width="9.7109375" style="175" bestFit="1" customWidth="1"/>
    <col min="3077" max="3077" width="10" style="175" bestFit="1" customWidth="1"/>
    <col min="3078" max="3078" width="8.85546875" style="175" bestFit="1" customWidth="1"/>
    <col min="3079" max="3079" width="22.85546875" style="175" customWidth="1"/>
    <col min="3080" max="3080" width="59.7109375" style="175" bestFit="1" customWidth="1"/>
    <col min="3081" max="3081" width="57.85546875" style="175" bestFit="1" customWidth="1"/>
    <col min="3082" max="3082" width="35.28515625" style="175" bestFit="1" customWidth="1"/>
    <col min="3083" max="3083" width="28.140625" style="175" bestFit="1" customWidth="1"/>
    <col min="3084" max="3084" width="33.140625" style="175" bestFit="1" customWidth="1"/>
    <col min="3085" max="3085" width="26" style="175" bestFit="1" customWidth="1"/>
    <col min="3086" max="3086" width="19.140625" style="175" bestFit="1" customWidth="1"/>
    <col min="3087" max="3087" width="10.42578125" style="175" customWidth="1"/>
    <col min="3088" max="3088" width="11.85546875" style="175" customWidth="1"/>
    <col min="3089" max="3089" width="14.7109375" style="175" customWidth="1"/>
    <col min="3090" max="3090" width="9" style="175" bestFit="1" customWidth="1"/>
    <col min="3091" max="3330" width="9.140625" style="175"/>
    <col min="3331" max="3331" width="4.7109375" style="175" bestFit="1" customWidth="1"/>
    <col min="3332" max="3332" width="9.7109375" style="175" bestFit="1" customWidth="1"/>
    <col min="3333" max="3333" width="10" style="175" bestFit="1" customWidth="1"/>
    <col min="3334" max="3334" width="8.85546875" style="175" bestFit="1" customWidth="1"/>
    <col min="3335" max="3335" width="22.85546875" style="175" customWidth="1"/>
    <col min="3336" max="3336" width="59.7109375" style="175" bestFit="1" customWidth="1"/>
    <col min="3337" max="3337" width="57.85546875" style="175" bestFit="1" customWidth="1"/>
    <col min="3338" max="3338" width="35.28515625" style="175" bestFit="1" customWidth="1"/>
    <col min="3339" max="3339" width="28.140625" style="175" bestFit="1" customWidth="1"/>
    <col min="3340" max="3340" width="33.140625" style="175" bestFit="1" customWidth="1"/>
    <col min="3341" max="3341" width="26" style="175" bestFit="1" customWidth="1"/>
    <col min="3342" max="3342" width="19.140625" style="175" bestFit="1" customWidth="1"/>
    <col min="3343" max="3343" width="10.42578125" style="175" customWidth="1"/>
    <col min="3344" max="3344" width="11.85546875" style="175" customWidth="1"/>
    <col min="3345" max="3345" width="14.7109375" style="175" customWidth="1"/>
    <col min="3346" max="3346" width="9" style="175" bestFit="1" customWidth="1"/>
    <col min="3347" max="3586" width="9.140625" style="175"/>
    <col min="3587" max="3587" width="4.7109375" style="175" bestFit="1" customWidth="1"/>
    <col min="3588" max="3588" width="9.7109375" style="175" bestFit="1" customWidth="1"/>
    <col min="3589" max="3589" width="10" style="175" bestFit="1" customWidth="1"/>
    <col min="3590" max="3590" width="8.85546875" style="175" bestFit="1" customWidth="1"/>
    <col min="3591" max="3591" width="22.85546875" style="175" customWidth="1"/>
    <col min="3592" max="3592" width="59.7109375" style="175" bestFit="1" customWidth="1"/>
    <col min="3593" max="3593" width="57.85546875" style="175" bestFit="1" customWidth="1"/>
    <col min="3594" max="3594" width="35.28515625" style="175" bestFit="1" customWidth="1"/>
    <col min="3595" max="3595" width="28.140625" style="175" bestFit="1" customWidth="1"/>
    <col min="3596" max="3596" width="33.140625" style="175" bestFit="1" customWidth="1"/>
    <col min="3597" max="3597" width="26" style="175" bestFit="1" customWidth="1"/>
    <col min="3598" max="3598" width="19.140625" style="175" bestFit="1" customWidth="1"/>
    <col min="3599" max="3599" width="10.42578125" style="175" customWidth="1"/>
    <col min="3600" max="3600" width="11.85546875" style="175" customWidth="1"/>
    <col min="3601" max="3601" width="14.7109375" style="175" customWidth="1"/>
    <col min="3602" max="3602" width="9" style="175" bestFit="1" customWidth="1"/>
    <col min="3603" max="3842" width="9.140625" style="175"/>
    <col min="3843" max="3843" width="4.7109375" style="175" bestFit="1" customWidth="1"/>
    <col min="3844" max="3844" width="9.7109375" style="175" bestFit="1" customWidth="1"/>
    <col min="3845" max="3845" width="10" style="175" bestFit="1" customWidth="1"/>
    <col min="3846" max="3846" width="8.85546875" style="175" bestFit="1" customWidth="1"/>
    <col min="3847" max="3847" width="22.85546875" style="175" customWidth="1"/>
    <col min="3848" max="3848" width="59.7109375" style="175" bestFit="1" customWidth="1"/>
    <col min="3849" max="3849" width="57.85546875" style="175" bestFit="1" customWidth="1"/>
    <col min="3850" max="3850" width="35.28515625" style="175" bestFit="1" customWidth="1"/>
    <col min="3851" max="3851" width="28.140625" style="175" bestFit="1" customWidth="1"/>
    <col min="3852" max="3852" width="33.140625" style="175" bestFit="1" customWidth="1"/>
    <col min="3853" max="3853" width="26" style="175" bestFit="1" customWidth="1"/>
    <col min="3854" max="3854" width="19.140625" style="175" bestFit="1" customWidth="1"/>
    <col min="3855" max="3855" width="10.42578125" style="175" customWidth="1"/>
    <col min="3856" max="3856" width="11.85546875" style="175" customWidth="1"/>
    <col min="3857" max="3857" width="14.7109375" style="175" customWidth="1"/>
    <col min="3858" max="3858" width="9" style="175" bestFit="1" customWidth="1"/>
    <col min="3859" max="4098" width="9.140625" style="175"/>
    <col min="4099" max="4099" width="4.7109375" style="175" bestFit="1" customWidth="1"/>
    <col min="4100" max="4100" width="9.7109375" style="175" bestFit="1" customWidth="1"/>
    <col min="4101" max="4101" width="10" style="175" bestFit="1" customWidth="1"/>
    <col min="4102" max="4102" width="8.85546875" style="175" bestFit="1" customWidth="1"/>
    <col min="4103" max="4103" width="22.85546875" style="175" customWidth="1"/>
    <col min="4104" max="4104" width="59.7109375" style="175" bestFit="1" customWidth="1"/>
    <col min="4105" max="4105" width="57.85546875" style="175" bestFit="1" customWidth="1"/>
    <col min="4106" max="4106" width="35.28515625" style="175" bestFit="1" customWidth="1"/>
    <col min="4107" max="4107" width="28.140625" style="175" bestFit="1" customWidth="1"/>
    <col min="4108" max="4108" width="33.140625" style="175" bestFit="1" customWidth="1"/>
    <col min="4109" max="4109" width="26" style="175" bestFit="1" customWidth="1"/>
    <col min="4110" max="4110" width="19.140625" style="175" bestFit="1" customWidth="1"/>
    <col min="4111" max="4111" width="10.42578125" style="175" customWidth="1"/>
    <col min="4112" max="4112" width="11.85546875" style="175" customWidth="1"/>
    <col min="4113" max="4113" width="14.7109375" style="175" customWidth="1"/>
    <col min="4114" max="4114" width="9" style="175" bestFit="1" customWidth="1"/>
    <col min="4115" max="4354" width="9.140625" style="175"/>
    <col min="4355" max="4355" width="4.7109375" style="175" bestFit="1" customWidth="1"/>
    <col min="4356" max="4356" width="9.7109375" style="175" bestFit="1" customWidth="1"/>
    <col min="4357" max="4357" width="10" style="175" bestFit="1" customWidth="1"/>
    <col min="4358" max="4358" width="8.85546875" style="175" bestFit="1" customWidth="1"/>
    <col min="4359" max="4359" width="22.85546875" style="175" customWidth="1"/>
    <col min="4360" max="4360" width="59.7109375" style="175" bestFit="1" customWidth="1"/>
    <col min="4361" max="4361" width="57.85546875" style="175" bestFit="1" customWidth="1"/>
    <col min="4362" max="4362" width="35.28515625" style="175" bestFit="1" customWidth="1"/>
    <col min="4363" max="4363" width="28.140625" style="175" bestFit="1" customWidth="1"/>
    <col min="4364" max="4364" width="33.140625" style="175" bestFit="1" customWidth="1"/>
    <col min="4365" max="4365" width="26" style="175" bestFit="1" customWidth="1"/>
    <col min="4366" max="4366" width="19.140625" style="175" bestFit="1" customWidth="1"/>
    <col min="4367" max="4367" width="10.42578125" style="175" customWidth="1"/>
    <col min="4368" max="4368" width="11.85546875" style="175" customWidth="1"/>
    <col min="4369" max="4369" width="14.7109375" style="175" customWidth="1"/>
    <col min="4370" max="4370" width="9" style="175" bestFit="1" customWidth="1"/>
    <col min="4371" max="4610" width="9.140625" style="175"/>
    <col min="4611" max="4611" width="4.7109375" style="175" bestFit="1" customWidth="1"/>
    <col min="4612" max="4612" width="9.7109375" style="175" bestFit="1" customWidth="1"/>
    <col min="4613" max="4613" width="10" style="175" bestFit="1" customWidth="1"/>
    <col min="4614" max="4614" width="8.85546875" style="175" bestFit="1" customWidth="1"/>
    <col min="4615" max="4615" width="22.85546875" style="175" customWidth="1"/>
    <col min="4616" max="4616" width="59.7109375" style="175" bestFit="1" customWidth="1"/>
    <col min="4617" max="4617" width="57.85546875" style="175" bestFit="1" customWidth="1"/>
    <col min="4618" max="4618" width="35.28515625" style="175" bestFit="1" customWidth="1"/>
    <col min="4619" max="4619" width="28.140625" style="175" bestFit="1" customWidth="1"/>
    <col min="4620" max="4620" width="33.140625" style="175" bestFit="1" customWidth="1"/>
    <col min="4621" max="4621" width="26" style="175" bestFit="1" customWidth="1"/>
    <col min="4622" max="4622" width="19.140625" style="175" bestFit="1" customWidth="1"/>
    <col min="4623" max="4623" width="10.42578125" style="175" customWidth="1"/>
    <col min="4624" max="4624" width="11.85546875" style="175" customWidth="1"/>
    <col min="4625" max="4625" width="14.7109375" style="175" customWidth="1"/>
    <col min="4626" max="4626" width="9" style="175" bestFit="1" customWidth="1"/>
    <col min="4627" max="4866" width="9.140625" style="175"/>
    <col min="4867" max="4867" width="4.7109375" style="175" bestFit="1" customWidth="1"/>
    <col min="4868" max="4868" width="9.7109375" style="175" bestFit="1" customWidth="1"/>
    <col min="4869" max="4869" width="10" style="175" bestFit="1" customWidth="1"/>
    <col min="4870" max="4870" width="8.85546875" style="175" bestFit="1" customWidth="1"/>
    <col min="4871" max="4871" width="22.85546875" style="175" customWidth="1"/>
    <col min="4872" max="4872" width="59.7109375" style="175" bestFit="1" customWidth="1"/>
    <col min="4873" max="4873" width="57.85546875" style="175" bestFit="1" customWidth="1"/>
    <col min="4874" max="4874" width="35.28515625" style="175" bestFit="1" customWidth="1"/>
    <col min="4875" max="4875" width="28.140625" style="175" bestFit="1" customWidth="1"/>
    <col min="4876" max="4876" width="33.140625" style="175" bestFit="1" customWidth="1"/>
    <col min="4877" max="4877" width="26" style="175" bestFit="1" customWidth="1"/>
    <col min="4878" max="4878" width="19.140625" style="175" bestFit="1" customWidth="1"/>
    <col min="4879" max="4879" width="10.42578125" style="175" customWidth="1"/>
    <col min="4880" max="4880" width="11.85546875" style="175" customWidth="1"/>
    <col min="4881" max="4881" width="14.7109375" style="175" customWidth="1"/>
    <col min="4882" max="4882" width="9" style="175" bestFit="1" customWidth="1"/>
    <col min="4883" max="5122" width="9.140625" style="175"/>
    <col min="5123" max="5123" width="4.7109375" style="175" bestFit="1" customWidth="1"/>
    <col min="5124" max="5124" width="9.7109375" style="175" bestFit="1" customWidth="1"/>
    <col min="5125" max="5125" width="10" style="175" bestFit="1" customWidth="1"/>
    <col min="5126" max="5126" width="8.85546875" style="175" bestFit="1" customWidth="1"/>
    <col min="5127" max="5127" width="22.85546875" style="175" customWidth="1"/>
    <col min="5128" max="5128" width="59.7109375" style="175" bestFit="1" customWidth="1"/>
    <col min="5129" max="5129" width="57.85546875" style="175" bestFit="1" customWidth="1"/>
    <col min="5130" max="5130" width="35.28515625" style="175" bestFit="1" customWidth="1"/>
    <col min="5131" max="5131" width="28.140625" style="175" bestFit="1" customWidth="1"/>
    <col min="5132" max="5132" width="33.140625" style="175" bestFit="1" customWidth="1"/>
    <col min="5133" max="5133" width="26" style="175" bestFit="1" customWidth="1"/>
    <col min="5134" max="5134" width="19.140625" style="175" bestFit="1" customWidth="1"/>
    <col min="5135" max="5135" width="10.42578125" style="175" customWidth="1"/>
    <col min="5136" max="5136" width="11.85546875" style="175" customWidth="1"/>
    <col min="5137" max="5137" width="14.7109375" style="175" customWidth="1"/>
    <col min="5138" max="5138" width="9" style="175" bestFit="1" customWidth="1"/>
    <col min="5139" max="5378" width="9.140625" style="175"/>
    <col min="5379" max="5379" width="4.7109375" style="175" bestFit="1" customWidth="1"/>
    <col min="5380" max="5380" width="9.7109375" style="175" bestFit="1" customWidth="1"/>
    <col min="5381" max="5381" width="10" style="175" bestFit="1" customWidth="1"/>
    <col min="5382" max="5382" width="8.85546875" style="175" bestFit="1" customWidth="1"/>
    <col min="5383" max="5383" width="22.85546875" style="175" customWidth="1"/>
    <col min="5384" max="5384" width="59.7109375" style="175" bestFit="1" customWidth="1"/>
    <col min="5385" max="5385" width="57.85546875" style="175" bestFit="1" customWidth="1"/>
    <col min="5386" max="5386" width="35.28515625" style="175" bestFit="1" customWidth="1"/>
    <col min="5387" max="5387" width="28.140625" style="175" bestFit="1" customWidth="1"/>
    <col min="5388" max="5388" width="33.140625" style="175" bestFit="1" customWidth="1"/>
    <col min="5389" max="5389" width="26" style="175" bestFit="1" customWidth="1"/>
    <col min="5390" max="5390" width="19.140625" style="175" bestFit="1" customWidth="1"/>
    <col min="5391" max="5391" width="10.42578125" style="175" customWidth="1"/>
    <col min="5392" max="5392" width="11.85546875" style="175" customWidth="1"/>
    <col min="5393" max="5393" width="14.7109375" style="175" customWidth="1"/>
    <col min="5394" max="5394" width="9" style="175" bestFit="1" customWidth="1"/>
    <col min="5395" max="5634" width="9.140625" style="175"/>
    <col min="5635" max="5635" width="4.7109375" style="175" bestFit="1" customWidth="1"/>
    <col min="5636" max="5636" width="9.7109375" style="175" bestFit="1" customWidth="1"/>
    <col min="5637" max="5637" width="10" style="175" bestFit="1" customWidth="1"/>
    <col min="5638" max="5638" width="8.85546875" style="175" bestFit="1" customWidth="1"/>
    <col min="5639" max="5639" width="22.85546875" style="175" customWidth="1"/>
    <col min="5640" max="5640" width="59.7109375" style="175" bestFit="1" customWidth="1"/>
    <col min="5641" max="5641" width="57.85546875" style="175" bestFit="1" customWidth="1"/>
    <col min="5642" max="5642" width="35.28515625" style="175" bestFit="1" customWidth="1"/>
    <col min="5643" max="5643" width="28.140625" style="175" bestFit="1" customWidth="1"/>
    <col min="5644" max="5644" width="33.140625" style="175" bestFit="1" customWidth="1"/>
    <col min="5645" max="5645" width="26" style="175" bestFit="1" customWidth="1"/>
    <col min="5646" max="5646" width="19.140625" style="175" bestFit="1" customWidth="1"/>
    <col min="5647" max="5647" width="10.42578125" style="175" customWidth="1"/>
    <col min="5648" max="5648" width="11.85546875" style="175" customWidth="1"/>
    <col min="5649" max="5649" width="14.7109375" style="175" customWidth="1"/>
    <col min="5650" max="5650" width="9" style="175" bestFit="1" customWidth="1"/>
    <col min="5651" max="5890" width="9.140625" style="175"/>
    <col min="5891" max="5891" width="4.7109375" style="175" bestFit="1" customWidth="1"/>
    <col min="5892" max="5892" width="9.7109375" style="175" bestFit="1" customWidth="1"/>
    <col min="5893" max="5893" width="10" style="175" bestFit="1" customWidth="1"/>
    <col min="5894" max="5894" width="8.85546875" style="175" bestFit="1" customWidth="1"/>
    <col min="5895" max="5895" width="22.85546875" style="175" customWidth="1"/>
    <col min="5896" max="5896" width="59.7109375" style="175" bestFit="1" customWidth="1"/>
    <col min="5897" max="5897" width="57.85546875" style="175" bestFit="1" customWidth="1"/>
    <col min="5898" max="5898" width="35.28515625" style="175" bestFit="1" customWidth="1"/>
    <col min="5899" max="5899" width="28.140625" style="175" bestFit="1" customWidth="1"/>
    <col min="5900" max="5900" width="33.140625" style="175" bestFit="1" customWidth="1"/>
    <col min="5901" max="5901" width="26" style="175" bestFit="1" customWidth="1"/>
    <col min="5902" max="5902" width="19.140625" style="175" bestFit="1" customWidth="1"/>
    <col min="5903" max="5903" width="10.42578125" style="175" customWidth="1"/>
    <col min="5904" max="5904" width="11.85546875" style="175" customWidth="1"/>
    <col min="5905" max="5905" width="14.7109375" style="175" customWidth="1"/>
    <col min="5906" max="5906" width="9" style="175" bestFit="1" customWidth="1"/>
    <col min="5907" max="6146" width="9.140625" style="175"/>
    <col min="6147" max="6147" width="4.7109375" style="175" bestFit="1" customWidth="1"/>
    <col min="6148" max="6148" width="9.7109375" style="175" bestFit="1" customWidth="1"/>
    <col min="6149" max="6149" width="10" style="175" bestFit="1" customWidth="1"/>
    <col min="6150" max="6150" width="8.85546875" style="175" bestFit="1" customWidth="1"/>
    <col min="6151" max="6151" width="22.85546875" style="175" customWidth="1"/>
    <col min="6152" max="6152" width="59.7109375" style="175" bestFit="1" customWidth="1"/>
    <col min="6153" max="6153" width="57.85546875" style="175" bestFit="1" customWidth="1"/>
    <col min="6154" max="6154" width="35.28515625" style="175" bestFit="1" customWidth="1"/>
    <col min="6155" max="6155" width="28.140625" style="175" bestFit="1" customWidth="1"/>
    <col min="6156" max="6156" width="33.140625" style="175" bestFit="1" customWidth="1"/>
    <col min="6157" max="6157" width="26" style="175" bestFit="1" customWidth="1"/>
    <col min="6158" max="6158" width="19.140625" style="175" bestFit="1" customWidth="1"/>
    <col min="6159" max="6159" width="10.42578125" style="175" customWidth="1"/>
    <col min="6160" max="6160" width="11.85546875" style="175" customWidth="1"/>
    <col min="6161" max="6161" width="14.7109375" style="175" customWidth="1"/>
    <col min="6162" max="6162" width="9" style="175" bestFit="1" customWidth="1"/>
    <col min="6163" max="6402" width="9.140625" style="175"/>
    <col min="6403" max="6403" width="4.7109375" style="175" bestFit="1" customWidth="1"/>
    <col min="6404" max="6404" width="9.7109375" style="175" bestFit="1" customWidth="1"/>
    <col min="6405" max="6405" width="10" style="175" bestFit="1" customWidth="1"/>
    <col min="6406" max="6406" width="8.85546875" style="175" bestFit="1" customWidth="1"/>
    <col min="6407" max="6407" width="22.85546875" style="175" customWidth="1"/>
    <col min="6408" max="6408" width="59.7109375" style="175" bestFit="1" customWidth="1"/>
    <col min="6409" max="6409" width="57.85546875" style="175" bestFit="1" customWidth="1"/>
    <col min="6410" max="6410" width="35.28515625" style="175" bestFit="1" customWidth="1"/>
    <col min="6411" max="6411" width="28.140625" style="175" bestFit="1" customWidth="1"/>
    <col min="6412" max="6412" width="33.140625" style="175" bestFit="1" customWidth="1"/>
    <col min="6413" max="6413" width="26" style="175" bestFit="1" customWidth="1"/>
    <col min="6414" max="6414" width="19.140625" style="175" bestFit="1" customWidth="1"/>
    <col min="6415" max="6415" width="10.42578125" style="175" customWidth="1"/>
    <col min="6416" max="6416" width="11.85546875" style="175" customWidth="1"/>
    <col min="6417" max="6417" width="14.7109375" style="175" customWidth="1"/>
    <col min="6418" max="6418" width="9" style="175" bestFit="1" customWidth="1"/>
    <col min="6419" max="6658" width="9.140625" style="175"/>
    <col min="6659" max="6659" width="4.7109375" style="175" bestFit="1" customWidth="1"/>
    <col min="6660" max="6660" width="9.7109375" style="175" bestFit="1" customWidth="1"/>
    <col min="6661" max="6661" width="10" style="175" bestFit="1" customWidth="1"/>
    <col min="6662" max="6662" width="8.85546875" style="175" bestFit="1" customWidth="1"/>
    <col min="6663" max="6663" width="22.85546875" style="175" customWidth="1"/>
    <col min="6664" max="6664" width="59.7109375" style="175" bestFit="1" customWidth="1"/>
    <col min="6665" max="6665" width="57.85546875" style="175" bestFit="1" customWidth="1"/>
    <col min="6666" max="6666" width="35.28515625" style="175" bestFit="1" customWidth="1"/>
    <col min="6667" max="6667" width="28.140625" style="175" bestFit="1" customWidth="1"/>
    <col min="6668" max="6668" width="33.140625" style="175" bestFit="1" customWidth="1"/>
    <col min="6669" max="6669" width="26" style="175" bestFit="1" customWidth="1"/>
    <col min="6670" max="6670" width="19.140625" style="175" bestFit="1" customWidth="1"/>
    <col min="6671" max="6671" width="10.42578125" style="175" customWidth="1"/>
    <col min="6672" max="6672" width="11.85546875" style="175" customWidth="1"/>
    <col min="6673" max="6673" width="14.7109375" style="175" customWidth="1"/>
    <col min="6674" max="6674" width="9" style="175" bestFit="1" customWidth="1"/>
    <col min="6675" max="6914" width="9.140625" style="175"/>
    <col min="6915" max="6915" width="4.7109375" style="175" bestFit="1" customWidth="1"/>
    <col min="6916" max="6916" width="9.7109375" style="175" bestFit="1" customWidth="1"/>
    <col min="6917" max="6917" width="10" style="175" bestFit="1" customWidth="1"/>
    <col min="6918" max="6918" width="8.85546875" style="175" bestFit="1" customWidth="1"/>
    <col min="6919" max="6919" width="22.85546875" style="175" customWidth="1"/>
    <col min="6920" max="6920" width="59.7109375" style="175" bestFit="1" customWidth="1"/>
    <col min="6921" max="6921" width="57.85546875" style="175" bestFit="1" customWidth="1"/>
    <col min="6922" max="6922" width="35.28515625" style="175" bestFit="1" customWidth="1"/>
    <col min="6923" max="6923" width="28.140625" style="175" bestFit="1" customWidth="1"/>
    <col min="6924" max="6924" width="33.140625" style="175" bestFit="1" customWidth="1"/>
    <col min="6925" max="6925" width="26" style="175" bestFit="1" customWidth="1"/>
    <col min="6926" max="6926" width="19.140625" style="175" bestFit="1" customWidth="1"/>
    <col min="6927" max="6927" width="10.42578125" style="175" customWidth="1"/>
    <col min="6928" max="6928" width="11.85546875" style="175" customWidth="1"/>
    <col min="6929" max="6929" width="14.7109375" style="175" customWidth="1"/>
    <col min="6930" max="6930" width="9" style="175" bestFit="1" customWidth="1"/>
    <col min="6931" max="7170" width="9.140625" style="175"/>
    <col min="7171" max="7171" width="4.7109375" style="175" bestFit="1" customWidth="1"/>
    <col min="7172" max="7172" width="9.7109375" style="175" bestFit="1" customWidth="1"/>
    <col min="7173" max="7173" width="10" style="175" bestFit="1" customWidth="1"/>
    <col min="7174" max="7174" width="8.85546875" style="175" bestFit="1" customWidth="1"/>
    <col min="7175" max="7175" width="22.85546875" style="175" customWidth="1"/>
    <col min="7176" max="7176" width="59.7109375" style="175" bestFit="1" customWidth="1"/>
    <col min="7177" max="7177" width="57.85546875" style="175" bestFit="1" customWidth="1"/>
    <col min="7178" max="7178" width="35.28515625" style="175" bestFit="1" customWidth="1"/>
    <col min="7179" max="7179" width="28.140625" style="175" bestFit="1" customWidth="1"/>
    <col min="7180" max="7180" width="33.140625" style="175" bestFit="1" customWidth="1"/>
    <col min="7181" max="7181" width="26" style="175" bestFit="1" customWidth="1"/>
    <col min="7182" max="7182" width="19.140625" style="175" bestFit="1" customWidth="1"/>
    <col min="7183" max="7183" width="10.42578125" style="175" customWidth="1"/>
    <col min="7184" max="7184" width="11.85546875" style="175" customWidth="1"/>
    <col min="7185" max="7185" width="14.7109375" style="175" customWidth="1"/>
    <col min="7186" max="7186" width="9" style="175" bestFit="1" customWidth="1"/>
    <col min="7187" max="7426" width="9.140625" style="175"/>
    <col min="7427" max="7427" width="4.7109375" style="175" bestFit="1" customWidth="1"/>
    <col min="7428" max="7428" width="9.7109375" style="175" bestFit="1" customWidth="1"/>
    <col min="7429" max="7429" width="10" style="175" bestFit="1" customWidth="1"/>
    <col min="7430" max="7430" width="8.85546875" style="175" bestFit="1" customWidth="1"/>
    <col min="7431" max="7431" width="22.85546875" style="175" customWidth="1"/>
    <col min="7432" max="7432" width="59.7109375" style="175" bestFit="1" customWidth="1"/>
    <col min="7433" max="7433" width="57.85546875" style="175" bestFit="1" customWidth="1"/>
    <col min="7434" max="7434" width="35.28515625" style="175" bestFit="1" customWidth="1"/>
    <col min="7435" max="7435" width="28.140625" style="175" bestFit="1" customWidth="1"/>
    <col min="7436" max="7436" width="33.140625" style="175" bestFit="1" customWidth="1"/>
    <col min="7437" max="7437" width="26" style="175" bestFit="1" customWidth="1"/>
    <col min="7438" max="7438" width="19.140625" style="175" bestFit="1" customWidth="1"/>
    <col min="7439" max="7439" width="10.42578125" style="175" customWidth="1"/>
    <col min="7440" max="7440" width="11.85546875" style="175" customWidth="1"/>
    <col min="7441" max="7441" width="14.7109375" style="175" customWidth="1"/>
    <col min="7442" max="7442" width="9" style="175" bestFit="1" customWidth="1"/>
    <col min="7443" max="7682" width="9.140625" style="175"/>
    <col min="7683" max="7683" width="4.7109375" style="175" bestFit="1" customWidth="1"/>
    <col min="7684" max="7684" width="9.7109375" style="175" bestFit="1" customWidth="1"/>
    <col min="7685" max="7685" width="10" style="175" bestFit="1" customWidth="1"/>
    <col min="7686" max="7686" width="8.85546875" style="175" bestFit="1" customWidth="1"/>
    <col min="7687" max="7687" width="22.85546875" style="175" customWidth="1"/>
    <col min="7688" max="7688" width="59.7109375" style="175" bestFit="1" customWidth="1"/>
    <col min="7689" max="7689" width="57.85546875" style="175" bestFit="1" customWidth="1"/>
    <col min="7690" max="7690" width="35.28515625" style="175" bestFit="1" customWidth="1"/>
    <col min="7691" max="7691" width="28.140625" style="175" bestFit="1" customWidth="1"/>
    <col min="7692" max="7692" width="33.140625" style="175" bestFit="1" customWidth="1"/>
    <col min="7693" max="7693" width="26" style="175" bestFit="1" customWidth="1"/>
    <col min="7694" max="7694" width="19.140625" style="175" bestFit="1" customWidth="1"/>
    <col min="7695" max="7695" width="10.42578125" style="175" customWidth="1"/>
    <col min="7696" max="7696" width="11.85546875" style="175" customWidth="1"/>
    <col min="7697" max="7697" width="14.7109375" style="175" customWidth="1"/>
    <col min="7698" max="7698" width="9" style="175" bestFit="1" customWidth="1"/>
    <col min="7699" max="7938" width="9.140625" style="175"/>
    <col min="7939" max="7939" width="4.7109375" style="175" bestFit="1" customWidth="1"/>
    <col min="7940" max="7940" width="9.7109375" style="175" bestFit="1" customWidth="1"/>
    <col min="7941" max="7941" width="10" style="175" bestFit="1" customWidth="1"/>
    <col min="7942" max="7942" width="8.85546875" style="175" bestFit="1" customWidth="1"/>
    <col min="7943" max="7943" width="22.85546875" style="175" customWidth="1"/>
    <col min="7944" max="7944" width="59.7109375" style="175" bestFit="1" customWidth="1"/>
    <col min="7945" max="7945" width="57.85546875" style="175" bestFit="1" customWidth="1"/>
    <col min="7946" max="7946" width="35.28515625" style="175" bestFit="1" customWidth="1"/>
    <col min="7947" max="7947" width="28.140625" style="175" bestFit="1" customWidth="1"/>
    <col min="7948" max="7948" width="33.140625" style="175" bestFit="1" customWidth="1"/>
    <col min="7949" max="7949" width="26" style="175" bestFit="1" customWidth="1"/>
    <col min="7950" max="7950" width="19.140625" style="175" bestFit="1" customWidth="1"/>
    <col min="7951" max="7951" width="10.42578125" style="175" customWidth="1"/>
    <col min="7952" max="7952" width="11.85546875" style="175" customWidth="1"/>
    <col min="7953" max="7953" width="14.7109375" style="175" customWidth="1"/>
    <col min="7954" max="7954" width="9" style="175" bestFit="1" customWidth="1"/>
    <col min="7955" max="8194" width="9.140625" style="175"/>
    <col min="8195" max="8195" width="4.7109375" style="175" bestFit="1" customWidth="1"/>
    <col min="8196" max="8196" width="9.7109375" style="175" bestFit="1" customWidth="1"/>
    <col min="8197" max="8197" width="10" style="175" bestFit="1" customWidth="1"/>
    <col min="8198" max="8198" width="8.85546875" style="175" bestFit="1" customWidth="1"/>
    <col min="8199" max="8199" width="22.85546875" style="175" customWidth="1"/>
    <col min="8200" max="8200" width="59.7109375" style="175" bestFit="1" customWidth="1"/>
    <col min="8201" max="8201" width="57.85546875" style="175" bestFit="1" customWidth="1"/>
    <col min="8202" max="8202" width="35.28515625" style="175" bestFit="1" customWidth="1"/>
    <col min="8203" max="8203" width="28.140625" style="175" bestFit="1" customWidth="1"/>
    <col min="8204" max="8204" width="33.140625" style="175" bestFit="1" customWidth="1"/>
    <col min="8205" max="8205" width="26" style="175" bestFit="1" customWidth="1"/>
    <col min="8206" max="8206" width="19.140625" style="175" bestFit="1" customWidth="1"/>
    <col min="8207" max="8207" width="10.42578125" style="175" customWidth="1"/>
    <col min="8208" max="8208" width="11.85546875" style="175" customWidth="1"/>
    <col min="8209" max="8209" width="14.7109375" style="175" customWidth="1"/>
    <col min="8210" max="8210" width="9" style="175" bestFit="1" customWidth="1"/>
    <col min="8211" max="8450" width="9.140625" style="175"/>
    <col min="8451" max="8451" width="4.7109375" style="175" bestFit="1" customWidth="1"/>
    <col min="8452" max="8452" width="9.7109375" style="175" bestFit="1" customWidth="1"/>
    <col min="8453" max="8453" width="10" style="175" bestFit="1" customWidth="1"/>
    <col min="8454" max="8454" width="8.85546875" style="175" bestFit="1" customWidth="1"/>
    <col min="8455" max="8455" width="22.85546875" style="175" customWidth="1"/>
    <col min="8456" max="8456" width="59.7109375" style="175" bestFit="1" customWidth="1"/>
    <col min="8457" max="8457" width="57.85546875" style="175" bestFit="1" customWidth="1"/>
    <col min="8458" max="8458" width="35.28515625" style="175" bestFit="1" customWidth="1"/>
    <col min="8459" max="8459" width="28.140625" style="175" bestFit="1" customWidth="1"/>
    <col min="8460" max="8460" width="33.140625" style="175" bestFit="1" customWidth="1"/>
    <col min="8461" max="8461" width="26" style="175" bestFit="1" customWidth="1"/>
    <col min="8462" max="8462" width="19.140625" style="175" bestFit="1" customWidth="1"/>
    <col min="8463" max="8463" width="10.42578125" style="175" customWidth="1"/>
    <col min="8464" max="8464" width="11.85546875" style="175" customWidth="1"/>
    <col min="8465" max="8465" width="14.7109375" style="175" customWidth="1"/>
    <col min="8466" max="8466" width="9" style="175" bestFit="1" customWidth="1"/>
    <col min="8467" max="8706" width="9.140625" style="175"/>
    <col min="8707" max="8707" width="4.7109375" style="175" bestFit="1" customWidth="1"/>
    <col min="8708" max="8708" width="9.7109375" style="175" bestFit="1" customWidth="1"/>
    <col min="8709" max="8709" width="10" style="175" bestFit="1" customWidth="1"/>
    <col min="8710" max="8710" width="8.85546875" style="175" bestFit="1" customWidth="1"/>
    <col min="8711" max="8711" width="22.85546875" style="175" customWidth="1"/>
    <col min="8712" max="8712" width="59.7109375" style="175" bestFit="1" customWidth="1"/>
    <col min="8713" max="8713" width="57.85546875" style="175" bestFit="1" customWidth="1"/>
    <col min="8714" max="8714" width="35.28515625" style="175" bestFit="1" customWidth="1"/>
    <col min="8715" max="8715" width="28.140625" style="175" bestFit="1" customWidth="1"/>
    <col min="8716" max="8716" width="33.140625" style="175" bestFit="1" customWidth="1"/>
    <col min="8717" max="8717" width="26" style="175" bestFit="1" customWidth="1"/>
    <col min="8718" max="8718" width="19.140625" style="175" bestFit="1" customWidth="1"/>
    <col min="8719" max="8719" width="10.42578125" style="175" customWidth="1"/>
    <col min="8720" max="8720" width="11.85546875" style="175" customWidth="1"/>
    <col min="8721" max="8721" width="14.7109375" style="175" customWidth="1"/>
    <col min="8722" max="8722" width="9" style="175" bestFit="1" customWidth="1"/>
    <col min="8723" max="8962" width="9.140625" style="175"/>
    <col min="8963" max="8963" width="4.7109375" style="175" bestFit="1" customWidth="1"/>
    <col min="8964" max="8964" width="9.7109375" style="175" bestFit="1" customWidth="1"/>
    <col min="8965" max="8965" width="10" style="175" bestFit="1" customWidth="1"/>
    <col min="8966" max="8966" width="8.85546875" style="175" bestFit="1" customWidth="1"/>
    <col min="8967" max="8967" width="22.85546875" style="175" customWidth="1"/>
    <col min="8968" max="8968" width="59.7109375" style="175" bestFit="1" customWidth="1"/>
    <col min="8969" max="8969" width="57.85546875" style="175" bestFit="1" customWidth="1"/>
    <col min="8970" max="8970" width="35.28515625" style="175" bestFit="1" customWidth="1"/>
    <col min="8971" max="8971" width="28.140625" style="175" bestFit="1" customWidth="1"/>
    <col min="8972" max="8972" width="33.140625" style="175" bestFit="1" customWidth="1"/>
    <col min="8973" max="8973" width="26" style="175" bestFit="1" customWidth="1"/>
    <col min="8974" max="8974" width="19.140625" style="175" bestFit="1" customWidth="1"/>
    <col min="8975" max="8975" width="10.42578125" style="175" customWidth="1"/>
    <col min="8976" max="8976" width="11.85546875" style="175" customWidth="1"/>
    <col min="8977" max="8977" width="14.7109375" style="175" customWidth="1"/>
    <col min="8978" max="8978" width="9" style="175" bestFit="1" customWidth="1"/>
    <col min="8979" max="9218" width="9.140625" style="175"/>
    <col min="9219" max="9219" width="4.7109375" style="175" bestFit="1" customWidth="1"/>
    <col min="9220" max="9220" width="9.7109375" style="175" bestFit="1" customWidth="1"/>
    <col min="9221" max="9221" width="10" style="175" bestFit="1" customWidth="1"/>
    <col min="9222" max="9222" width="8.85546875" style="175" bestFit="1" customWidth="1"/>
    <col min="9223" max="9223" width="22.85546875" style="175" customWidth="1"/>
    <col min="9224" max="9224" width="59.7109375" style="175" bestFit="1" customWidth="1"/>
    <col min="9225" max="9225" width="57.85546875" style="175" bestFit="1" customWidth="1"/>
    <col min="9226" max="9226" width="35.28515625" style="175" bestFit="1" customWidth="1"/>
    <col min="9227" max="9227" width="28.140625" style="175" bestFit="1" customWidth="1"/>
    <col min="9228" max="9228" width="33.140625" style="175" bestFit="1" customWidth="1"/>
    <col min="9229" max="9229" width="26" style="175" bestFit="1" customWidth="1"/>
    <col min="9230" max="9230" width="19.140625" style="175" bestFit="1" customWidth="1"/>
    <col min="9231" max="9231" width="10.42578125" style="175" customWidth="1"/>
    <col min="9232" max="9232" width="11.85546875" style="175" customWidth="1"/>
    <col min="9233" max="9233" width="14.7109375" style="175" customWidth="1"/>
    <col min="9234" max="9234" width="9" style="175" bestFit="1" customWidth="1"/>
    <col min="9235" max="9474" width="9.140625" style="175"/>
    <col min="9475" max="9475" width="4.7109375" style="175" bestFit="1" customWidth="1"/>
    <col min="9476" max="9476" width="9.7109375" style="175" bestFit="1" customWidth="1"/>
    <col min="9477" max="9477" width="10" style="175" bestFit="1" customWidth="1"/>
    <col min="9478" max="9478" width="8.85546875" style="175" bestFit="1" customWidth="1"/>
    <col min="9479" max="9479" width="22.85546875" style="175" customWidth="1"/>
    <col min="9480" max="9480" width="59.7109375" style="175" bestFit="1" customWidth="1"/>
    <col min="9481" max="9481" width="57.85546875" style="175" bestFit="1" customWidth="1"/>
    <col min="9482" max="9482" width="35.28515625" style="175" bestFit="1" customWidth="1"/>
    <col min="9483" max="9483" width="28.140625" style="175" bestFit="1" customWidth="1"/>
    <col min="9484" max="9484" width="33.140625" style="175" bestFit="1" customWidth="1"/>
    <col min="9485" max="9485" width="26" style="175" bestFit="1" customWidth="1"/>
    <col min="9486" max="9486" width="19.140625" style="175" bestFit="1" customWidth="1"/>
    <col min="9487" max="9487" width="10.42578125" style="175" customWidth="1"/>
    <col min="9488" max="9488" width="11.85546875" style="175" customWidth="1"/>
    <col min="9489" max="9489" width="14.7109375" style="175" customWidth="1"/>
    <col min="9490" max="9490" width="9" style="175" bestFit="1" customWidth="1"/>
    <col min="9491" max="9730" width="9.140625" style="175"/>
    <col min="9731" max="9731" width="4.7109375" style="175" bestFit="1" customWidth="1"/>
    <col min="9732" max="9732" width="9.7109375" style="175" bestFit="1" customWidth="1"/>
    <col min="9733" max="9733" width="10" style="175" bestFit="1" customWidth="1"/>
    <col min="9734" max="9734" width="8.85546875" style="175" bestFit="1" customWidth="1"/>
    <col min="9735" max="9735" width="22.85546875" style="175" customWidth="1"/>
    <col min="9736" max="9736" width="59.7109375" style="175" bestFit="1" customWidth="1"/>
    <col min="9737" max="9737" width="57.85546875" style="175" bestFit="1" customWidth="1"/>
    <col min="9738" max="9738" width="35.28515625" style="175" bestFit="1" customWidth="1"/>
    <col min="9739" max="9739" width="28.140625" style="175" bestFit="1" customWidth="1"/>
    <col min="9740" max="9740" width="33.140625" style="175" bestFit="1" customWidth="1"/>
    <col min="9741" max="9741" width="26" style="175" bestFit="1" customWidth="1"/>
    <col min="9742" max="9742" width="19.140625" style="175" bestFit="1" customWidth="1"/>
    <col min="9743" max="9743" width="10.42578125" style="175" customWidth="1"/>
    <col min="9744" max="9744" width="11.85546875" style="175" customWidth="1"/>
    <col min="9745" max="9745" width="14.7109375" style="175" customWidth="1"/>
    <col min="9746" max="9746" width="9" style="175" bestFit="1" customWidth="1"/>
    <col min="9747" max="9986" width="9.140625" style="175"/>
    <col min="9987" max="9987" width="4.7109375" style="175" bestFit="1" customWidth="1"/>
    <col min="9988" max="9988" width="9.7109375" style="175" bestFit="1" customWidth="1"/>
    <col min="9989" max="9989" width="10" style="175" bestFit="1" customWidth="1"/>
    <col min="9990" max="9990" width="8.85546875" style="175" bestFit="1" customWidth="1"/>
    <col min="9991" max="9991" width="22.85546875" style="175" customWidth="1"/>
    <col min="9992" max="9992" width="59.7109375" style="175" bestFit="1" customWidth="1"/>
    <col min="9993" max="9993" width="57.85546875" style="175" bestFit="1" customWidth="1"/>
    <col min="9994" max="9994" width="35.28515625" style="175" bestFit="1" customWidth="1"/>
    <col min="9995" max="9995" width="28.140625" style="175" bestFit="1" customWidth="1"/>
    <col min="9996" max="9996" width="33.140625" style="175" bestFit="1" customWidth="1"/>
    <col min="9997" max="9997" width="26" style="175" bestFit="1" customWidth="1"/>
    <col min="9998" max="9998" width="19.140625" style="175" bestFit="1" customWidth="1"/>
    <col min="9999" max="9999" width="10.42578125" style="175" customWidth="1"/>
    <col min="10000" max="10000" width="11.85546875" style="175" customWidth="1"/>
    <col min="10001" max="10001" width="14.7109375" style="175" customWidth="1"/>
    <col min="10002" max="10002" width="9" style="175" bestFit="1" customWidth="1"/>
    <col min="10003" max="10242" width="9.140625" style="175"/>
    <col min="10243" max="10243" width="4.7109375" style="175" bestFit="1" customWidth="1"/>
    <col min="10244" max="10244" width="9.7109375" style="175" bestFit="1" customWidth="1"/>
    <col min="10245" max="10245" width="10" style="175" bestFit="1" customWidth="1"/>
    <col min="10246" max="10246" width="8.85546875" style="175" bestFit="1" customWidth="1"/>
    <col min="10247" max="10247" width="22.85546875" style="175" customWidth="1"/>
    <col min="10248" max="10248" width="59.7109375" style="175" bestFit="1" customWidth="1"/>
    <col min="10249" max="10249" width="57.85546875" style="175" bestFit="1" customWidth="1"/>
    <col min="10250" max="10250" width="35.28515625" style="175" bestFit="1" customWidth="1"/>
    <col min="10251" max="10251" width="28.140625" style="175" bestFit="1" customWidth="1"/>
    <col min="10252" max="10252" width="33.140625" style="175" bestFit="1" customWidth="1"/>
    <col min="10253" max="10253" width="26" style="175" bestFit="1" customWidth="1"/>
    <col min="10254" max="10254" width="19.140625" style="175" bestFit="1" customWidth="1"/>
    <col min="10255" max="10255" width="10.42578125" style="175" customWidth="1"/>
    <col min="10256" max="10256" width="11.85546875" style="175" customWidth="1"/>
    <col min="10257" max="10257" width="14.7109375" style="175" customWidth="1"/>
    <col min="10258" max="10258" width="9" style="175" bestFit="1" customWidth="1"/>
    <col min="10259" max="10498" width="9.140625" style="175"/>
    <col min="10499" max="10499" width="4.7109375" style="175" bestFit="1" customWidth="1"/>
    <col min="10500" max="10500" width="9.7109375" style="175" bestFit="1" customWidth="1"/>
    <col min="10501" max="10501" width="10" style="175" bestFit="1" customWidth="1"/>
    <col min="10502" max="10502" width="8.85546875" style="175" bestFit="1" customWidth="1"/>
    <col min="10503" max="10503" width="22.85546875" style="175" customWidth="1"/>
    <col min="10504" max="10504" width="59.7109375" style="175" bestFit="1" customWidth="1"/>
    <col min="10505" max="10505" width="57.85546875" style="175" bestFit="1" customWidth="1"/>
    <col min="10506" max="10506" width="35.28515625" style="175" bestFit="1" customWidth="1"/>
    <col min="10507" max="10507" width="28.140625" style="175" bestFit="1" customWidth="1"/>
    <col min="10508" max="10508" width="33.140625" style="175" bestFit="1" customWidth="1"/>
    <col min="10509" max="10509" width="26" style="175" bestFit="1" customWidth="1"/>
    <col min="10510" max="10510" width="19.140625" style="175" bestFit="1" customWidth="1"/>
    <col min="10511" max="10511" width="10.42578125" style="175" customWidth="1"/>
    <col min="10512" max="10512" width="11.85546875" style="175" customWidth="1"/>
    <col min="10513" max="10513" width="14.7109375" style="175" customWidth="1"/>
    <col min="10514" max="10514" width="9" style="175" bestFit="1" customWidth="1"/>
    <col min="10515" max="10754" width="9.140625" style="175"/>
    <col min="10755" max="10755" width="4.7109375" style="175" bestFit="1" customWidth="1"/>
    <col min="10756" max="10756" width="9.7109375" style="175" bestFit="1" customWidth="1"/>
    <col min="10757" max="10757" width="10" style="175" bestFit="1" customWidth="1"/>
    <col min="10758" max="10758" width="8.85546875" style="175" bestFit="1" customWidth="1"/>
    <col min="10759" max="10759" width="22.85546875" style="175" customWidth="1"/>
    <col min="10760" max="10760" width="59.7109375" style="175" bestFit="1" customWidth="1"/>
    <col min="10761" max="10761" width="57.85546875" style="175" bestFit="1" customWidth="1"/>
    <col min="10762" max="10762" width="35.28515625" style="175" bestFit="1" customWidth="1"/>
    <col min="10763" max="10763" width="28.140625" style="175" bestFit="1" customWidth="1"/>
    <col min="10764" max="10764" width="33.140625" style="175" bestFit="1" customWidth="1"/>
    <col min="10765" max="10765" width="26" style="175" bestFit="1" customWidth="1"/>
    <col min="10766" max="10766" width="19.140625" style="175" bestFit="1" customWidth="1"/>
    <col min="10767" max="10767" width="10.42578125" style="175" customWidth="1"/>
    <col min="10768" max="10768" width="11.85546875" style="175" customWidth="1"/>
    <col min="10769" max="10769" width="14.7109375" style="175" customWidth="1"/>
    <col min="10770" max="10770" width="9" style="175" bestFit="1" customWidth="1"/>
    <col min="10771" max="11010" width="9.140625" style="175"/>
    <col min="11011" max="11011" width="4.7109375" style="175" bestFit="1" customWidth="1"/>
    <col min="11012" max="11012" width="9.7109375" style="175" bestFit="1" customWidth="1"/>
    <col min="11013" max="11013" width="10" style="175" bestFit="1" customWidth="1"/>
    <col min="11014" max="11014" width="8.85546875" style="175" bestFit="1" customWidth="1"/>
    <col min="11015" max="11015" width="22.85546875" style="175" customWidth="1"/>
    <col min="11016" max="11016" width="59.7109375" style="175" bestFit="1" customWidth="1"/>
    <col min="11017" max="11017" width="57.85546875" style="175" bestFit="1" customWidth="1"/>
    <col min="11018" max="11018" width="35.28515625" style="175" bestFit="1" customWidth="1"/>
    <col min="11019" max="11019" width="28.140625" style="175" bestFit="1" customWidth="1"/>
    <col min="11020" max="11020" width="33.140625" style="175" bestFit="1" customWidth="1"/>
    <col min="11021" max="11021" width="26" style="175" bestFit="1" customWidth="1"/>
    <col min="11022" max="11022" width="19.140625" style="175" bestFit="1" customWidth="1"/>
    <col min="11023" max="11023" width="10.42578125" style="175" customWidth="1"/>
    <col min="11024" max="11024" width="11.85546875" style="175" customWidth="1"/>
    <col min="11025" max="11025" width="14.7109375" style="175" customWidth="1"/>
    <col min="11026" max="11026" width="9" style="175" bestFit="1" customWidth="1"/>
    <col min="11027" max="11266" width="9.140625" style="175"/>
    <col min="11267" max="11267" width="4.7109375" style="175" bestFit="1" customWidth="1"/>
    <col min="11268" max="11268" width="9.7109375" style="175" bestFit="1" customWidth="1"/>
    <col min="11269" max="11269" width="10" style="175" bestFit="1" customWidth="1"/>
    <col min="11270" max="11270" width="8.85546875" style="175" bestFit="1" customWidth="1"/>
    <col min="11271" max="11271" width="22.85546875" style="175" customWidth="1"/>
    <col min="11272" max="11272" width="59.7109375" style="175" bestFit="1" customWidth="1"/>
    <col min="11273" max="11273" width="57.85546875" style="175" bestFit="1" customWidth="1"/>
    <col min="11274" max="11274" width="35.28515625" style="175" bestFit="1" customWidth="1"/>
    <col min="11275" max="11275" width="28.140625" style="175" bestFit="1" customWidth="1"/>
    <col min="11276" max="11276" width="33.140625" style="175" bestFit="1" customWidth="1"/>
    <col min="11277" max="11277" width="26" style="175" bestFit="1" customWidth="1"/>
    <col min="11278" max="11278" width="19.140625" style="175" bestFit="1" customWidth="1"/>
    <col min="11279" max="11279" width="10.42578125" style="175" customWidth="1"/>
    <col min="11280" max="11280" width="11.85546875" style="175" customWidth="1"/>
    <col min="11281" max="11281" width="14.7109375" style="175" customWidth="1"/>
    <col min="11282" max="11282" width="9" style="175" bestFit="1" customWidth="1"/>
    <col min="11283" max="11522" width="9.140625" style="175"/>
    <col min="11523" max="11523" width="4.7109375" style="175" bestFit="1" customWidth="1"/>
    <col min="11524" max="11524" width="9.7109375" style="175" bestFit="1" customWidth="1"/>
    <col min="11525" max="11525" width="10" style="175" bestFit="1" customWidth="1"/>
    <col min="11526" max="11526" width="8.85546875" style="175" bestFit="1" customWidth="1"/>
    <col min="11527" max="11527" width="22.85546875" style="175" customWidth="1"/>
    <col min="11528" max="11528" width="59.7109375" style="175" bestFit="1" customWidth="1"/>
    <col min="11529" max="11529" width="57.85546875" style="175" bestFit="1" customWidth="1"/>
    <col min="11530" max="11530" width="35.28515625" style="175" bestFit="1" customWidth="1"/>
    <col min="11531" max="11531" width="28.140625" style="175" bestFit="1" customWidth="1"/>
    <col min="11532" max="11532" width="33.140625" style="175" bestFit="1" customWidth="1"/>
    <col min="11533" max="11533" width="26" style="175" bestFit="1" customWidth="1"/>
    <col min="11534" max="11534" width="19.140625" style="175" bestFit="1" customWidth="1"/>
    <col min="11535" max="11535" width="10.42578125" style="175" customWidth="1"/>
    <col min="11536" max="11536" width="11.85546875" style="175" customWidth="1"/>
    <col min="11537" max="11537" width="14.7109375" style="175" customWidth="1"/>
    <col min="11538" max="11538" width="9" style="175" bestFit="1" customWidth="1"/>
    <col min="11539" max="11778" width="9.140625" style="175"/>
    <col min="11779" max="11779" width="4.7109375" style="175" bestFit="1" customWidth="1"/>
    <col min="11780" max="11780" width="9.7109375" style="175" bestFit="1" customWidth="1"/>
    <col min="11781" max="11781" width="10" style="175" bestFit="1" customWidth="1"/>
    <col min="11782" max="11782" width="8.85546875" style="175" bestFit="1" customWidth="1"/>
    <col min="11783" max="11783" width="22.85546875" style="175" customWidth="1"/>
    <col min="11784" max="11784" width="59.7109375" style="175" bestFit="1" customWidth="1"/>
    <col min="11785" max="11785" width="57.85546875" style="175" bestFit="1" customWidth="1"/>
    <col min="11786" max="11786" width="35.28515625" style="175" bestFit="1" customWidth="1"/>
    <col min="11787" max="11787" width="28.140625" style="175" bestFit="1" customWidth="1"/>
    <col min="11788" max="11788" width="33.140625" style="175" bestFit="1" customWidth="1"/>
    <col min="11789" max="11789" width="26" style="175" bestFit="1" customWidth="1"/>
    <col min="11790" max="11790" width="19.140625" style="175" bestFit="1" customWidth="1"/>
    <col min="11791" max="11791" width="10.42578125" style="175" customWidth="1"/>
    <col min="11792" max="11792" width="11.85546875" style="175" customWidth="1"/>
    <col min="11793" max="11793" width="14.7109375" style="175" customWidth="1"/>
    <col min="11794" max="11794" width="9" style="175" bestFit="1" customWidth="1"/>
    <col min="11795" max="12034" width="9.140625" style="175"/>
    <col min="12035" max="12035" width="4.7109375" style="175" bestFit="1" customWidth="1"/>
    <col min="12036" max="12036" width="9.7109375" style="175" bestFit="1" customWidth="1"/>
    <col min="12037" max="12037" width="10" style="175" bestFit="1" customWidth="1"/>
    <col min="12038" max="12038" width="8.85546875" style="175" bestFit="1" customWidth="1"/>
    <col min="12039" max="12039" width="22.85546875" style="175" customWidth="1"/>
    <col min="12040" max="12040" width="59.7109375" style="175" bestFit="1" customWidth="1"/>
    <col min="12041" max="12041" width="57.85546875" style="175" bestFit="1" customWidth="1"/>
    <col min="12042" max="12042" width="35.28515625" style="175" bestFit="1" customWidth="1"/>
    <col min="12043" max="12043" width="28.140625" style="175" bestFit="1" customWidth="1"/>
    <col min="12044" max="12044" width="33.140625" style="175" bestFit="1" customWidth="1"/>
    <col min="12045" max="12045" width="26" style="175" bestFit="1" customWidth="1"/>
    <col min="12046" max="12046" width="19.140625" style="175" bestFit="1" customWidth="1"/>
    <col min="12047" max="12047" width="10.42578125" style="175" customWidth="1"/>
    <col min="12048" max="12048" width="11.85546875" style="175" customWidth="1"/>
    <col min="12049" max="12049" width="14.7109375" style="175" customWidth="1"/>
    <col min="12050" max="12050" width="9" style="175" bestFit="1" customWidth="1"/>
    <col min="12051" max="12290" width="9.140625" style="175"/>
    <col min="12291" max="12291" width="4.7109375" style="175" bestFit="1" customWidth="1"/>
    <col min="12292" max="12292" width="9.7109375" style="175" bestFit="1" customWidth="1"/>
    <col min="12293" max="12293" width="10" style="175" bestFit="1" customWidth="1"/>
    <col min="12294" max="12294" width="8.85546875" style="175" bestFit="1" customWidth="1"/>
    <col min="12295" max="12295" width="22.85546875" style="175" customWidth="1"/>
    <col min="12296" max="12296" width="59.7109375" style="175" bestFit="1" customWidth="1"/>
    <col min="12297" max="12297" width="57.85546875" style="175" bestFit="1" customWidth="1"/>
    <col min="12298" max="12298" width="35.28515625" style="175" bestFit="1" customWidth="1"/>
    <col min="12299" max="12299" width="28.140625" style="175" bestFit="1" customWidth="1"/>
    <col min="12300" max="12300" width="33.140625" style="175" bestFit="1" customWidth="1"/>
    <col min="12301" max="12301" width="26" style="175" bestFit="1" customWidth="1"/>
    <col min="12302" max="12302" width="19.140625" style="175" bestFit="1" customWidth="1"/>
    <col min="12303" max="12303" width="10.42578125" style="175" customWidth="1"/>
    <col min="12304" max="12304" width="11.85546875" style="175" customWidth="1"/>
    <col min="12305" max="12305" width="14.7109375" style="175" customWidth="1"/>
    <col min="12306" max="12306" width="9" style="175" bestFit="1" customWidth="1"/>
    <col min="12307" max="12546" width="9.140625" style="175"/>
    <col min="12547" max="12547" width="4.7109375" style="175" bestFit="1" customWidth="1"/>
    <col min="12548" max="12548" width="9.7109375" style="175" bestFit="1" customWidth="1"/>
    <col min="12549" max="12549" width="10" style="175" bestFit="1" customWidth="1"/>
    <col min="12550" max="12550" width="8.85546875" style="175" bestFit="1" customWidth="1"/>
    <col min="12551" max="12551" width="22.85546875" style="175" customWidth="1"/>
    <col min="12552" max="12552" width="59.7109375" style="175" bestFit="1" customWidth="1"/>
    <col min="12553" max="12553" width="57.85546875" style="175" bestFit="1" customWidth="1"/>
    <col min="12554" max="12554" width="35.28515625" style="175" bestFit="1" customWidth="1"/>
    <col min="12555" max="12555" width="28.140625" style="175" bestFit="1" customWidth="1"/>
    <col min="12556" max="12556" width="33.140625" style="175" bestFit="1" customWidth="1"/>
    <col min="12557" max="12557" width="26" style="175" bestFit="1" customWidth="1"/>
    <col min="12558" max="12558" width="19.140625" style="175" bestFit="1" customWidth="1"/>
    <col min="12559" max="12559" width="10.42578125" style="175" customWidth="1"/>
    <col min="12560" max="12560" width="11.85546875" style="175" customWidth="1"/>
    <col min="12561" max="12561" width="14.7109375" style="175" customWidth="1"/>
    <col min="12562" max="12562" width="9" style="175" bestFit="1" customWidth="1"/>
    <col min="12563" max="12802" width="9.140625" style="175"/>
    <col min="12803" max="12803" width="4.7109375" style="175" bestFit="1" customWidth="1"/>
    <col min="12804" max="12804" width="9.7109375" style="175" bestFit="1" customWidth="1"/>
    <col min="12805" max="12805" width="10" style="175" bestFit="1" customWidth="1"/>
    <col min="12806" max="12806" width="8.85546875" style="175" bestFit="1" customWidth="1"/>
    <col min="12807" max="12807" width="22.85546875" style="175" customWidth="1"/>
    <col min="12808" max="12808" width="59.7109375" style="175" bestFit="1" customWidth="1"/>
    <col min="12809" max="12809" width="57.85546875" style="175" bestFit="1" customWidth="1"/>
    <col min="12810" max="12810" width="35.28515625" style="175" bestFit="1" customWidth="1"/>
    <col min="12811" max="12811" width="28.140625" style="175" bestFit="1" customWidth="1"/>
    <col min="12812" max="12812" width="33.140625" style="175" bestFit="1" customWidth="1"/>
    <col min="12813" max="12813" width="26" style="175" bestFit="1" customWidth="1"/>
    <col min="12814" max="12814" width="19.140625" style="175" bestFit="1" customWidth="1"/>
    <col min="12815" max="12815" width="10.42578125" style="175" customWidth="1"/>
    <col min="12816" max="12816" width="11.85546875" style="175" customWidth="1"/>
    <col min="12817" max="12817" width="14.7109375" style="175" customWidth="1"/>
    <col min="12818" max="12818" width="9" style="175" bestFit="1" customWidth="1"/>
    <col min="12819" max="13058" width="9.140625" style="175"/>
    <col min="13059" max="13059" width="4.7109375" style="175" bestFit="1" customWidth="1"/>
    <col min="13060" max="13060" width="9.7109375" style="175" bestFit="1" customWidth="1"/>
    <col min="13061" max="13061" width="10" style="175" bestFit="1" customWidth="1"/>
    <col min="13062" max="13062" width="8.85546875" style="175" bestFit="1" customWidth="1"/>
    <col min="13063" max="13063" width="22.85546875" style="175" customWidth="1"/>
    <col min="13064" max="13064" width="59.7109375" style="175" bestFit="1" customWidth="1"/>
    <col min="13065" max="13065" width="57.85546875" style="175" bestFit="1" customWidth="1"/>
    <col min="13066" max="13066" width="35.28515625" style="175" bestFit="1" customWidth="1"/>
    <col min="13067" max="13067" width="28.140625" style="175" bestFit="1" customWidth="1"/>
    <col min="13068" max="13068" width="33.140625" style="175" bestFit="1" customWidth="1"/>
    <col min="13069" max="13069" width="26" style="175" bestFit="1" customWidth="1"/>
    <col min="13070" max="13070" width="19.140625" style="175" bestFit="1" customWidth="1"/>
    <col min="13071" max="13071" width="10.42578125" style="175" customWidth="1"/>
    <col min="13072" max="13072" width="11.85546875" style="175" customWidth="1"/>
    <col min="13073" max="13073" width="14.7109375" style="175" customWidth="1"/>
    <col min="13074" max="13074" width="9" style="175" bestFit="1" customWidth="1"/>
    <col min="13075" max="13314" width="9.140625" style="175"/>
    <col min="13315" max="13315" width="4.7109375" style="175" bestFit="1" customWidth="1"/>
    <col min="13316" max="13316" width="9.7109375" style="175" bestFit="1" customWidth="1"/>
    <col min="13317" max="13317" width="10" style="175" bestFit="1" customWidth="1"/>
    <col min="13318" max="13318" width="8.85546875" style="175" bestFit="1" customWidth="1"/>
    <col min="13319" max="13319" width="22.85546875" style="175" customWidth="1"/>
    <col min="13320" max="13320" width="59.7109375" style="175" bestFit="1" customWidth="1"/>
    <col min="13321" max="13321" width="57.85546875" style="175" bestFit="1" customWidth="1"/>
    <col min="13322" max="13322" width="35.28515625" style="175" bestFit="1" customWidth="1"/>
    <col min="13323" max="13323" width="28.140625" style="175" bestFit="1" customWidth="1"/>
    <col min="13324" max="13324" width="33.140625" style="175" bestFit="1" customWidth="1"/>
    <col min="13325" max="13325" width="26" style="175" bestFit="1" customWidth="1"/>
    <col min="13326" max="13326" width="19.140625" style="175" bestFit="1" customWidth="1"/>
    <col min="13327" max="13327" width="10.42578125" style="175" customWidth="1"/>
    <col min="13328" max="13328" width="11.85546875" style="175" customWidth="1"/>
    <col min="13329" max="13329" width="14.7109375" style="175" customWidth="1"/>
    <col min="13330" max="13330" width="9" style="175" bestFit="1" customWidth="1"/>
    <col min="13331" max="13570" width="9.140625" style="175"/>
    <col min="13571" max="13571" width="4.7109375" style="175" bestFit="1" customWidth="1"/>
    <col min="13572" max="13572" width="9.7109375" style="175" bestFit="1" customWidth="1"/>
    <col min="13573" max="13573" width="10" style="175" bestFit="1" customWidth="1"/>
    <col min="13574" max="13574" width="8.85546875" style="175" bestFit="1" customWidth="1"/>
    <col min="13575" max="13575" width="22.85546875" style="175" customWidth="1"/>
    <col min="13576" max="13576" width="59.7109375" style="175" bestFit="1" customWidth="1"/>
    <col min="13577" max="13577" width="57.85546875" style="175" bestFit="1" customWidth="1"/>
    <col min="13578" max="13578" width="35.28515625" style="175" bestFit="1" customWidth="1"/>
    <col min="13579" max="13579" width="28.140625" style="175" bestFit="1" customWidth="1"/>
    <col min="13580" max="13580" width="33.140625" style="175" bestFit="1" customWidth="1"/>
    <col min="13581" max="13581" width="26" style="175" bestFit="1" customWidth="1"/>
    <col min="13582" max="13582" width="19.140625" style="175" bestFit="1" customWidth="1"/>
    <col min="13583" max="13583" width="10.42578125" style="175" customWidth="1"/>
    <col min="13584" max="13584" width="11.85546875" style="175" customWidth="1"/>
    <col min="13585" max="13585" width="14.7109375" style="175" customWidth="1"/>
    <col min="13586" max="13586" width="9" style="175" bestFit="1" customWidth="1"/>
    <col min="13587" max="13826" width="9.140625" style="175"/>
    <col min="13827" max="13827" width="4.7109375" style="175" bestFit="1" customWidth="1"/>
    <col min="13828" max="13828" width="9.7109375" style="175" bestFit="1" customWidth="1"/>
    <col min="13829" max="13829" width="10" style="175" bestFit="1" customWidth="1"/>
    <col min="13830" max="13830" width="8.85546875" style="175" bestFit="1" customWidth="1"/>
    <col min="13831" max="13831" width="22.85546875" style="175" customWidth="1"/>
    <col min="13832" max="13832" width="59.7109375" style="175" bestFit="1" customWidth="1"/>
    <col min="13833" max="13833" width="57.85546875" style="175" bestFit="1" customWidth="1"/>
    <col min="13834" max="13834" width="35.28515625" style="175" bestFit="1" customWidth="1"/>
    <col min="13835" max="13835" width="28.140625" style="175" bestFit="1" customWidth="1"/>
    <col min="13836" max="13836" width="33.140625" style="175" bestFit="1" customWidth="1"/>
    <col min="13837" max="13837" width="26" style="175" bestFit="1" customWidth="1"/>
    <col min="13838" max="13838" width="19.140625" style="175" bestFit="1" customWidth="1"/>
    <col min="13839" max="13839" width="10.42578125" style="175" customWidth="1"/>
    <col min="13840" max="13840" width="11.85546875" style="175" customWidth="1"/>
    <col min="13841" max="13841" width="14.7109375" style="175" customWidth="1"/>
    <col min="13842" max="13842" width="9" style="175" bestFit="1" customWidth="1"/>
    <col min="13843" max="14082" width="9.140625" style="175"/>
    <col min="14083" max="14083" width="4.7109375" style="175" bestFit="1" customWidth="1"/>
    <col min="14084" max="14084" width="9.7109375" style="175" bestFit="1" customWidth="1"/>
    <col min="14085" max="14085" width="10" style="175" bestFit="1" customWidth="1"/>
    <col min="14086" max="14086" width="8.85546875" style="175" bestFit="1" customWidth="1"/>
    <col min="14087" max="14087" width="22.85546875" style="175" customWidth="1"/>
    <col min="14088" max="14088" width="59.7109375" style="175" bestFit="1" customWidth="1"/>
    <col min="14089" max="14089" width="57.85546875" style="175" bestFit="1" customWidth="1"/>
    <col min="14090" max="14090" width="35.28515625" style="175" bestFit="1" customWidth="1"/>
    <col min="14091" max="14091" width="28.140625" style="175" bestFit="1" customWidth="1"/>
    <col min="14092" max="14092" width="33.140625" style="175" bestFit="1" customWidth="1"/>
    <col min="14093" max="14093" width="26" style="175" bestFit="1" customWidth="1"/>
    <col min="14094" max="14094" width="19.140625" style="175" bestFit="1" customWidth="1"/>
    <col min="14095" max="14095" width="10.42578125" style="175" customWidth="1"/>
    <col min="14096" max="14096" width="11.85546875" style="175" customWidth="1"/>
    <col min="14097" max="14097" width="14.7109375" style="175" customWidth="1"/>
    <col min="14098" max="14098" width="9" style="175" bestFit="1" customWidth="1"/>
    <col min="14099" max="14338" width="9.140625" style="175"/>
    <col min="14339" max="14339" width="4.7109375" style="175" bestFit="1" customWidth="1"/>
    <col min="14340" max="14340" width="9.7109375" style="175" bestFit="1" customWidth="1"/>
    <col min="14341" max="14341" width="10" style="175" bestFit="1" customWidth="1"/>
    <col min="14342" max="14342" width="8.85546875" style="175" bestFit="1" customWidth="1"/>
    <col min="14343" max="14343" width="22.85546875" style="175" customWidth="1"/>
    <col min="14344" max="14344" width="59.7109375" style="175" bestFit="1" customWidth="1"/>
    <col min="14345" max="14345" width="57.85546875" style="175" bestFit="1" customWidth="1"/>
    <col min="14346" max="14346" width="35.28515625" style="175" bestFit="1" customWidth="1"/>
    <col min="14347" max="14347" width="28.140625" style="175" bestFit="1" customWidth="1"/>
    <col min="14348" max="14348" width="33.140625" style="175" bestFit="1" customWidth="1"/>
    <col min="14349" max="14349" width="26" style="175" bestFit="1" customWidth="1"/>
    <col min="14350" max="14350" width="19.140625" style="175" bestFit="1" customWidth="1"/>
    <col min="14351" max="14351" width="10.42578125" style="175" customWidth="1"/>
    <col min="14352" max="14352" width="11.85546875" style="175" customWidth="1"/>
    <col min="14353" max="14353" width="14.7109375" style="175" customWidth="1"/>
    <col min="14354" max="14354" width="9" style="175" bestFit="1" customWidth="1"/>
    <col min="14355" max="14594" width="9.140625" style="175"/>
    <col min="14595" max="14595" width="4.7109375" style="175" bestFit="1" customWidth="1"/>
    <col min="14596" max="14596" width="9.7109375" style="175" bestFit="1" customWidth="1"/>
    <col min="14597" max="14597" width="10" style="175" bestFit="1" customWidth="1"/>
    <col min="14598" max="14598" width="8.85546875" style="175" bestFit="1" customWidth="1"/>
    <col min="14599" max="14599" width="22.85546875" style="175" customWidth="1"/>
    <col min="14600" max="14600" width="59.7109375" style="175" bestFit="1" customWidth="1"/>
    <col min="14601" max="14601" width="57.85546875" style="175" bestFit="1" customWidth="1"/>
    <col min="14602" max="14602" width="35.28515625" style="175" bestFit="1" customWidth="1"/>
    <col min="14603" max="14603" width="28.140625" style="175" bestFit="1" customWidth="1"/>
    <col min="14604" max="14604" width="33.140625" style="175" bestFit="1" customWidth="1"/>
    <col min="14605" max="14605" width="26" style="175" bestFit="1" customWidth="1"/>
    <col min="14606" max="14606" width="19.140625" style="175" bestFit="1" customWidth="1"/>
    <col min="14607" max="14607" width="10.42578125" style="175" customWidth="1"/>
    <col min="14608" max="14608" width="11.85546875" style="175" customWidth="1"/>
    <col min="14609" max="14609" width="14.7109375" style="175" customWidth="1"/>
    <col min="14610" max="14610" width="9" style="175" bestFit="1" customWidth="1"/>
    <col min="14611" max="14850" width="9.140625" style="175"/>
    <col min="14851" max="14851" width="4.7109375" style="175" bestFit="1" customWidth="1"/>
    <col min="14852" max="14852" width="9.7109375" style="175" bestFit="1" customWidth="1"/>
    <col min="14853" max="14853" width="10" style="175" bestFit="1" customWidth="1"/>
    <col min="14854" max="14854" width="8.85546875" style="175" bestFit="1" customWidth="1"/>
    <col min="14855" max="14855" width="22.85546875" style="175" customWidth="1"/>
    <col min="14856" max="14856" width="59.7109375" style="175" bestFit="1" customWidth="1"/>
    <col min="14857" max="14857" width="57.85546875" style="175" bestFit="1" customWidth="1"/>
    <col min="14858" max="14858" width="35.28515625" style="175" bestFit="1" customWidth="1"/>
    <col min="14859" max="14859" width="28.140625" style="175" bestFit="1" customWidth="1"/>
    <col min="14860" max="14860" width="33.140625" style="175" bestFit="1" customWidth="1"/>
    <col min="14861" max="14861" width="26" style="175" bestFit="1" customWidth="1"/>
    <col min="14862" max="14862" width="19.140625" style="175" bestFit="1" customWidth="1"/>
    <col min="14863" max="14863" width="10.42578125" style="175" customWidth="1"/>
    <col min="14864" max="14864" width="11.85546875" style="175" customWidth="1"/>
    <col min="14865" max="14865" width="14.7109375" style="175" customWidth="1"/>
    <col min="14866" max="14866" width="9" style="175" bestFit="1" customWidth="1"/>
    <col min="14867" max="15106" width="9.140625" style="175"/>
    <col min="15107" max="15107" width="4.7109375" style="175" bestFit="1" customWidth="1"/>
    <col min="15108" max="15108" width="9.7109375" style="175" bestFit="1" customWidth="1"/>
    <col min="15109" max="15109" width="10" style="175" bestFit="1" customWidth="1"/>
    <col min="15110" max="15110" width="8.85546875" style="175" bestFit="1" customWidth="1"/>
    <col min="15111" max="15111" width="22.85546875" style="175" customWidth="1"/>
    <col min="15112" max="15112" width="59.7109375" style="175" bestFit="1" customWidth="1"/>
    <col min="15113" max="15113" width="57.85546875" style="175" bestFit="1" customWidth="1"/>
    <col min="15114" max="15114" width="35.28515625" style="175" bestFit="1" customWidth="1"/>
    <col min="15115" max="15115" width="28.140625" style="175" bestFit="1" customWidth="1"/>
    <col min="15116" max="15116" width="33.140625" style="175" bestFit="1" customWidth="1"/>
    <col min="15117" max="15117" width="26" style="175" bestFit="1" customWidth="1"/>
    <col min="15118" max="15118" width="19.140625" style="175" bestFit="1" customWidth="1"/>
    <col min="15119" max="15119" width="10.42578125" style="175" customWidth="1"/>
    <col min="15120" max="15120" width="11.85546875" style="175" customWidth="1"/>
    <col min="15121" max="15121" width="14.7109375" style="175" customWidth="1"/>
    <col min="15122" max="15122" width="9" style="175" bestFit="1" customWidth="1"/>
    <col min="15123" max="15362" width="9.140625" style="175"/>
    <col min="15363" max="15363" width="4.7109375" style="175" bestFit="1" customWidth="1"/>
    <col min="15364" max="15364" width="9.7109375" style="175" bestFit="1" customWidth="1"/>
    <col min="15365" max="15365" width="10" style="175" bestFit="1" customWidth="1"/>
    <col min="15366" max="15366" width="8.85546875" style="175" bestFit="1" customWidth="1"/>
    <col min="15367" max="15367" width="22.85546875" style="175" customWidth="1"/>
    <col min="15368" max="15368" width="59.7109375" style="175" bestFit="1" customWidth="1"/>
    <col min="15369" max="15369" width="57.85546875" style="175" bestFit="1" customWidth="1"/>
    <col min="15370" max="15370" width="35.28515625" style="175" bestFit="1" customWidth="1"/>
    <col min="15371" max="15371" width="28.140625" style="175" bestFit="1" customWidth="1"/>
    <col min="15372" max="15372" width="33.140625" style="175" bestFit="1" customWidth="1"/>
    <col min="15373" max="15373" width="26" style="175" bestFit="1" customWidth="1"/>
    <col min="15374" max="15374" width="19.140625" style="175" bestFit="1" customWidth="1"/>
    <col min="15375" max="15375" width="10.42578125" style="175" customWidth="1"/>
    <col min="15376" max="15376" width="11.85546875" style="175" customWidth="1"/>
    <col min="15377" max="15377" width="14.7109375" style="175" customWidth="1"/>
    <col min="15378" max="15378" width="9" style="175" bestFit="1" customWidth="1"/>
    <col min="15379" max="15618" width="9.140625" style="175"/>
    <col min="15619" max="15619" width="4.7109375" style="175" bestFit="1" customWidth="1"/>
    <col min="15620" max="15620" width="9.7109375" style="175" bestFit="1" customWidth="1"/>
    <col min="15621" max="15621" width="10" style="175" bestFit="1" customWidth="1"/>
    <col min="15622" max="15622" width="8.85546875" style="175" bestFit="1" customWidth="1"/>
    <col min="15623" max="15623" width="22.85546875" style="175" customWidth="1"/>
    <col min="15624" max="15624" width="59.7109375" style="175" bestFit="1" customWidth="1"/>
    <col min="15625" max="15625" width="57.85546875" style="175" bestFit="1" customWidth="1"/>
    <col min="15626" max="15626" width="35.28515625" style="175" bestFit="1" customWidth="1"/>
    <col min="15627" max="15627" width="28.140625" style="175" bestFit="1" customWidth="1"/>
    <col min="15628" max="15628" width="33.140625" style="175" bestFit="1" customWidth="1"/>
    <col min="15629" max="15629" width="26" style="175" bestFit="1" customWidth="1"/>
    <col min="15630" max="15630" width="19.140625" style="175" bestFit="1" customWidth="1"/>
    <col min="15631" max="15631" width="10.42578125" style="175" customWidth="1"/>
    <col min="15632" max="15632" width="11.85546875" style="175" customWidth="1"/>
    <col min="15633" max="15633" width="14.7109375" style="175" customWidth="1"/>
    <col min="15634" max="15634" width="9" style="175" bestFit="1" customWidth="1"/>
    <col min="15635" max="15874" width="9.140625" style="175"/>
    <col min="15875" max="15875" width="4.7109375" style="175" bestFit="1" customWidth="1"/>
    <col min="15876" max="15876" width="9.7109375" style="175" bestFit="1" customWidth="1"/>
    <col min="15877" max="15877" width="10" style="175" bestFit="1" customWidth="1"/>
    <col min="15878" max="15878" width="8.85546875" style="175" bestFit="1" customWidth="1"/>
    <col min="15879" max="15879" width="22.85546875" style="175" customWidth="1"/>
    <col min="15880" max="15880" width="59.7109375" style="175" bestFit="1" customWidth="1"/>
    <col min="15881" max="15881" width="57.85546875" style="175" bestFit="1" customWidth="1"/>
    <col min="15882" max="15882" width="35.28515625" style="175" bestFit="1" customWidth="1"/>
    <col min="15883" max="15883" width="28.140625" style="175" bestFit="1" customWidth="1"/>
    <col min="15884" max="15884" width="33.140625" style="175" bestFit="1" customWidth="1"/>
    <col min="15885" max="15885" width="26" style="175" bestFit="1" customWidth="1"/>
    <col min="15886" max="15886" width="19.140625" style="175" bestFit="1" customWidth="1"/>
    <col min="15887" max="15887" width="10.42578125" style="175" customWidth="1"/>
    <col min="15888" max="15888" width="11.85546875" style="175" customWidth="1"/>
    <col min="15889" max="15889" width="14.7109375" style="175" customWidth="1"/>
    <col min="15890" max="15890" width="9" style="175" bestFit="1" customWidth="1"/>
    <col min="15891" max="16130" width="9.140625" style="175"/>
    <col min="16131" max="16131" width="4.7109375" style="175" bestFit="1" customWidth="1"/>
    <col min="16132" max="16132" width="9.7109375" style="175" bestFit="1" customWidth="1"/>
    <col min="16133" max="16133" width="10" style="175" bestFit="1" customWidth="1"/>
    <col min="16134" max="16134" width="8.85546875" style="175" bestFit="1" customWidth="1"/>
    <col min="16135" max="16135" width="22.85546875" style="175" customWidth="1"/>
    <col min="16136" max="16136" width="59.7109375" style="175" bestFit="1" customWidth="1"/>
    <col min="16137" max="16137" width="57.85546875" style="175" bestFit="1" customWidth="1"/>
    <col min="16138" max="16138" width="35.28515625" style="175" bestFit="1" customWidth="1"/>
    <col min="16139" max="16139" width="28.140625" style="175" bestFit="1" customWidth="1"/>
    <col min="16140" max="16140" width="33.140625" style="175" bestFit="1" customWidth="1"/>
    <col min="16141" max="16141" width="26" style="175" bestFit="1" customWidth="1"/>
    <col min="16142" max="16142" width="19.140625" style="175" bestFit="1" customWidth="1"/>
    <col min="16143" max="16143" width="10.42578125" style="175" customWidth="1"/>
    <col min="16144" max="16144" width="11.85546875" style="175" customWidth="1"/>
    <col min="16145" max="16145" width="14.7109375" style="175" customWidth="1"/>
    <col min="16146" max="16146" width="9" style="175" bestFit="1" customWidth="1"/>
    <col min="16147" max="16384" width="9.140625" style="175"/>
  </cols>
  <sheetData>
    <row r="1" spans="1:19" s="438" customFormat="1" ht="17.25" x14ac:dyDescent="0.3">
      <c r="K1" s="439"/>
      <c r="L1" s="439"/>
      <c r="M1" s="440"/>
      <c r="N1" s="440"/>
      <c r="O1" s="440"/>
      <c r="P1" s="441"/>
    </row>
    <row r="2" spans="1:19" s="438" customFormat="1" ht="17.25" x14ac:dyDescent="0.3">
      <c r="A2" s="442" t="s">
        <v>1083</v>
      </c>
      <c r="K2" s="439"/>
      <c r="L2" s="439"/>
      <c r="M2" s="440"/>
      <c r="N2" s="440"/>
      <c r="O2" s="440"/>
      <c r="P2" s="441"/>
    </row>
    <row r="3" spans="1:19" s="438" customFormat="1" ht="17.25" x14ac:dyDescent="0.3">
      <c r="K3" s="439"/>
      <c r="L3" s="439"/>
      <c r="M3" s="440"/>
      <c r="N3" s="440"/>
      <c r="O3" s="440"/>
      <c r="P3" s="441"/>
    </row>
    <row r="4" spans="1:19" s="444" customFormat="1" ht="57" customHeight="1" x14ac:dyDescent="0.3">
      <c r="A4" s="1068" t="s">
        <v>0</v>
      </c>
      <c r="B4" s="1067" t="s">
        <v>1</v>
      </c>
      <c r="C4" s="1067" t="s">
        <v>2</v>
      </c>
      <c r="D4" s="1067" t="s">
        <v>3</v>
      </c>
      <c r="E4" s="1068" t="s">
        <v>4</v>
      </c>
      <c r="F4" s="1068" t="s">
        <v>5</v>
      </c>
      <c r="G4" s="1068" t="s">
        <v>6</v>
      </c>
      <c r="H4" s="1067" t="s">
        <v>7</v>
      </c>
      <c r="I4" s="1067"/>
      <c r="J4" s="1068" t="s">
        <v>8</v>
      </c>
      <c r="K4" s="1075" t="s">
        <v>9</v>
      </c>
      <c r="L4" s="1076"/>
      <c r="M4" s="1077" t="s">
        <v>10</v>
      </c>
      <c r="N4" s="1077"/>
      <c r="O4" s="1077" t="s">
        <v>11</v>
      </c>
      <c r="P4" s="1077"/>
      <c r="Q4" s="1068" t="s">
        <v>12</v>
      </c>
      <c r="R4" s="1067" t="s">
        <v>13</v>
      </c>
      <c r="S4" s="443"/>
    </row>
    <row r="5" spans="1:19" s="444" customFormat="1" ht="17.25" x14ac:dyDescent="0.3">
      <c r="A5" s="1068"/>
      <c r="B5" s="1067"/>
      <c r="C5" s="1067"/>
      <c r="D5" s="1067"/>
      <c r="E5" s="1068"/>
      <c r="F5" s="1068"/>
      <c r="G5" s="1068"/>
      <c r="H5" s="445" t="s">
        <v>14</v>
      </c>
      <c r="I5" s="445" t="s">
        <v>15</v>
      </c>
      <c r="J5" s="1068"/>
      <c r="K5" s="446">
        <v>2018</v>
      </c>
      <c r="L5" s="446">
        <v>2019</v>
      </c>
      <c r="M5" s="447">
        <v>2018</v>
      </c>
      <c r="N5" s="447">
        <v>2019</v>
      </c>
      <c r="O5" s="447">
        <v>2018</v>
      </c>
      <c r="P5" s="447">
        <v>2019</v>
      </c>
      <c r="Q5" s="1068"/>
      <c r="R5" s="1067"/>
      <c r="S5" s="443"/>
    </row>
    <row r="6" spans="1:19" s="453" customFormat="1" ht="17.25" x14ac:dyDescent="0.3">
      <c r="A6" s="448" t="s">
        <v>16</v>
      </c>
      <c r="B6" s="449" t="s">
        <v>17</v>
      </c>
      <c r="C6" s="449" t="s">
        <v>18</v>
      </c>
      <c r="D6" s="449" t="s">
        <v>19</v>
      </c>
      <c r="E6" s="448" t="s">
        <v>20</v>
      </c>
      <c r="F6" s="448" t="s">
        <v>21</v>
      </c>
      <c r="G6" s="448" t="s">
        <v>22</v>
      </c>
      <c r="H6" s="449" t="s">
        <v>23</v>
      </c>
      <c r="I6" s="449" t="s">
        <v>24</v>
      </c>
      <c r="J6" s="448" t="s">
        <v>25</v>
      </c>
      <c r="K6" s="450" t="s">
        <v>26</v>
      </c>
      <c r="L6" s="450" t="s">
        <v>27</v>
      </c>
      <c r="M6" s="451" t="s">
        <v>28</v>
      </c>
      <c r="N6" s="451" t="s">
        <v>29</v>
      </c>
      <c r="O6" s="451" t="s">
        <v>30</v>
      </c>
      <c r="P6" s="451" t="s">
        <v>31</v>
      </c>
      <c r="Q6" s="448" t="s">
        <v>32</v>
      </c>
      <c r="R6" s="449" t="s">
        <v>33</v>
      </c>
      <c r="S6" s="452"/>
    </row>
    <row r="7" spans="1:19" s="109" customFormat="1" ht="90" x14ac:dyDescent="0.25">
      <c r="A7" s="454">
        <v>1</v>
      </c>
      <c r="B7" s="454">
        <v>1</v>
      </c>
      <c r="C7" s="454">
        <v>4</v>
      </c>
      <c r="D7" s="454">
        <v>2</v>
      </c>
      <c r="E7" s="455" t="s">
        <v>1092</v>
      </c>
      <c r="F7" s="455" t="s">
        <v>1093</v>
      </c>
      <c r="G7" s="454" t="s">
        <v>1094</v>
      </c>
      <c r="H7" s="454" t="s">
        <v>1095</v>
      </c>
      <c r="I7" s="454">
        <v>1500</v>
      </c>
      <c r="J7" s="455" t="s">
        <v>1096</v>
      </c>
      <c r="K7" s="454" t="s">
        <v>338</v>
      </c>
      <c r="L7" s="454" t="s">
        <v>1097</v>
      </c>
      <c r="M7" s="456">
        <v>15842.4</v>
      </c>
      <c r="N7" s="456">
        <v>1810.56</v>
      </c>
      <c r="O7" s="456">
        <f t="shared" ref="O7:P10" si="0">M7</f>
        <v>15842.4</v>
      </c>
      <c r="P7" s="456">
        <v>1810.56</v>
      </c>
      <c r="Q7" s="454" t="s">
        <v>1098</v>
      </c>
      <c r="R7" s="412" t="s">
        <v>1084</v>
      </c>
    </row>
    <row r="8" spans="1:19" s="109" customFormat="1" ht="90" x14ac:dyDescent="0.25">
      <c r="A8" s="465">
        <v>2</v>
      </c>
      <c r="B8" s="465">
        <v>1</v>
      </c>
      <c r="C8" s="465">
        <v>4</v>
      </c>
      <c r="D8" s="465">
        <v>2</v>
      </c>
      <c r="E8" s="466" t="s">
        <v>1101</v>
      </c>
      <c r="F8" s="466" t="s">
        <v>1102</v>
      </c>
      <c r="G8" s="465" t="s">
        <v>1103</v>
      </c>
      <c r="H8" s="465" t="s">
        <v>1104</v>
      </c>
      <c r="I8" s="465" t="s">
        <v>1105</v>
      </c>
      <c r="J8" s="466" t="s">
        <v>1096</v>
      </c>
      <c r="K8" s="465"/>
      <c r="L8" s="465" t="s">
        <v>338</v>
      </c>
      <c r="M8" s="467">
        <v>0</v>
      </c>
      <c r="N8" s="467">
        <v>150000</v>
      </c>
      <c r="O8" s="467">
        <f t="shared" ref="O8:P8" si="1">M8</f>
        <v>0</v>
      </c>
      <c r="P8" s="467">
        <f t="shared" si="1"/>
        <v>150000</v>
      </c>
      <c r="Q8" s="465" t="s">
        <v>1100</v>
      </c>
      <c r="R8" s="108" t="s">
        <v>1084</v>
      </c>
    </row>
    <row r="9" spans="1:19" s="109" customFormat="1" x14ac:dyDescent="0.25">
      <c r="A9" s="1074" t="s">
        <v>1106</v>
      </c>
      <c r="B9" s="1074"/>
      <c r="C9" s="1074"/>
      <c r="D9" s="1074"/>
      <c r="E9" s="1074"/>
      <c r="F9" s="1074"/>
      <c r="G9" s="1074"/>
      <c r="H9" s="1074"/>
      <c r="I9" s="1074"/>
      <c r="J9" s="1074"/>
      <c r="K9" s="1074"/>
      <c r="L9" s="1074"/>
      <c r="M9" s="1074"/>
      <c r="N9" s="1074"/>
      <c r="O9" s="1074"/>
      <c r="P9" s="1074"/>
      <c r="Q9" s="1074"/>
      <c r="R9" s="1074"/>
    </row>
    <row r="10" spans="1:19" s="109" customFormat="1" ht="105" x14ac:dyDescent="0.25">
      <c r="A10" s="454">
        <v>3</v>
      </c>
      <c r="B10" s="454">
        <v>1</v>
      </c>
      <c r="C10" s="454">
        <v>4</v>
      </c>
      <c r="D10" s="454">
        <v>2</v>
      </c>
      <c r="E10" s="455" t="s">
        <v>1107</v>
      </c>
      <c r="F10" s="455" t="s">
        <v>1108</v>
      </c>
      <c r="G10" s="454" t="s">
        <v>1099</v>
      </c>
      <c r="H10" s="454" t="s">
        <v>1090</v>
      </c>
      <c r="I10" s="454">
        <v>6</v>
      </c>
      <c r="J10" s="455" t="s">
        <v>1109</v>
      </c>
      <c r="K10" s="454" t="s">
        <v>1088</v>
      </c>
      <c r="L10" s="454" t="s">
        <v>1088</v>
      </c>
      <c r="M10" s="456">
        <v>40000</v>
      </c>
      <c r="N10" s="456">
        <v>50000</v>
      </c>
      <c r="O10" s="456">
        <f t="shared" si="0"/>
        <v>40000</v>
      </c>
      <c r="P10" s="456">
        <f t="shared" si="0"/>
        <v>50000</v>
      </c>
      <c r="Q10" s="454" t="s">
        <v>1100</v>
      </c>
      <c r="R10" s="416" t="s">
        <v>1084</v>
      </c>
    </row>
    <row r="11" spans="1:19" ht="90" x14ac:dyDescent="0.25">
      <c r="A11" s="458">
        <v>4</v>
      </c>
      <c r="B11" s="458">
        <v>1</v>
      </c>
      <c r="C11" s="458">
        <v>4</v>
      </c>
      <c r="D11" s="458">
        <v>2</v>
      </c>
      <c r="E11" s="459" t="s">
        <v>1110</v>
      </c>
      <c r="F11" s="459" t="s">
        <v>1111</v>
      </c>
      <c r="G11" s="458" t="s">
        <v>1099</v>
      </c>
      <c r="H11" s="458" t="s">
        <v>1090</v>
      </c>
      <c r="I11" s="458">
        <v>1</v>
      </c>
      <c r="J11" s="459" t="s">
        <v>1112</v>
      </c>
      <c r="K11" s="454" t="s">
        <v>384</v>
      </c>
      <c r="L11" s="468" t="s">
        <v>701</v>
      </c>
      <c r="M11" s="469">
        <v>13117.2</v>
      </c>
      <c r="N11" s="415">
        <v>0</v>
      </c>
      <c r="O11" s="470">
        <v>13117.2</v>
      </c>
      <c r="P11" s="460">
        <v>0</v>
      </c>
      <c r="Q11" s="458" t="s">
        <v>1100</v>
      </c>
      <c r="R11" s="414" t="s">
        <v>1084</v>
      </c>
    </row>
    <row r="12" spans="1:19" s="109" customFormat="1" ht="195" x14ac:dyDescent="0.25">
      <c r="A12" s="454">
        <v>5</v>
      </c>
      <c r="B12" s="454">
        <v>1</v>
      </c>
      <c r="C12" s="454">
        <v>4</v>
      </c>
      <c r="D12" s="454">
        <v>2</v>
      </c>
      <c r="E12" s="455" t="s">
        <v>1113</v>
      </c>
      <c r="F12" s="455" t="s">
        <v>1114</v>
      </c>
      <c r="G12" s="454" t="s">
        <v>1085</v>
      </c>
      <c r="H12" s="454" t="s">
        <v>1086</v>
      </c>
      <c r="I12" s="454">
        <v>4</v>
      </c>
      <c r="J12" s="455" t="s">
        <v>1115</v>
      </c>
      <c r="K12" s="454" t="s">
        <v>1116</v>
      </c>
      <c r="L12" s="454" t="s">
        <v>1117</v>
      </c>
      <c r="M12" s="413">
        <v>184239.49</v>
      </c>
      <c r="N12" s="413">
        <v>329553.90000000002</v>
      </c>
      <c r="O12" s="457">
        <f>M12</f>
        <v>184239.49</v>
      </c>
      <c r="P12" s="457">
        <f>N12</f>
        <v>329553.90000000002</v>
      </c>
      <c r="Q12" s="454" t="s">
        <v>1098</v>
      </c>
      <c r="R12" s="412" t="s">
        <v>1084</v>
      </c>
    </row>
    <row r="13" spans="1:19" ht="135" x14ac:dyDescent="0.25">
      <c r="A13" s="458">
        <v>6</v>
      </c>
      <c r="B13" s="458">
        <v>1</v>
      </c>
      <c r="C13" s="458">
        <v>4</v>
      </c>
      <c r="D13" s="458">
        <v>2</v>
      </c>
      <c r="E13" s="459" t="s">
        <v>1118</v>
      </c>
      <c r="F13" s="459" t="s">
        <v>1119</v>
      </c>
      <c r="G13" s="458" t="s">
        <v>1120</v>
      </c>
      <c r="H13" s="458" t="s">
        <v>1089</v>
      </c>
      <c r="I13" s="458">
        <v>2</v>
      </c>
      <c r="J13" s="459" t="s">
        <v>1121</v>
      </c>
      <c r="K13" s="454" t="s">
        <v>1087</v>
      </c>
      <c r="L13" s="454" t="s">
        <v>1091</v>
      </c>
      <c r="M13" s="415">
        <v>85653.65</v>
      </c>
      <c r="N13" s="415">
        <v>130000</v>
      </c>
      <c r="O13" s="460">
        <f t="shared" ref="O13:P20" si="2">M13</f>
        <v>85653.65</v>
      </c>
      <c r="P13" s="460">
        <f t="shared" si="2"/>
        <v>130000</v>
      </c>
      <c r="Q13" s="458" t="s">
        <v>1100</v>
      </c>
      <c r="R13" s="414" t="s">
        <v>1084</v>
      </c>
    </row>
    <row r="14" spans="1:19" ht="165" x14ac:dyDescent="0.25">
      <c r="A14" s="461">
        <v>6</v>
      </c>
      <c r="B14" s="461">
        <v>1</v>
      </c>
      <c r="C14" s="461">
        <v>4</v>
      </c>
      <c r="D14" s="461">
        <v>2</v>
      </c>
      <c r="E14" s="462" t="s">
        <v>1118</v>
      </c>
      <c r="F14" s="462" t="s">
        <v>1119</v>
      </c>
      <c r="G14" s="461" t="s">
        <v>1120</v>
      </c>
      <c r="H14" s="461" t="s">
        <v>1089</v>
      </c>
      <c r="I14" s="461">
        <v>2</v>
      </c>
      <c r="J14" s="471" t="s">
        <v>1122</v>
      </c>
      <c r="K14" s="464" t="s">
        <v>1087</v>
      </c>
      <c r="L14" s="463" t="s">
        <v>603</v>
      </c>
      <c r="M14" s="472">
        <v>85653.65</v>
      </c>
      <c r="N14" s="417" t="s">
        <v>1123</v>
      </c>
      <c r="O14" s="473">
        <f t="shared" si="2"/>
        <v>85653.65</v>
      </c>
      <c r="P14" s="417">
        <v>132875.56</v>
      </c>
      <c r="Q14" s="463" t="s">
        <v>1098</v>
      </c>
      <c r="R14" s="60" t="s">
        <v>1084</v>
      </c>
    </row>
    <row r="15" spans="1:19" x14ac:dyDescent="0.25">
      <c r="A15" s="1069" t="s">
        <v>1124</v>
      </c>
      <c r="B15" s="1069"/>
      <c r="C15" s="1069"/>
      <c r="D15" s="1069"/>
      <c r="E15" s="1069"/>
      <c r="F15" s="1069"/>
      <c r="G15" s="1069"/>
      <c r="H15" s="1069"/>
      <c r="I15" s="1069"/>
      <c r="J15" s="1069"/>
      <c r="K15" s="1069"/>
      <c r="L15" s="1069"/>
      <c r="M15" s="1069"/>
      <c r="N15" s="1069"/>
      <c r="O15" s="1069"/>
      <c r="P15" s="1069"/>
      <c r="Q15" s="1069"/>
      <c r="R15" s="1069"/>
    </row>
    <row r="16" spans="1:19" s="109" customFormat="1" ht="150" x14ac:dyDescent="0.25">
      <c r="A16" s="454">
        <v>7</v>
      </c>
      <c r="B16" s="454">
        <v>1</v>
      </c>
      <c r="C16" s="454">
        <v>4</v>
      </c>
      <c r="D16" s="454">
        <v>2</v>
      </c>
      <c r="E16" s="455" t="s">
        <v>1125</v>
      </c>
      <c r="F16" s="455" t="s">
        <v>1126</v>
      </c>
      <c r="G16" s="454" t="s">
        <v>51</v>
      </c>
      <c r="H16" s="455" t="s">
        <v>1127</v>
      </c>
      <c r="I16" s="454">
        <v>2</v>
      </c>
      <c r="J16" s="455" t="s">
        <v>1128</v>
      </c>
      <c r="K16" s="454" t="s">
        <v>338</v>
      </c>
      <c r="L16" s="454" t="s">
        <v>603</v>
      </c>
      <c r="M16" s="456">
        <v>175000</v>
      </c>
      <c r="N16" s="456">
        <v>175000</v>
      </c>
      <c r="O16" s="456">
        <f t="shared" si="2"/>
        <v>175000</v>
      </c>
      <c r="P16" s="456">
        <f t="shared" si="2"/>
        <v>175000</v>
      </c>
      <c r="Q16" s="454" t="s">
        <v>1100</v>
      </c>
      <c r="R16" s="416" t="s">
        <v>1084</v>
      </c>
    </row>
    <row r="17" spans="1:18" s="109" customFormat="1" ht="150" x14ac:dyDescent="0.25">
      <c r="A17" s="464">
        <v>7</v>
      </c>
      <c r="B17" s="464">
        <v>1</v>
      </c>
      <c r="C17" s="464">
        <v>4</v>
      </c>
      <c r="D17" s="464">
        <v>2</v>
      </c>
      <c r="E17" s="474" t="s">
        <v>1125</v>
      </c>
      <c r="F17" s="474" t="s">
        <v>1126</v>
      </c>
      <c r="G17" s="464" t="s">
        <v>51</v>
      </c>
      <c r="H17" s="474" t="s">
        <v>1127</v>
      </c>
      <c r="I17" s="463">
        <v>1</v>
      </c>
      <c r="J17" s="471" t="s">
        <v>1129</v>
      </c>
      <c r="K17" s="464" t="s">
        <v>338</v>
      </c>
      <c r="L17" s="463" t="s">
        <v>701</v>
      </c>
      <c r="M17" s="475">
        <v>140700</v>
      </c>
      <c r="N17" s="475">
        <v>0</v>
      </c>
      <c r="O17" s="475">
        <v>140700</v>
      </c>
      <c r="P17" s="475">
        <f t="shared" si="2"/>
        <v>0</v>
      </c>
      <c r="Q17" s="463" t="s">
        <v>1098</v>
      </c>
      <c r="R17" s="411" t="s">
        <v>1084</v>
      </c>
    </row>
    <row r="18" spans="1:18" s="109" customFormat="1" x14ac:dyDescent="0.25">
      <c r="A18" s="1070" t="s">
        <v>1130</v>
      </c>
      <c r="B18" s="1070"/>
      <c r="C18" s="1070"/>
      <c r="D18" s="1070"/>
      <c r="E18" s="1070"/>
      <c r="F18" s="1070"/>
      <c r="G18" s="1070"/>
      <c r="H18" s="1070"/>
      <c r="I18" s="1070"/>
      <c r="J18" s="1070"/>
      <c r="K18" s="1070"/>
      <c r="L18" s="1070"/>
      <c r="M18" s="1070"/>
      <c r="N18" s="1070"/>
      <c r="O18" s="1070"/>
      <c r="P18" s="1070"/>
      <c r="Q18" s="1070"/>
      <c r="R18" s="1070"/>
    </row>
    <row r="19" spans="1:18" s="109" customFormat="1" ht="94.5" x14ac:dyDescent="0.25">
      <c r="A19" s="476">
        <v>8</v>
      </c>
      <c r="B19" s="476">
        <v>1</v>
      </c>
      <c r="C19" s="476">
        <v>4</v>
      </c>
      <c r="D19" s="476">
        <v>2</v>
      </c>
      <c r="E19" s="477" t="s">
        <v>1131</v>
      </c>
      <c r="F19" s="477" t="s">
        <v>1132</v>
      </c>
      <c r="G19" s="476" t="s">
        <v>1099</v>
      </c>
      <c r="H19" s="476" t="s">
        <v>418</v>
      </c>
      <c r="I19" s="476">
        <v>1</v>
      </c>
      <c r="J19" s="477" t="s">
        <v>1133</v>
      </c>
      <c r="K19" s="478" t="s">
        <v>701</v>
      </c>
      <c r="L19" s="476" t="s">
        <v>1088</v>
      </c>
      <c r="M19" s="479">
        <v>0</v>
      </c>
      <c r="N19" s="479">
        <v>40000</v>
      </c>
      <c r="O19" s="479">
        <f t="shared" si="2"/>
        <v>0</v>
      </c>
      <c r="P19" s="479">
        <f t="shared" si="2"/>
        <v>40000</v>
      </c>
      <c r="Q19" s="476" t="s">
        <v>1100</v>
      </c>
      <c r="R19" s="480" t="s">
        <v>1084</v>
      </c>
    </row>
    <row r="20" spans="1:18" s="109" customFormat="1" ht="141.75" x14ac:dyDescent="0.25">
      <c r="A20" s="476">
        <v>9</v>
      </c>
      <c r="B20" s="476">
        <v>1</v>
      </c>
      <c r="C20" s="476">
        <v>4</v>
      </c>
      <c r="D20" s="476">
        <v>2</v>
      </c>
      <c r="E20" s="477" t="s">
        <v>1134</v>
      </c>
      <c r="F20" s="477" t="s">
        <v>1135</v>
      </c>
      <c r="G20" s="476" t="s">
        <v>1099</v>
      </c>
      <c r="H20" s="476" t="s">
        <v>1136</v>
      </c>
      <c r="I20" s="476">
        <v>6</v>
      </c>
      <c r="J20" s="481" t="s">
        <v>1137</v>
      </c>
      <c r="K20" s="476" t="s">
        <v>42</v>
      </c>
      <c r="L20" s="476" t="s">
        <v>42</v>
      </c>
      <c r="M20" s="479">
        <v>180000</v>
      </c>
      <c r="N20" s="479">
        <v>180000</v>
      </c>
      <c r="O20" s="479">
        <f t="shared" si="2"/>
        <v>180000</v>
      </c>
      <c r="P20" s="479">
        <f t="shared" si="2"/>
        <v>180000</v>
      </c>
      <c r="Q20" s="476" t="s">
        <v>1100</v>
      </c>
      <c r="R20" s="482" t="s">
        <v>1084</v>
      </c>
    </row>
    <row r="24" spans="1:18" ht="17.25" x14ac:dyDescent="0.3">
      <c r="L24" s="439"/>
      <c r="M24" s="438"/>
      <c r="N24" s="438"/>
      <c r="O24" s="438"/>
      <c r="P24" s="438"/>
    </row>
    <row r="25" spans="1:18" ht="17.25" x14ac:dyDescent="0.3">
      <c r="L25" s="438"/>
      <c r="M25" s="1071" t="s">
        <v>256</v>
      </c>
      <c r="N25" s="1072"/>
      <c r="O25" s="1073" t="s">
        <v>257</v>
      </c>
      <c r="P25" s="1073"/>
    </row>
    <row r="26" spans="1:18" ht="17.25" x14ac:dyDescent="0.3">
      <c r="L26" s="438"/>
      <c r="M26" s="483" t="s">
        <v>258</v>
      </c>
      <c r="N26" s="483" t="s">
        <v>259</v>
      </c>
      <c r="O26" s="483" t="s">
        <v>258</v>
      </c>
      <c r="P26" s="483" t="s">
        <v>259</v>
      </c>
    </row>
    <row r="27" spans="1:18" ht="17.25" x14ac:dyDescent="0.3">
      <c r="L27" s="484" t="s">
        <v>260</v>
      </c>
      <c r="M27" s="485">
        <v>9</v>
      </c>
      <c r="N27" s="486">
        <f>O7+P7+P8+O10+P10+O11+O12+P12++O13+P13+O16+P16+O19+P19+O20+P20</f>
        <v>1750217.2000000002</v>
      </c>
      <c r="O27" s="487" t="s">
        <v>701</v>
      </c>
      <c r="P27" s="491" t="s">
        <v>701</v>
      </c>
    </row>
    <row r="28" spans="1:18" ht="17.25" x14ac:dyDescent="0.3">
      <c r="L28" s="488" t="s">
        <v>261</v>
      </c>
      <c r="M28" s="489">
        <v>8</v>
      </c>
      <c r="N28" s="490">
        <f>O7+P7+O10+P10+O11+O12+P12+O14+P14+O17+P17+P19+O20+P20</f>
        <v>1393792.76</v>
      </c>
      <c r="O28" s="489" t="s">
        <v>701</v>
      </c>
      <c r="P28" s="492" t="str">
        <f>P27</f>
        <v>-</v>
      </c>
    </row>
    <row r="31" spans="1:18" x14ac:dyDescent="0.25">
      <c r="N31" s="176"/>
    </row>
    <row r="32" spans="1:18" x14ac:dyDescent="0.25">
      <c r="N32" s="176"/>
    </row>
  </sheetData>
  <mergeCells count="19">
    <mergeCell ref="M25:N25"/>
    <mergeCell ref="O25:P25"/>
    <mergeCell ref="Q4:Q5"/>
    <mergeCell ref="R4:R5"/>
    <mergeCell ref="A9:R9"/>
    <mergeCell ref="G4:G5"/>
    <mergeCell ref="H4:I4"/>
    <mergeCell ref="J4:J5"/>
    <mergeCell ref="K4:L4"/>
    <mergeCell ref="M4:N4"/>
    <mergeCell ref="O4:P4"/>
    <mergeCell ref="A4:A5"/>
    <mergeCell ref="B4:B5"/>
    <mergeCell ref="C4:C5"/>
    <mergeCell ref="D4:D5"/>
    <mergeCell ref="E4:E5"/>
    <mergeCell ref="F4:F5"/>
    <mergeCell ref="A15:R15"/>
    <mergeCell ref="A18:R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zoomScale="60" zoomScaleNormal="60" workbookViewId="0">
      <selection activeCell="I36" sqref="I36"/>
    </sheetView>
  </sheetViews>
  <sheetFormatPr defaultRowHeight="15" x14ac:dyDescent="0.25"/>
  <cols>
    <col min="1" max="1" width="4.7109375" style="84" customWidth="1"/>
    <col min="2" max="2" width="8.85546875" style="84" customWidth="1"/>
    <col min="3" max="3" width="11.42578125" style="84" customWidth="1"/>
    <col min="4" max="4" width="9.7109375" style="84" customWidth="1"/>
    <col min="5" max="5" width="45.7109375" style="84" customWidth="1"/>
    <col min="6" max="6" width="71.28515625" style="84" customWidth="1"/>
    <col min="7" max="7" width="35.7109375" style="84" customWidth="1"/>
    <col min="8" max="8" width="23.28515625" style="84" customWidth="1"/>
    <col min="9" max="9" width="19.5703125" style="84" customWidth="1"/>
    <col min="10" max="10" width="35.85546875" style="84" customWidth="1"/>
    <col min="11" max="11" width="13.28515625" style="84" customWidth="1"/>
    <col min="12" max="12" width="12.7109375" style="84" customWidth="1"/>
    <col min="13" max="16" width="14.7109375" style="84" customWidth="1"/>
    <col min="17" max="17" width="19.140625" style="84" customWidth="1"/>
    <col min="18" max="18" width="19.42578125" style="84" customWidth="1"/>
    <col min="19" max="19" width="19.5703125" style="84" customWidth="1"/>
    <col min="20" max="20" width="11.28515625" style="84" bestFit="1" customWidth="1"/>
    <col min="21" max="250" width="9.140625" style="84"/>
    <col min="251" max="251" width="4.7109375" style="84" bestFit="1" customWidth="1"/>
    <col min="252" max="252" width="9.7109375" style="84" bestFit="1" customWidth="1"/>
    <col min="253" max="253" width="10" style="84" bestFit="1" customWidth="1"/>
    <col min="254" max="254" width="8.85546875" style="84" bestFit="1" customWidth="1"/>
    <col min="255" max="255" width="22.85546875" style="84" customWidth="1"/>
    <col min="256" max="256" width="59.7109375" style="84" bestFit="1" customWidth="1"/>
    <col min="257" max="257" width="57.85546875" style="84" bestFit="1" customWidth="1"/>
    <col min="258" max="258" width="35.28515625" style="84" bestFit="1" customWidth="1"/>
    <col min="259" max="259" width="28.140625" style="84" bestFit="1" customWidth="1"/>
    <col min="260" max="260" width="33.140625" style="84" bestFit="1" customWidth="1"/>
    <col min="261" max="261" width="26" style="84" bestFit="1" customWidth="1"/>
    <col min="262" max="262" width="19.140625" style="84" bestFit="1" customWidth="1"/>
    <col min="263" max="263" width="10.42578125" style="84" customWidth="1"/>
    <col min="264" max="264" width="11.85546875" style="84" customWidth="1"/>
    <col min="265" max="265" width="14.7109375" style="84" customWidth="1"/>
    <col min="266" max="266" width="9" style="84" bestFit="1" customWidth="1"/>
    <col min="267" max="506" width="9.140625" style="84"/>
    <col min="507" max="507" width="4.7109375" style="84" bestFit="1" customWidth="1"/>
    <col min="508" max="508" width="9.7109375" style="84" bestFit="1" customWidth="1"/>
    <col min="509" max="509" width="10" style="84" bestFit="1" customWidth="1"/>
    <col min="510" max="510" width="8.85546875" style="84" bestFit="1" customWidth="1"/>
    <col min="511" max="511" width="22.85546875" style="84" customWidth="1"/>
    <col min="512" max="512" width="59.7109375" style="84" bestFit="1" customWidth="1"/>
    <col min="513" max="513" width="57.85546875" style="84" bestFit="1" customWidth="1"/>
    <col min="514" max="514" width="35.28515625" style="84" bestFit="1" customWidth="1"/>
    <col min="515" max="515" width="28.140625" style="84" bestFit="1" customWidth="1"/>
    <col min="516" max="516" width="33.140625" style="84" bestFit="1" customWidth="1"/>
    <col min="517" max="517" width="26" style="84" bestFit="1" customWidth="1"/>
    <col min="518" max="518" width="19.140625" style="84" bestFit="1" customWidth="1"/>
    <col min="519" max="519" width="10.42578125" style="84" customWidth="1"/>
    <col min="520" max="520" width="11.85546875" style="84" customWidth="1"/>
    <col min="521" max="521" width="14.7109375" style="84" customWidth="1"/>
    <col min="522" max="522" width="9" style="84" bestFit="1" customWidth="1"/>
    <col min="523" max="762" width="9.140625" style="84"/>
    <col min="763" max="763" width="4.7109375" style="84" bestFit="1" customWidth="1"/>
    <col min="764" max="764" width="9.7109375" style="84" bestFit="1" customWidth="1"/>
    <col min="765" max="765" width="10" style="84" bestFit="1" customWidth="1"/>
    <col min="766" max="766" width="8.85546875" style="84" bestFit="1" customWidth="1"/>
    <col min="767" max="767" width="22.85546875" style="84" customWidth="1"/>
    <col min="768" max="768" width="59.7109375" style="84" bestFit="1" customWidth="1"/>
    <col min="769" max="769" width="57.85546875" style="84" bestFit="1" customWidth="1"/>
    <col min="770" max="770" width="35.28515625" style="84" bestFit="1" customWidth="1"/>
    <col min="771" max="771" width="28.140625" style="84" bestFit="1" customWidth="1"/>
    <col min="772" max="772" width="33.140625" style="84" bestFit="1" customWidth="1"/>
    <col min="773" max="773" width="26" style="84" bestFit="1" customWidth="1"/>
    <col min="774" max="774" width="19.140625" style="84" bestFit="1" customWidth="1"/>
    <col min="775" max="775" width="10.42578125" style="84" customWidth="1"/>
    <col min="776" max="776" width="11.85546875" style="84" customWidth="1"/>
    <col min="777" max="777" width="14.7109375" style="84" customWidth="1"/>
    <col min="778" max="778" width="9" style="84" bestFit="1" customWidth="1"/>
    <col min="779" max="1018" width="9.140625" style="84"/>
    <col min="1019" max="1019" width="4.7109375" style="84" bestFit="1" customWidth="1"/>
    <col min="1020" max="1020" width="9.7109375" style="84" bestFit="1" customWidth="1"/>
    <col min="1021" max="1021" width="10" style="84" bestFit="1" customWidth="1"/>
    <col min="1022" max="1022" width="8.85546875" style="84" bestFit="1" customWidth="1"/>
    <col min="1023" max="1023" width="22.85546875" style="84" customWidth="1"/>
    <col min="1024" max="1024" width="59.7109375" style="84" bestFit="1" customWidth="1"/>
    <col min="1025" max="1025" width="57.85546875" style="84" bestFit="1" customWidth="1"/>
    <col min="1026" max="1026" width="35.28515625" style="84" bestFit="1" customWidth="1"/>
    <col min="1027" max="1027" width="28.140625" style="84" bestFit="1" customWidth="1"/>
    <col min="1028" max="1028" width="33.140625" style="84" bestFit="1" customWidth="1"/>
    <col min="1029" max="1029" width="26" style="84" bestFit="1" customWidth="1"/>
    <col min="1030" max="1030" width="19.140625" style="84" bestFit="1" customWidth="1"/>
    <col min="1031" max="1031" width="10.42578125" style="84" customWidth="1"/>
    <col min="1032" max="1032" width="11.85546875" style="84" customWidth="1"/>
    <col min="1033" max="1033" width="14.7109375" style="84" customWidth="1"/>
    <col min="1034" max="1034" width="9" style="84" bestFit="1" customWidth="1"/>
    <col min="1035" max="1274" width="9.140625" style="84"/>
    <col min="1275" max="1275" width="4.7109375" style="84" bestFit="1" customWidth="1"/>
    <col min="1276" max="1276" width="9.7109375" style="84" bestFit="1" customWidth="1"/>
    <col min="1277" max="1277" width="10" style="84" bestFit="1" customWidth="1"/>
    <col min="1278" max="1278" width="8.85546875" style="84" bestFit="1" customWidth="1"/>
    <col min="1279" max="1279" width="22.85546875" style="84" customWidth="1"/>
    <col min="1280" max="1280" width="59.7109375" style="84" bestFit="1" customWidth="1"/>
    <col min="1281" max="1281" width="57.85546875" style="84" bestFit="1" customWidth="1"/>
    <col min="1282" max="1282" width="35.28515625" style="84" bestFit="1" customWidth="1"/>
    <col min="1283" max="1283" width="28.140625" style="84" bestFit="1" customWidth="1"/>
    <col min="1284" max="1284" width="33.140625" style="84" bestFit="1" customWidth="1"/>
    <col min="1285" max="1285" width="26" style="84" bestFit="1" customWidth="1"/>
    <col min="1286" max="1286" width="19.140625" style="84" bestFit="1" customWidth="1"/>
    <col min="1287" max="1287" width="10.42578125" style="84" customWidth="1"/>
    <col min="1288" max="1288" width="11.85546875" style="84" customWidth="1"/>
    <col min="1289" max="1289" width="14.7109375" style="84" customWidth="1"/>
    <col min="1290" max="1290" width="9" style="84" bestFit="1" customWidth="1"/>
    <col min="1291" max="1530" width="9.140625" style="84"/>
    <col min="1531" max="1531" width="4.7109375" style="84" bestFit="1" customWidth="1"/>
    <col min="1532" max="1532" width="9.7109375" style="84" bestFit="1" customWidth="1"/>
    <col min="1533" max="1533" width="10" style="84" bestFit="1" customWidth="1"/>
    <col min="1534" max="1534" width="8.85546875" style="84" bestFit="1" customWidth="1"/>
    <col min="1535" max="1535" width="22.85546875" style="84" customWidth="1"/>
    <col min="1536" max="1536" width="59.7109375" style="84" bestFit="1" customWidth="1"/>
    <col min="1537" max="1537" width="57.85546875" style="84" bestFit="1" customWidth="1"/>
    <col min="1538" max="1538" width="35.28515625" style="84" bestFit="1" customWidth="1"/>
    <col min="1539" max="1539" width="28.140625" style="84" bestFit="1" customWidth="1"/>
    <col min="1540" max="1540" width="33.140625" style="84" bestFit="1" customWidth="1"/>
    <col min="1541" max="1541" width="26" style="84" bestFit="1" customWidth="1"/>
    <col min="1542" max="1542" width="19.140625" style="84" bestFit="1" customWidth="1"/>
    <col min="1543" max="1543" width="10.42578125" style="84" customWidth="1"/>
    <col min="1544" max="1544" width="11.85546875" style="84" customWidth="1"/>
    <col min="1545" max="1545" width="14.7109375" style="84" customWidth="1"/>
    <col min="1546" max="1546" width="9" style="84" bestFit="1" customWidth="1"/>
    <col min="1547" max="1786" width="9.140625" style="84"/>
    <col min="1787" max="1787" width="4.7109375" style="84" bestFit="1" customWidth="1"/>
    <col min="1788" max="1788" width="9.7109375" style="84" bestFit="1" customWidth="1"/>
    <col min="1789" max="1789" width="10" style="84" bestFit="1" customWidth="1"/>
    <col min="1790" max="1790" width="8.85546875" style="84" bestFit="1" customWidth="1"/>
    <col min="1791" max="1791" width="22.85546875" style="84" customWidth="1"/>
    <col min="1792" max="1792" width="59.7109375" style="84" bestFit="1" customWidth="1"/>
    <col min="1793" max="1793" width="57.85546875" style="84" bestFit="1" customWidth="1"/>
    <col min="1794" max="1794" width="35.28515625" style="84" bestFit="1" customWidth="1"/>
    <col min="1795" max="1795" width="28.140625" style="84" bestFit="1" customWidth="1"/>
    <col min="1796" max="1796" width="33.140625" style="84" bestFit="1" customWidth="1"/>
    <col min="1797" max="1797" width="26" style="84" bestFit="1" customWidth="1"/>
    <col min="1798" max="1798" width="19.140625" style="84" bestFit="1" customWidth="1"/>
    <col min="1799" max="1799" width="10.42578125" style="84" customWidth="1"/>
    <col min="1800" max="1800" width="11.85546875" style="84" customWidth="1"/>
    <col min="1801" max="1801" width="14.7109375" style="84" customWidth="1"/>
    <col min="1802" max="1802" width="9" style="84" bestFit="1" customWidth="1"/>
    <col min="1803" max="2042" width="9.140625" style="84"/>
    <col min="2043" max="2043" width="4.7109375" style="84" bestFit="1" customWidth="1"/>
    <col min="2044" max="2044" width="9.7109375" style="84" bestFit="1" customWidth="1"/>
    <col min="2045" max="2045" width="10" style="84" bestFit="1" customWidth="1"/>
    <col min="2046" max="2046" width="8.85546875" style="84" bestFit="1" customWidth="1"/>
    <col min="2047" max="2047" width="22.85546875" style="84" customWidth="1"/>
    <col min="2048" max="2048" width="59.7109375" style="84" bestFit="1" customWidth="1"/>
    <col min="2049" max="2049" width="57.85546875" style="84" bestFit="1" customWidth="1"/>
    <col min="2050" max="2050" width="35.28515625" style="84" bestFit="1" customWidth="1"/>
    <col min="2051" max="2051" width="28.140625" style="84" bestFit="1" customWidth="1"/>
    <col min="2052" max="2052" width="33.140625" style="84" bestFit="1" customWidth="1"/>
    <col min="2053" max="2053" width="26" style="84" bestFit="1" customWidth="1"/>
    <col min="2054" max="2054" width="19.140625" style="84" bestFit="1" customWidth="1"/>
    <col min="2055" max="2055" width="10.42578125" style="84" customWidth="1"/>
    <col min="2056" max="2056" width="11.85546875" style="84" customWidth="1"/>
    <col min="2057" max="2057" width="14.7109375" style="84" customWidth="1"/>
    <col min="2058" max="2058" width="9" style="84" bestFit="1" customWidth="1"/>
    <col min="2059" max="2298" width="9.140625" style="84"/>
    <col min="2299" max="2299" width="4.7109375" style="84" bestFit="1" customWidth="1"/>
    <col min="2300" max="2300" width="9.7109375" style="84" bestFit="1" customWidth="1"/>
    <col min="2301" max="2301" width="10" style="84" bestFit="1" customWidth="1"/>
    <col min="2302" max="2302" width="8.85546875" style="84" bestFit="1" customWidth="1"/>
    <col min="2303" max="2303" width="22.85546875" style="84" customWidth="1"/>
    <col min="2304" max="2304" width="59.7109375" style="84" bestFit="1" customWidth="1"/>
    <col min="2305" max="2305" width="57.85546875" style="84" bestFit="1" customWidth="1"/>
    <col min="2306" max="2306" width="35.28515625" style="84" bestFit="1" customWidth="1"/>
    <col min="2307" max="2307" width="28.140625" style="84" bestFit="1" customWidth="1"/>
    <col min="2308" max="2308" width="33.140625" style="84" bestFit="1" customWidth="1"/>
    <col min="2309" max="2309" width="26" style="84" bestFit="1" customWidth="1"/>
    <col min="2310" max="2310" width="19.140625" style="84" bestFit="1" customWidth="1"/>
    <col min="2311" max="2311" width="10.42578125" style="84" customWidth="1"/>
    <col min="2312" max="2312" width="11.85546875" style="84" customWidth="1"/>
    <col min="2313" max="2313" width="14.7109375" style="84" customWidth="1"/>
    <col min="2314" max="2314" width="9" style="84" bestFit="1" customWidth="1"/>
    <col min="2315" max="2554" width="9.140625" style="84"/>
    <col min="2555" max="2555" width="4.7109375" style="84" bestFit="1" customWidth="1"/>
    <col min="2556" max="2556" width="9.7109375" style="84" bestFit="1" customWidth="1"/>
    <col min="2557" max="2557" width="10" style="84" bestFit="1" customWidth="1"/>
    <col min="2558" max="2558" width="8.85546875" style="84" bestFit="1" customWidth="1"/>
    <col min="2559" max="2559" width="22.85546875" style="84" customWidth="1"/>
    <col min="2560" max="2560" width="59.7109375" style="84" bestFit="1" customWidth="1"/>
    <col min="2561" max="2561" width="57.85546875" style="84" bestFit="1" customWidth="1"/>
    <col min="2562" max="2562" width="35.28515625" style="84" bestFit="1" customWidth="1"/>
    <col min="2563" max="2563" width="28.140625" style="84" bestFit="1" customWidth="1"/>
    <col min="2564" max="2564" width="33.140625" style="84" bestFit="1" customWidth="1"/>
    <col min="2565" max="2565" width="26" style="84" bestFit="1" customWidth="1"/>
    <col min="2566" max="2566" width="19.140625" style="84" bestFit="1" customWidth="1"/>
    <col min="2567" max="2567" width="10.42578125" style="84" customWidth="1"/>
    <col min="2568" max="2568" width="11.85546875" style="84" customWidth="1"/>
    <col min="2569" max="2569" width="14.7109375" style="84" customWidth="1"/>
    <col min="2570" max="2570" width="9" style="84" bestFit="1" customWidth="1"/>
    <col min="2571" max="2810" width="9.140625" style="84"/>
    <col min="2811" max="2811" width="4.7109375" style="84" bestFit="1" customWidth="1"/>
    <col min="2812" max="2812" width="9.7109375" style="84" bestFit="1" customWidth="1"/>
    <col min="2813" max="2813" width="10" style="84" bestFit="1" customWidth="1"/>
    <col min="2814" max="2814" width="8.85546875" style="84" bestFit="1" customWidth="1"/>
    <col min="2815" max="2815" width="22.85546875" style="84" customWidth="1"/>
    <col min="2816" max="2816" width="59.7109375" style="84" bestFit="1" customWidth="1"/>
    <col min="2817" max="2817" width="57.85546875" style="84" bestFit="1" customWidth="1"/>
    <col min="2818" max="2818" width="35.28515625" style="84" bestFit="1" customWidth="1"/>
    <col min="2819" max="2819" width="28.140625" style="84" bestFit="1" customWidth="1"/>
    <col min="2820" max="2820" width="33.140625" style="84" bestFit="1" customWidth="1"/>
    <col min="2821" max="2821" width="26" style="84" bestFit="1" customWidth="1"/>
    <col min="2822" max="2822" width="19.140625" style="84" bestFit="1" customWidth="1"/>
    <col min="2823" max="2823" width="10.42578125" style="84" customWidth="1"/>
    <col min="2824" max="2824" width="11.85546875" style="84" customWidth="1"/>
    <col min="2825" max="2825" width="14.7109375" style="84" customWidth="1"/>
    <col min="2826" max="2826" width="9" style="84" bestFit="1" customWidth="1"/>
    <col min="2827" max="3066" width="9.140625" style="84"/>
    <col min="3067" max="3067" width="4.7109375" style="84" bestFit="1" customWidth="1"/>
    <col min="3068" max="3068" width="9.7109375" style="84" bestFit="1" customWidth="1"/>
    <col min="3069" max="3069" width="10" style="84" bestFit="1" customWidth="1"/>
    <col min="3070" max="3070" width="8.85546875" style="84" bestFit="1" customWidth="1"/>
    <col min="3071" max="3071" width="22.85546875" style="84" customWidth="1"/>
    <col min="3072" max="3072" width="59.7109375" style="84" bestFit="1" customWidth="1"/>
    <col min="3073" max="3073" width="57.85546875" style="84" bestFit="1" customWidth="1"/>
    <col min="3074" max="3074" width="35.28515625" style="84" bestFit="1" customWidth="1"/>
    <col min="3075" max="3075" width="28.140625" style="84" bestFit="1" customWidth="1"/>
    <col min="3076" max="3076" width="33.140625" style="84" bestFit="1" customWidth="1"/>
    <col min="3077" max="3077" width="26" style="84" bestFit="1" customWidth="1"/>
    <col min="3078" max="3078" width="19.140625" style="84" bestFit="1" customWidth="1"/>
    <col min="3079" max="3079" width="10.42578125" style="84" customWidth="1"/>
    <col min="3080" max="3080" width="11.85546875" style="84" customWidth="1"/>
    <col min="3081" max="3081" width="14.7109375" style="84" customWidth="1"/>
    <col min="3082" max="3082" width="9" style="84" bestFit="1" customWidth="1"/>
    <col min="3083" max="3322" width="9.140625" style="84"/>
    <col min="3323" max="3323" width="4.7109375" style="84" bestFit="1" customWidth="1"/>
    <col min="3324" max="3324" width="9.7109375" style="84" bestFit="1" customWidth="1"/>
    <col min="3325" max="3325" width="10" style="84" bestFit="1" customWidth="1"/>
    <col min="3326" max="3326" width="8.85546875" style="84" bestFit="1" customWidth="1"/>
    <col min="3327" max="3327" width="22.85546875" style="84" customWidth="1"/>
    <col min="3328" max="3328" width="59.7109375" style="84" bestFit="1" customWidth="1"/>
    <col min="3329" max="3329" width="57.85546875" style="84" bestFit="1" customWidth="1"/>
    <col min="3330" max="3330" width="35.28515625" style="84" bestFit="1" customWidth="1"/>
    <col min="3331" max="3331" width="28.140625" style="84" bestFit="1" customWidth="1"/>
    <col min="3332" max="3332" width="33.140625" style="84" bestFit="1" customWidth="1"/>
    <col min="3333" max="3333" width="26" style="84" bestFit="1" customWidth="1"/>
    <col min="3334" max="3334" width="19.140625" style="84" bestFit="1" customWidth="1"/>
    <col min="3335" max="3335" width="10.42578125" style="84" customWidth="1"/>
    <col min="3336" max="3336" width="11.85546875" style="84" customWidth="1"/>
    <col min="3337" max="3337" width="14.7109375" style="84" customWidth="1"/>
    <col min="3338" max="3338" width="9" style="84" bestFit="1" customWidth="1"/>
    <col min="3339" max="3578" width="9.140625" style="84"/>
    <col min="3579" max="3579" width="4.7109375" style="84" bestFit="1" customWidth="1"/>
    <col min="3580" max="3580" width="9.7109375" style="84" bestFit="1" customWidth="1"/>
    <col min="3581" max="3581" width="10" style="84" bestFit="1" customWidth="1"/>
    <col min="3582" max="3582" width="8.85546875" style="84" bestFit="1" customWidth="1"/>
    <col min="3583" max="3583" width="22.85546875" style="84" customWidth="1"/>
    <col min="3584" max="3584" width="59.7109375" style="84" bestFit="1" customWidth="1"/>
    <col min="3585" max="3585" width="57.85546875" style="84" bestFit="1" customWidth="1"/>
    <col min="3586" max="3586" width="35.28515625" style="84" bestFit="1" customWidth="1"/>
    <col min="3587" max="3587" width="28.140625" style="84" bestFit="1" customWidth="1"/>
    <col min="3588" max="3588" width="33.140625" style="84" bestFit="1" customWidth="1"/>
    <col min="3589" max="3589" width="26" style="84" bestFit="1" customWidth="1"/>
    <col min="3590" max="3590" width="19.140625" style="84" bestFit="1" customWidth="1"/>
    <col min="3591" max="3591" width="10.42578125" style="84" customWidth="1"/>
    <col min="3592" max="3592" width="11.85546875" style="84" customWidth="1"/>
    <col min="3593" max="3593" width="14.7109375" style="84" customWidth="1"/>
    <col min="3594" max="3594" width="9" style="84" bestFit="1" customWidth="1"/>
    <col min="3595" max="3834" width="9.140625" style="84"/>
    <col min="3835" max="3835" width="4.7109375" style="84" bestFit="1" customWidth="1"/>
    <col min="3836" max="3836" width="9.7109375" style="84" bestFit="1" customWidth="1"/>
    <col min="3837" max="3837" width="10" style="84" bestFit="1" customWidth="1"/>
    <col min="3838" max="3838" width="8.85546875" style="84" bestFit="1" customWidth="1"/>
    <col min="3839" max="3839" width="22.85546875" style="84" customWidth="1"/>
    <col min="3840" max="3840" width="59.7109375" style="84" bestFit="1" customWidth="1"/>
    <col min="3841" max="3841" width="57.85546875" style="84" bestFit="1" customWidth="1"/>
    <col min="3842" max="3842" width="35.28515625" style="84" bestFit="1" customWidth="1"/>
    <col min="3843" max="3843" width="28.140625" style="84" bestFit="1" customWidth="1"/>
    <col min="3844" max="3844" width="33.140625" style="84" bestFit="1" customWidth="1"/>
    <col min="3845" max="3845" width="26" style="84" bestFit="1" customWidth="1"/>
    <col min="3846" max="3846" width="19.140625" style="84" bestFit="1" customWidth="1"/>
    <col min="3847" max="3847" width="10.42578125" style="84" customWidth="1"/>
    <col min="3848" max="3848" width="11.85546875" style="84" customWidth="1"/>
    <col min="3849" max="3849" width="14.7109375" style="84" customWidth="1"/>
    <col min="3850" max="3850" width="9" style="84" bestFit="1" customWidth="1"/>
    <col min="3851" max="4090" width="9.140625" style="84"/>
    <col min="4091" max="4091" width="4.7109375" style="84" bestFit="1" customWidth="1"/>
    <col min="4092" max="4092" width="9.7109375" style="84" bestFit="1" customWidth="1"/>
    <col min="4093" max="4093" width="10" style="84" bestFit="1" customWidth="1"/>
    <col min="4094" max="4094" width="8.85546875" style="84" bestFit="1" customWidth="1"/>
    <col min="4095" max="4095" width="22.85546875" style="84" customWidth="1"/>
    <col min="4096" max="4096" width="59.7109375" style="84" bestFit="1" customWidth="1"/>
    <col min="4097" max="4097" width="57.85546875" style="84" bestFit="1" customWidth="1"/>
    <col min="4098" max="4098" width="35.28515625" style="84" bestFit="1" customWidth="1"/>
    <col min="4099" max="4099" width="28.140625" style="84" bestFit="1" customWidth="1"/>
    <col min="4100" max="4100" width="33.140625" style="84" bestFit="1" customWidth="1"/>
    <col min="4101" max="4101" width="26" style="84" bestFit="1" customWidth="1"/>
    <col min="4102" max="4102" width="19.140625" style="84" bestFit="1" customWidth="1"/>
    <col min="4103" max="4103" width="10.42578125" style="84" customWidth="1"/>
    <col min="4104" max="4104" width="11.85546875" style="84" customWidth="1"/>
    <col min="4105" max="4105" width="14.7109375" style="84" customWidth="1"/>
    <col min="4106" max="4106" width="9" style="84" bestFit="1" customWidth="1"/>
    <col min="4107" max="4346" width="9.140625" style="84"/>
    <col min="4347" max="4347" width="4.7109375" style="84" bestFit="1" customWidth="1"/>
    <col min="4348" max="4348" width="9.7109375" style="84" bestFit="1" customWidth="1"/>
    <col min="4349" max="4349" width="10" style="84" bestFit="1" customWidth="1"/>
    <col min="4350" max="4350" width="8.85546875" style="84" bestFit="1" customWidth="1"/>
    <col min="4351" max="4351" width="22.85546875" style="84" customWidth="1"/>
    <col min="4352" max="4352" width="59.7109375" style="84" bestFit="1" customWidth="1"/>
    <col min="4353" max="4353" width="57.85546875" style="84" bestFit="1" customWidth="1"/>
    <col min="4354" max="4354" width="35.28515625" style="84" bestFit="1" customWidth="1"/>
    <col min="4355" max="4355" width="28.140625" style="84" bestFit="1" customWidth="1"/>
    <col min="4356" max="4356" width="33.140625" style="84" bestFit="1" customWidth="1"/>
    <col min="4357" max="4357" width="26" style="84" bestFit="1" customWidth="1"/>
    <col min="4358" max="4358" width="19.140625" style="84" bestFit="1" customWidth="1"/>
    <col min="4359" max="4359" width="10.42578125" style="84" customWidth="1"/>
    <col min="4360" max="4360" width="11.85546875" style="84" customWidth="1"/>
    <col min="4361" max="4361" width="14.7109375" style="84" customWidth="1"/>
    <col min="4362" max="4362" width="9" style="84" bestFit="1" customWidth="1"/>
    <col min="4363" max="4602" width="9.140625" style="84"/>
    <col min="4603" max="4603" width="4.7109375" style="84" bestFit="1" customWidth="1"/>
    <col min="4604" max="4604" width="9.7109375" style="84" bestFit="1" customWidth="1"/>
    <col min="4605" max="4605" width="10" style="84" bestFit="1" customWidth="1"/>
    <col min="4606" max="4606" width="8.85546875" style="84" bestFit="1" customWidth="1"/>
    <col min="4607" max="4607" width="22.85546875" style="84" customWidth="1"/>
    <col min="4608" max="4608" width="59.7109375" style="84" bestFit="1" customWidth="1"/>
    <col min="4609" max="4609" width="57.85546875" style="84" bestFit="1" customWidth="1"/>
    <col min="4610" max="4610" width="35.28515625" style="84" bestFit="1" customWidth="1"/>
    <col min="4611" max="4611" width="28.140625" style="84" bestFit="1" customWidth="1"/>
    <col min="4612" max="4612" width="33.140625" style="84" bestFit="1" customWidth="1"/>
    <col min="4613" max="4613" width="26" style="84" bestFit="1" customWidth="1"/>
    <col min="4614" max="4614" width="19.140625" style="84" bestFit="1" customWidth="1"/>
    <col min="4615" max="4615" width="10.42578125" style="84" customWidth="1"/>
    <col min="4616" max="4616" width="11.85546875" style="84" customWidth="1"/>
    <col min="4617" max="4617" width="14.7109375" style="84" customWidth="1"/>
    <col min="4618" max="4618" width="9" style="84" bestFit="1" customWidth="1"/>
    <col min="4619" max="4858" width="9.140625" style="84"/>
    <col min="4859" max="4859" width="4.7109375" style="84" bestFit="1" customWidth="1"/>
    <col min="4860" max="4860" width="9.7109375" style="84" bestFit="1" customWidth="1"/>
    <col min="4861" max="4861" width="10" style="84" bestFit="1" customWidth="1"/>
    <col min="4862" max="4862" width="8.85546875" style="84" bestFit="1" customWidth="1"/>
    <col min="4863" max="4863" width="22.85546875" style="84" customWidth="1"/>
    <col min="4864" max="4864" width="59.7109375" style="84" bestFit="1" customWidth="1"/>
    <col min="4865" max="4865" width="57.85546875" style="84" bestFit="1" customWidth="1"/>
    <col min="4866" max="4866" width="35.28515625" style="84" bestFit="1" customWidth="1"/>
    <col min="4867" max="4867" width="28.140625" style="84" bestFit="1" customWidth="1"/>
    <col min="4868" max="4868" width="33.140625" style="84" bestFit="1" customWidth="1"/>
    <col min="4869" max="4869" width="26" style="84" bestFit="1" customWidth="1"/>
    <col min="4870" max="4870" width="19.140625" style="84" bestFit="1" customWidth="1"/>
    <col min="4871" max="4871" width="10.42578125" style="84" customWidth="1"/>
    <col min="4872" max="4872" width="11.85546875" style="84" customWidth="1"/>
    <col min="4873" max="4873" width="14.7109375" style="84" customWidth="1"/>
    <col min="4874" max="4874" width="9" style="84" bestFit="1" customWidth="1"/>
    <col min="4875" max="5114" width="9.140625" style="84"/>
    <col min="5115" max="5115" width="4.7109375" style="84" bestFit="1" customWidth="1"/>
    <col min="5116" max="5116" width="9.7109375" style="84" bestFit="1" customWidth="1"/>
    <col min="5117" max="5117" width="10" style="84" bestFit="1" customWidth="1"/>
    <col min="5118" max="5118" width="8.85546875" style="84" bestFit="1" customWidth="1"/>
    <col min="5119" max="5119" width="22.85546875" style="84" customWidth="1"/>
    <col min="5120" max="5120" width="59.7109375" style="84" bestFit="1" customWidth="1"/>
    <col min="5121" max="5121" width="57.85546875" style="84" bestFit="1" customWidth="1"/>
    <col min="5122" max="5122" width="35.28515625" style="84" bestFit="1" customWidth="1"/>
    <col min="5123" max="5123" width="28.140625" style="84" bestFit="1" customWidth="1"/>
    <col min="5124" max="5124" width="33.140625" style="84" bestFit="1" customWidth="1"/>
    <col min="5125" max="5125" width="26" style="84" bestFit="1" customWidth="1"/>
    <col min="5126" max="5126" width="19.140625" style="84" bestFit="1" customWidth="1"/>
    <col min="5127" max="5127" width="10.42578125" style="84" customWidth="1"/>
    <col min="5128" max="5128" width="11.85546875" style="84" customWidth="1"/>
    <col min="5129" max="5129" width="14.7109375" style="84" customWidth="1"/>
    <col min="5130" max="5130" width="9" style="84" bestFit="1" customWidth="1"/>
    <col min="5131" max="5370" width="9.140625" style="84"/>
    <col min="5371" max="5371" width="4.7109375" style="84" bestFit="1" customWidth="1"/>
    <col min="5372" max="5372" width="9.7109375" style="84" bestFit="1" customWidth="1"/>
    <col min="5373" max="5373" width="10" style="84" bestFit="1" customWidth="1"/>
    <col min="5374" max="5374" width="8.85546875" style="84" bestFit="1" customWidth="1"/>
    <col min="5375" max="5375" width="22.85546875" style="84" customWidth="1"/>
    <col min="5376" max="5376" width="59.7109375" style="84" bestFit="1" customWidth="1"/>
    <col min="5377" max="5377" width="57.85546875" style="84" bestFit="1" customWidth="1"/>
    <col min="5378" max="5378" width="35.28515625" style="84" bestFit="1" customWidth="1"/>
    <col min="5379" max="5379" width="28.140625" style="84" bestFit="1" customWidth="1"/>
    <col min="5380" max="5380" width="33.140625" style="84" bestFit="1" customWidth="1"/>
    <col min="5381" max="5381" width="26" style="84" bestFit="1" customWidth="1"/>
    <col min="5382" max="5382" width="19.140625" style="84" bestFit="1" customWidth="1"/>
    <col min="5383" max="5383" width="10.42578125" style="84" customWidth="1"/>
    <col min="5384" max="5384" width="11.85546875" style="84" customWidth="1"/>
    <col min="5385" max="5385" width="14.7109375" style="84" customWidth="1"/>
    <col min="5386" max="5386" width="9" style="84" bestFit="1" customWidth="1"/>
    <col min="5387" max="5626" width="9.140625" style="84"/>
    <col min="5627" max="5627" width="4.7109375" style="84" bestFit="1" customWidth="1"/>
    <col min="5628" max="5628" width="9.7109375" style="84" bestFit="1" customWidth="1"/>
    <col min="5629" max="5629" width="10" style="84" bestFit="1" customWidth="1"/>
    <col min="5630" max="5630" width="8.85546875" style="84" bestFit="1" customWidth="1"/>
    <col min="5631" max="5631" width="22.85546875" style="84" customWidth="1"/>
    <col min="5632" max="5632" width="59.7109375" style="84" bestFit="1" customWidth="1"/>
    <col min="5633" max="5633" width="57.85546875" style="84" bestFit="1" customWidth="1"/>
    <col min="5634" max="5634" width="35.28515625" style="84" bestFit="1" customWidth="1"/>
    <col min="5635" max="5635" width="28.140625" style="84" bestFit="1" customWidth="1"/>
    <col min="5636" max="5636" width="33.140625" style="84" bestFit="1" customWidth="1"/>
    <col min="5637" max="5637" width="26" style="84" bestFit="1" customWidth="1"/>
    <col min="5638" max="5638" width="19.140625" style="84" bestFit="1" customWidth="1"/>
    <col min="5639" max="5639" width="10.42578125" style="84" customWidth="1"/>
    <col min="5640" max="5640" width="11.85546875" style="84" customWidth="1"/>
    <col min="5641" max="5641" width="14.7109375" style="84" customWidth="1"/>
    <col min="5642" max="5642" width="9" style="84" bestFit="1" customWidth="1"/>
    <col min="5643" max="5882" width="9.140625" style="84"/>
    <col min="5883" max="5883" width="4.7109375" style="84" bestFit="1" customWidth="1"/>
    <col min="5884" max="5884" width="9.7109375" style="84" bestFit="1" customWidth="1"/>
    <col min="5885" max="5885" width="10" style="84" bestFit="1" customWidth="1"/>
    <col min="5886" max="5886" width="8.85546875" style="84" bestFit="1" customWidth="1"/>
    <col min="5887" max="5887" width="22.85546875" style="84" customWidth="1"/>
    <col min="5888" max="5888" width="59.7109375" style="84" bestFit="1" customWidth="1"/>
    <col min="5889" max="5889" width="57.85546875" style="84" bestFit="1" customWidth="1"/>
    <col min="5890" max="5890" width="35.28515625" style="84" bestFit="1" customWidth="1"/>
    <col min="5891" max="5891" width="28.140625" style="84" bestFit="1" customWidth="1"/>
    <col min="5892" max="5892" width="33.140625" style="84" bestFit="1" customWidth="1"/>
    <col min="5893" max="5893" width="26" style="84" bestFit="1" customWidth="1"/>
    <col min="5894" max="5894" width="19.140625" style="84" bestFit="1" customWidth="1"/>
    <col min="5895" max="5895" width="10.42578125" style="84" customWidth="1"/>
    <col min="5896" max="5896" width="11.85546875" style="84" customWidth="1"/>
    <col min="5897" max="5897" width="14.7109375" style="84" customWidth="1"/>
    <col min="5898" max="5898" width="9" style="84" bestFit="1" customWidth="1"/>
    <col min="5899" max="6138" width="9.140625" style="84"/>
    <col min="6139" max="6139" width="4.7109375" style="84" bestFit="1" customWidth="1"/>
    <col min="6140" max="6140" width="9.7109375" style="84" bestFit="1" customWidth="1"/>
    <col min="6141" max="6141" width="10" style="84" bestFit="1" customWidth="1"/>
    <col min="6142" max="6142" width="8.85546875" style="84" bestFit="1" customWidth="1"/>
    <col min="6143" max="6143" width="22.85546875" style="84" customWidth="1"/>
    <col min="6144" max="6144" width="59.7109375" style="84" bestFit="1" customWidth="1"/>
    <col min="6145" max="6145" width="57.85546875" style="84" bestFit="1" customWidth="1"/>
    <col min="6146" max="6146" width="35.28515625" style="84" bestFit="1" customWidth="1"/>
    <col min="6147" max="6147" width="28.140625" style="84" bestFit="1" customWidth="1"/>
    <col min="6148" max="6148" width="33.140625" style="84" bestFit="1" customWidth="1"/>
    <col min="6149" max="6149" width="26" style="84" bestFit="1" customWidth="1"/>
    <col min="6150" max="6150" width="19.140625" style="84" bestFit="1" customWidth="1"/>
    <col min="6151" max="6151" width="10.42578125" style="84" customWidth="1"/>
    <col min="6152" max="6152" width="11.85546875" style="84" customWidth="1"/>
    <col min="6153" max="6153" width="14.7109375" style="84" customWidth="1"/>
    <col min="6154" max="6154" width="9" style="84" bestFit="1" customWidth="1"/>
    <col min="6155" max="6394" width="9.140625" style="84"/>
    <col min="6395" max="6395" width="4.7109375" style="84" bestFit="1" customWidth="1"/>
    <col min="6396" max="6396" width="9.7109375" style="84" bestFit="1" customWidth="1"/>
    <col min="6397" max="6397" width="10" style="84" bestFit="1" customWidth="1"/>
    <col min="6398" max="6398" width="8.85546875" style="84" bestFit="1" customWidth="1"/>
    <col min="6399" max="6399" width="22.85546875" style="84" customWidth="1"/>
    <col min="6400" max="6400" width="59.7109375" style="84" bestFit="1" customWidth="1"/>
    <col min="6401" max="6401" width="57.85546875" style="84" bestFit="1" customWidth="1"/>
    <col min="6402" max="6402" width="35.28515625" style="84" bestFit="1" customWidth="1"/>
    <col min="6403" max="6403" width="28.140625" style="84" bestFit="1" customWidth="1"/>
    <col min="6404" max="6404" width="33.140625" style="84" bestFit="1" customWidth="1"/>
    <col min="6405" max="6405" width="26" style="84" bestFit="1" customWidth="1"/>
    <col min="6406" max="6406" width="19.140625" style="84" bestFit="1" customWidth="1"/>
    <col min="6407" max="6407" width="10.42578125" style="84" customWidth="1"/>
    <col min="6408" max="6408" width="11.85546875" style="84" customWidth="1"/>
    <col min="6409" max="6409" width="14.7109375" style="84" customWidth="1"/>
    <col min="6410" max="6410" width="9" style="84" bestFit="1" customWidth="1"/>
    <col min="6411" max="6650" width="9.140625" style="84"/>
    <col min="6651" max="6651" width="4.7109375" style="84" bestFit="1" customWidth="1"/>
    <col min="6652" max="6652" width="9.7109375" style="84" bestFit="1" customWidth="1"/>
    <col min="6653" max="6653" width="10" style="84" bestFit="1" customWidth="1"/>
    <col min="6654" max="6654" width="8.85546875" style="84" bestFit="1" customWidth="1"/>
    <col min="6655" max="6655" width="22.85546875" style="84" customWidth="1"/>
    <col min="6656" max="6656" width="59.7109375" style="84" bestFit="1" customWidth="1"/>
    <col min="6657" max="6657" width="57.85546875" style="84" bestFit="1" customWidth="1"/>
    <col min="6658" max="6658" width="35.28515625" style="84" bestFit="1" customWidth="1"/>
    <col min="6659" max="6659" width="28.140625" style="84" bestFit="1" customWidth="1"/>
    <col min="6660" max="6660" width="33.140625" style="84" bestFit="1" customWidth="1"/>
    <col min="6661" max="6661" width="26" style="84" bestFit="1" customWidth="1"/>
    <col min="6662" max="6662" width="19.140625" style="84" bestFit="1" customWidth="1"/>
    <col min="6663" max="6663" width="10.42578125" style="84" customWidth="1"/>
    <col min="6664" max="6664" width="11.85546875" style="84" customWidth="1"/>
    <col min="6665" max="6665" width="14.7109375" style="84" customWidth="1"/>
    <col min="6666" max="6666" width="9" style="84" bestFit="1" customWidth="1"/>
    <col min="6667" max="6906" width="9.140625" style="84"/>
    <col min="6907" max="6907" width="4.7109375" style="84" bestFit="1" customWidth="1"/>
    <col min="6908" max="6908" width="9.7109375" style="84" bestFit="1" customWidth="1"/>
    <col min="6909" max="6909" width="10" style="84" bestFit="1" customWidth="1"/>
    <col min="6910" max="6910" width="8.85546875" style="84" bestFit="1" customWidth="1"/>
    <col min="6911" max="6911" width="22.85546875" style="84" customWidth="1"/>
    <col min="6912" max="6912" width="59.7109375" style="84" bestFit="1" customWidth="1"/>
    <col min="6913" max="6913" width="57.85546875" style="84" bestFit="1" customWidth="1"/>
    <col min="6914" max="6914" width="35.28515625" style="84" bestFit="1" customWidth="1"/>
    <col min="6915" max="6915" width="28.140625" style="84" bestFit="1" customWidth="1"/>
    <col min="6916" max="6916" width="33.140625" style="84" bestFit="1" customWidth="1"/>
    <col min="6917" max="6917" width="26" style="84" bestFit="1" customWidth="1"/>
    <col min="6918" max="6918" width="19.140625" style="84" bestFit="1" customWidth="1"/>
    <col min="6919" max="6919" width="10.42578125" style="84" customWidth="1"/>
    <col min="6920" max="6920" width="11.85546875" style="84" customWidth="1"/>
    <col min="6921" max="6921" width="14.7109375" style="84" customWidth="1"/>
    <col min="6922" max="6922" width="9" style="84" bestFit="1" customWidth="1"/>
    <col min="6923" max="7162" width="9.140625" style="84"/>
    <col min="7163" max="7163" width="4.7109375" style="84" bestFit="1" customWidth="1"/>
    <col min="7164" max="7164" width="9.7109375" style="84" bestFit="1" customWidth="1"/>
    <col min="7165" max="7165" width="10" style="84" bestFit="1" customWidth="1"/>
    <col min="7166" max="7166" width="8.85546875" style="84" bestFit="1" customWidth="1"/>
    <col min="7167" max="7167" width="22.85546875" style="84" customWidth="1"/>
    <col min="7168" max="7168" width="59.7109375" style="84" bestFit="1" customWidth="1"/>
    <col min="7169" max="7169" width="57.85546875" style="84" bestFit="1" customWidth="1"/>
    <col min="7170" max="7170" width="35.28515625" style="84" bestFit="1" customWidth="1"/>
    <col min="7171" max="7171" width="28.140625" style="84" bestFit="1" customWidth="1"/>
    <col min="7172" max="7172" width="33.140625" style="84" bestFit="1" customWidth="1"/>
    <col min="7173" max="7173" width="26" style="84" bestFit="1" customWidth="1"/>
    <col min="7174" max="7174" width="19.140625" style="84" bestFit="1" customWidth="1"/>
    <col min="7175" max="7175" width="10.42578125" style="84" customWidth="1"/>
    <col min="7176" max="7176" width="11.85546875" style="84" customWidth="1"/>
    <col min="7177" max="7177" width="14.7109375" style="84" customWidth="1"/>
    <col min="7178" max="7178" width="9" style="84" bestFit="1" customWidth="1"/>
    <col min="7179" max="7418" width="9.140625" style="84"/>
    <col min="7419" max="7419" width="4.7109375" style="84" bestFit="1" customWidth="1"/>
    <col min="7420" max="7420" width="9.7109375" style="84" bestFit="1" customWidth="1"/>
    <col min="7421" max="7421" width="10" style="84" bestFit="1" customWidth="1"/>
    <col min="7422" max="7422" width="8.85546875" style="84" bestFit="1" customWidth="1"/>
    <col min="7423" max="7423" width="22.85546875" style="84" customWidth="1"/>
    <col min="7424" max="7424" width="59.7109375" style="84" bestFit="1" customWidth="1"/>
    <col min="7425" max="7425" width="57.85546875" style="84" bestFit="1" customWidth="1"/>
    <col min="7426" max="7426" width="35.28515625" style="84" bestFit="1" customWidth="1"/>
    <col min="7427" max="7427" width="28.140625" style="84" bestFit="1" customWidth="1"/>
    <col min="7428" max="7428" width="33.140625" style="84" bestFit="1" customWidth="1"/>
    <col min="7429" max="7429" width="26" style="84" bestFit="1" customWidth="1"/>
    <col min="7430" max="7430" width="19.140625" style="84" bestFit="1" customWidth="1"/>
    <col min="7431" max="7431" width="10.42578125" style="84" customWidth="1"/>
    <col min="7432" max="7432" width="11.85546875" style="84" customWidth="1"/>
    <col min="7433" max="7433" width="14.7109375" style="84" customWidth="1"/>
    <col min="7434" max="7434" width="9" style="84" bestFit="1" customWidth="1"/>
    <col min="7435" max="7674" width="9.140625" style="84"/>
    <col min="7675" max="7675" width="4.7109375" style="84" bestFit="1" customWidth="1"/>
    <col min="7676" max="7676" width="9.7109375" style="84" bestFit="1" customWidth="1"/>
    <col min="7677" max="7677" width="10" style="84" bestFit="1" customWidth="1"/>
    <col min="7678" max="7678" width="8.85546875" style="84" bestFit="1" customWidth="1"/>
    <col min="7679" max="7679" width="22.85546875" style="84" customWidth="1"/>
    <col min="7680" max="7680" width="59.7109375" style="84" bestFit="1" customWidth="1"/>
    <col min="7681" max="7681" width="57.85546875" style="84" bestFit="1" customWidth="1"/>
    <col min="7682" max="7682" width="35.28515625" style="84" bestFit="1" customWidth="1"/>
    <col min="7683" max="7683" width="28.140625" style="84" bestFit="1" customWidth="1"/>
    <col min="7684" max="7684" width="33.140625" style="84" bestFit="1" customWidth="1"/>
    <col min="7685" max="7685" width="26" style="84" bestFit="1" customWidth="1"/>
    <col min="7686" max="7686" width="19.140625" style="84" bestFit="1" customWidth="1"/>
    <col min="7687" max="7687" width="10.42578125" style="84" customWidth="1"/>
    <col min="7688" max="7688" width="11.85546875" style="84" customWidth="1"/>
    <col min="7689" max="7689" width="14.7109375" style="84" customWidth="1"/>
    <col min="7690" max="7690" width="9" style="84" bestFit="1" customWidth="1"/>
    <col min="7691" max="7930" width="9.140625" style="84"/>
    <col min="7931" max="7931" width="4.7109375" style="84" bestFit="1" customWidth="1"/>
    <col min="7932" max="7932" width="9.7109375" style="84" bestFit="1" customWidth="1"/>
    <col min="7933" max="7933" width="10" style="84" bestFit="1" customWidth="1"/>
    <col min="7934" max="7934" width="8.85546875" style="84" bestFit="1" customWidth="1"/>
    <col min="7935" max="7935" width="22.85546875" style="84" customWidth="1"/>
    <col min="7936" max="7936" width="59.7109375" style="84" bestFit="1" customWidth="1"/>
    <col min="7937" max="7937" width="57.85546875" style="84" bestFit="1" customWidth="1"/>
    <col min="7938" max="7938" width="35.28515625" style="84" bestFit="1" customWidth="1"/>
    <col min="7939" max="7939" width="28.140625" style="84" bestFit="1" customWidth="1"/>
    <col min="7940" max="7940" width="33.140625" style="84" bestFit="1" customWidth="1"/>
    <col min="7941" max="7941" width="26" style="84" bestFit="1" customWidth="1"/>
    <col min="7942" max="7942" width="19.140625" style="84" bestFit="1" customWidth="1"/>
    <col min="7943" max="7943" width="10.42578125" style="84" customWidth="1"/>
    <col min="7944" max="7944" width="11.85546875" style="84" customWidth="1"/>
    <col min="7945" max="7945" width="14.7109375" style="84" customWidth="1"/>
    <col min="7946" max="7946" width="9" style="84" bestFit="1" customWidth="1"/>
    <col min="7947" max="8186" width="9.140625" style="84"/>
    <col min="8187" max="8187" width="4.7109375" style="84" bestFit="1" customWidth="1"/>
    <col min="8188" max="8188" width="9.7109375" style="84" bestFit="1" customWidth="1"/>
    <col min="8189" max="8189" width="10" style="84" bestFit="1" customWidth="1"/>
    <col min="8190" max="8190" width="8.85546875" style="84" bestFit="1" customWidth="1"/>
    <col min="8191" max="8191" width="22.85546875" style="84" customWidth="1"/>
    <col min="8192" max="8192" width="59.7109375" style="84" bestFit="1" customWidth="1"/>
    <col min="8193" max="8193" width="57.85546875" style="84" bestFit="1" customWidth="1"/>
    <col min="8194" max="8194" width="35.28515625" style="84" bestFit="1" customWidth="1"/>
    <col min="8195" max="8195" width="28.140625" style="84" bestFit="1" customWidth="1"/>
    <col min="8196" max="8196" width="33.140625" style="84" bestFit="1" customWidth="1"/>
    <col min="8197" max="8197" width="26" style="84" bestFit="1" customWidth="1"/>
    <col min="8198" max="8198" width="19.140625" style="84" bestFit="1" customWidth="1"/>
    <col min="8199" max="8199" width="10.42578125" style="84" customWidth="1"/>
    <col min="8200" max="8200" width="11.85546875" style="84" customWidth="1"/>
    <col min="8201" max="8201" width="14.7109375" style="84" customWidth="1"/>
    <col min="8202" max="8202" width="9" style="84" bestFit="1" customWidth="1"/>
    <col min="8203" max="8442" width="9.140625" style="84"/>
    <col min="8443" max="8443" width="4.7109375" style="84" bestFit="1" customWidth="1"/>
    <col min="8444" max="8444" width="9.7109375" style="84" bestFit="1" customWidth="1"/>
    <col min="8445" max="8445" width="10" style="84" bestFit="1" customWidth="1"/>
    <col min="8446" max="8446" width="8.85546875" style="84" bestFit="1" customWidth="1"/>
    <col min="8447" max="8447" width="22.85546875" style="84" customWidth="1"/>
    <col min="8448" max="8448" width="59.7109375" style="84" bestFit="1" customWidth="1"/>
    <col min="8449" max="8449" width="57.85546875" style="84" bestFit="1" customWidth="1"/>
    <col min="8450" max="8450" width="35.28515625" style="84" bestFit="1" customWidth="1"/>
    <col min="8451" max="8451" width="28.140625" style="84" bestFit="1" customWidth="1"/>
    <col min="8452" max="8452" width="33.140625" style="84" bestFit="1" customWidth="1"/>
    <col min="8453" max="8453" width="26" style="84" bestFit="1" customWidth="1"/>
    <col min="8454" max="8454" width="19.140625" style="84" bestFit="1" customWidth="1"/>
    <col min="8455" max="8455" width="10.42578125" style="84" customWidth="1"/>
    <col min="8456" max="8456" width="11.85546875" style="84" customWidth="1"/>
    <col min="8457" max="8457" width="14.7109375" style="84" customWidth="1"/>
    <col min="8458" max="8458" width="9" style="84" bestFit="1" customWidth="1"/>
    <col min="8459" max="8698" width="9.140625" style="84"/>
    <col min="8699" max="8699" width="4.7109375" style="84" bestFit="1" customWidth="1"/>
    <col min="8700" max="8700" width="9.7109375" style="84" bestFit="1" customWidth="1"/>
    <col min="8701" max="8701" width="10" style="84" bestFit="1" customWidth="1"/>
    <col min="8702" max="8702" width="8.85546875" style="84" bestFit="1" customWidth="1"/>
    <col min="8703" max="8703" width="22.85546875" style="84" customWidth="1"/>
    <col min="8704" max="8704" width="59.7109375" style="84" bestFit="1" customWidth="1"/>
    <col min="8705" max="8705" width="57.85546875" style="84" bestFit="1" customWidth="1"/>
    <col min="8706" max="8706" width="35.28515625" style="84" bestFit="1" customWidth="1"/>
    <col min="8707" max="8707" width="28.140625" style="84" bestFit="1" customWidth="1"/>
    <col min="8708" max="8708" width="33.140625" style="84" bestFit="1" customWidth="1"/>
    <col min="8709" max="8709" width="26" style="84" bestFit="1" customWidth="1"/>
    <col min="8710" max="8710" width="19.140625" style="84" bestFit="1" customWidth="1"/>
    <col min="8711" max="8711" width="10.42578125" style="84" customWidth="1"/>
    <col min="8712" max="8712" width="11.85546875" style="84" customWidth="1"/>
    <col min="8713" max="8713" width="14.7109375" style="84" customWidth="1"/>
    <col min="8714" max="8714" width="9" style="84" bestFit="1" customWidth="1"/>
    <col min="8715" max="8954" width="9.140625" style="84"/>
    <col min="8955" max="8955" width="4.7109375" style="84" bestFit="1" customWidth="1"/>
    <col min="8956" max="8956" width="9.7109375" style="84" bestFit="1" customWidth="1"/>
    <col min="8957" max="8957" width="10" style="84" bestFit="1" customWidth="1"/>
    <col min="8958" max="8958" width="8.85546875" style="84" bestFit="1" customWidth="1"/>
    <col min="8959" max="8959" width="22.85546875" style="84" customWidth="1"/>
    <col min="8960" max="8960" width="59.7109375" style="84" bestFit="1" customWidth="1"/>
    <col min="8961" max="8961" width="57.85546875" style="84" bestFit="1" customWidth="1"/>
    <col min="8962" max="8962" width="35.28515625" style="84" bestFit="1" customWidth="1"/>
    <col min="8963" max="8963" width="28.140625" style="84" bestFit="1" customWidth="1"/>
    <col min="8964" max="8964" width="33.140625" style="84" bestFit="1" customWidth="1"/>
    <col min="8965" max="8965" width="26" style="84" bestFit="1" customWidth="1"/>
    <col min="8966" max="8966" width="19.140625" style="84" bestFit="1" customWidth="1"/>
    <col min="8967" max="8967" width="10.42578125" style="84" customWidth="1"/>
    <col min="8968" max="8968" width="11.85546875" style="84" customWidth="1"/>
    <col min="8969" max="8969" width="14.7109375" style="84" customWidth="1"/>
    <col min="8970" max="8970" width="9" style="84" bestFit="1" customWidth="1"/>
    <col min="8971" max="9210" width="9.140625" style="84"/>
    <col min="9211" max="9211" width="4.7109375" style="84" bestFit="1" customWidth="1"/>
    <col min="9212" max="9212" width="9.7109375" style="84" bestFit="1" customWidth="1"/>
    <col min="9213" max="9213" width="10" style="84" bestFit="1" customWidth="1"/>
    <col min="9214" max="9214" width="8.85546875" style="84" bestFit="1" customWidth="1"/>
    <col min="9215" max="9215" width="22.85546875" style="84" customWidth="1"/>
    <col min="9216" max="9216" width="59.7109375" style="84" bestFit="1" customWidth="1"/>
    <col min="9217" max="9217" width="57.85546875" style="84" bestFit="1" customWidth="1"/>
    <col min="9218" max="9218" width="35.28515625" style="84" bestFit="1" customWidth="1"/>
    <col min="9219" max="9219" width="28.140625" style="84" bestFit="1" customWidth="1"/>
    <col min="9220" max="9220" width="33.140625" style="84" bestFit="1" customWidth="1"/>
    <col min="9221" max="9221" width="26" style="84" bestFit="1" customWidth="1"/>
    <col min="9222" max="9222" width="19.140625" style="84" bestFit="1" customWidth="1"/>
    <col min="9223" max="9223" width="10.42578125" style="84" customWidth="1"/>
    <col min="9224" max="9224" width="11.85546875" style="84" customWidth="1"/>
    <col min="9225" max="9225" width="14.7109375" style="84" customWidth="1"/>
    <col min="9226" max="9226" width="9" style="84" bestFit="1" customWidth="1"/>
    <col min="9227" max="9466" width="9.140625" style="84"/>
    <col min="9467" max="9467" width="4.7109375" style="84" bestFit="1" customWidth="1"/>
    <col min="9468" max="9468" width="9.7109375" style="84" bestFit="1" customWidth="1"/>
    <col min="9469" max="9469" width="10" style="84" bestFit="1" customWidth="1"/>
    <col min="9470" max="9470" width="8.85546875" style="84" bestFit="1" customWidth="1"/>
    <col min="9471" max="9471" width="22.85546875" style="84" customWidth="1"/>
    <col min="9472" max="9472" width="59.7109375" style="84" bestFit="1" customWidth="1"/>
    <col min="9473" max="9473" width="57.85546875" style="84" bestFit="1" customWidth="1"/>
    <col min="9474" max="9474" width="35.28515625" style="84" bestFit="1" customWidth="1"/>
    <col min="9475" max="9475" width="28.140625" style="84" bestFit="1" customWidth="1"/>
    <col min="9476" max="9476" width="33.140625" style="84" bestFit="1" customWidth="1"/>
    <col min="9477" max="9477" width="26" style="84" bestFit="1" customWidth="1"/>
    <col min="9478" max="9478" width="19.140625" style="84" bestFit="1" customWidth="1"/>
    <col min="9479" max="9479" width="10.42578125" style="84" customWidth="1"/>
    <col min="9480" max="9480" width="11.85546875" style="84" customWidth="1"/>
    <col min="9481" max="9481" width="14.7109375" style="84" customWidth="1"/>
    <col min="9482" max="9482" width="9" style="84" bestFit="1" customWidth="1"/>
    <col min="9483" max="9722" width="9.140625" style="84"/>
    <col min="9723" max="9723" width="4.7109375" style="84" bestFit="1" customWidth="1"/>
    <col min="9724" max="9724" width="9.7109375" style="84" bestFit="1" customWidth="1"/>
    <col min="9725" max="9725" width="10" style="84" bestFit="1" customWidth="1"/>
    <col min="9726" max="9726" width="8.85546875" style="84" bestFit="1" customWidth="1"/>
    <col min="9727" max="9727" width="22.85546875" style="84" customWidth="1"/>
    <col min="9728" max="9728" width="59.7109375" style="84" bestFit="1" customWidth="1"/>
    <col min="9729" max="9729" width="57.85546875" style="84" bestFit="1" customWidth="1"/>
    <col min="9730" max="9730" width="35.28515625" style="84" bestFit="1" customWidth="1"/>
    <col min="9731" max="9731" width="28.140625" style="84" bestFit="1" customWidth="1"/>
    <col min="9732" max="9732" width="33.140625" style="84" bestFit="1" customWidth="1"/>
    <col min="9733" max="9733" width="26" style="84" bestFit="1" customWidth="1"/>
    <col min="9734" max="9734" width="19.140625" style="84" bestFit="1" customWidth="1"/>
    <col min="9735" max="9735" width="10.42578125" style="84" customWidth="1"/>
    <col min="9736" max="9736" width="11.85546875" style="84" customWidth="1"/>
    <col min="9737" max="9737" width="14.7109375" style="84" customWidth="1"/>
    <col min="9738" max="9738" width="9" style="84" bestFit="1" customWidth="1"/>
    <col min="9739" max="9978" width="9.140625" style="84"/>
    <col min="9979" max="9979" width="4.7109375" style="84" bestFit="1" customWidth="1"/>
    <col min="9980" max="9980" width="9.7109375" style="84" bestFit="1" customWidth="1"/>
    <col min="9981" max="9981" width="10" style="84" bestFit="1" customWidth="1"/>
    <col min="9982" max="9982" width="8.85546875" style="84" bestFit="1" customWidth="1"/>
    <col min="9983" max="9983" width="22.85546875" style="84" customWidth="1"/>
    <col min="9984" max="9984" width="59.7109375" style="84" bestFit="1" customWidth="1"/>
    <col min="9985" max="9985" width="57.85546875" style="84" bestFit="1" customWidth="1"/>
    <col min="9986" max="9986" width="35.28515625" style="84" bestFit="1" customWidth="1"/>
    <col min="9987" max="9987" width="28.140625" style="84" bestFit="1" customWidth="1"/>
    <col min="9988" max="9988" width="33.140625" style="84" bestFit="1" customWidth="1"/>
    <col min="9989" max="9989" width="26" style="84" bestFit="1" customWidth="1"/>
    <col min="9990" max="9990" width="19.140625" style="84" bestFit="1" customWidth="1"/>
    <col min="9991" max="9991" width="10.42578125" style="84" customWidth="1"/>
    <col min="9992" max="9992" width="11.85546875" style="84" customWidth="1"/>
    <col min="9993" max="9993" width="14.7109375" style="84" customWidth="1"/>
    <col min="9994" max="9994" width="9" style="84" bestFit="1" customWidth="1"/>
    <col min="9995" max="10234" width="9.140625" style="84"/>
    <col min="10235" max="10235" width="4.7109375" style="84" bestFit="1" customWidth="1"/>
    <col min="10236" max="10236" width="9.7109375" style="84" bestFit="1" customWidth="1"/>
    <col min="10237" max="10237" width="10" style="84" bestFit="1" customWidth="1"/>
    <col min="10238" max="10238" width="8.85546875" style="84" bestFit="1" customWidth="1"/>
    <col min="10239" max="10239" width="22.85546875" style="84" customWidth="1"/>
    <col min="10240" max="10240" width="59.7109375" style="84" bestFit="1" customWidth="1"/>
    <col min="10241" max="10241" width="57.85546875" style="84" bestFit="1" customWidth="1"/>
    <col min="10242" max="10242" width="35.28515625" style="84" bestFit="1" customWidth="1"/>
    <col min="10243" max="10243" width="28.140625" style="84" bestFit="1" customWidth="1"/>
    <col min="10244" max="10244" width="33.140625" style="84" bestFit="1" customWidth="1"/>
    <col min="10245" max="10245" width="26" style="84" bestFit="1" customWidth="1"/>
    <col min="10246" max="10246" width="19.140625" style="84" bestFit="1" customWidth="1"/>
    <col min="10247" max="10247" width="10.42578125" style="84" customWidth="1"/>
    <col min="10248" max="10248" width="11.85546875" style="84" customWidth="1"/>
    <col min="10249" max="10249" width="14.7109375" style="84" customWidth="1"/>
    <col min="10250" max="10250" width="9" style="84" bestFit="1" customWidth="1"/>
    <col min="10251" max="10490" width="9.140625" style="84"/>
    <col min="10491" max="10491" width="4.7109375" style="84" bestFit="1" customWidth="1"/>
    <col min="10492" max="10492" width="9.7109375" style="84" bestFit="1" customWidth="1"/>
    <col min="10493" max="10493" width="10" style="84" bestFit="1" customWidth="1"/>
    <col min="10494" max="10494" width="8.85546875" style="84" bestFit="1" customWidth="1"/>
    <col min="10495" max="10495" width="22.85546875" style="84" customWidth="1"/>
    <col min="10496" max="10496" width="59.7109375" style="84" bestFit="1" customWidth="1"/>
    <col min="10497" max="10497" width="57.85546875" style="84" bestFit="1" customWidth="1"/>
    <col min="10498" max="10498" width="35.28515625" style="84" bestFit="1" customWidth="1"/>
    <col min="10499" max="10499" width="28.140625" style="84" bestFit="1" customWidth="1"/>
    <col min="10500" max="10500" width="33.140625" style="84" bestFit="1" customWidth="1"/>
    <col min="10501" max="10501" width="26" style="84" bestFit="1" customWidth="1"/>
    <col min="10502" max="10502" width="19.140625" style="84" bestFit="1" customWidth="1"/>
    <col min="10503" max="10503" width="10.42578125" style="84" customWidth="1"/>
    <col min="10504" max="10504" width="11.85546875" style="84" customWidth="1"/>
    <col min="10505" max="10505" width="14.7109375" style="84" customWidth="1"/>
    <col min="10506" max="10506" width="9" style="84" bestFit="1" customWidth="1"/>
    <col min="10507" max="10746" width="9.140625" style="84"/>
    <col min="10747" max="10747" width="4.7109375" style="84" bestFit="1" customWidth="1"/>
    <col min="10748" max="10748" width="9.7109375" style="84" bestFit="1" customWidth="1"/>
    <col min="10749" max="10749" width="10" style="84" bestFit="1" customWidth="1"/>
    <col min="10750" max="10750" width="8.85546875" style="84" bestFit="1" customWidth="1"/>
    <col min="10751" max="10751" width="22.85546875" style="84" customWidth="1"/>
    <col min="10752" max="10752" width="59.7109375" style="84" bestFit="1" customWidth="1"/>
    <col min="10753" max="10753" width="57.85546875" style="84" bestFit="1" customWidth="1"/>
    <col min="10754" max="10754" width="35.28515625" style="84" bestFit="1" customWidth="1"/>
    <col min="10755" max="10755" width="28.140625" style="84" bestFit="1" customWidth="1"/>
    <col min="10756" max="10756" width="33.140625" style="84" bestFit="1" customWidth="1"/>
    <col min="10757" max="10757" width="26" style="84" bestFit="1" customWidth="1"/>
    <col min="10758" max="10758" width="19.140625" style="84" bestFit="1" customWidth="1"/>
    <col min="10759" max="10759" width="10.42578125" style="84" customWidth="1"/>
    <col min="10760" max="10760" width="11.85546875" style="84" customWidth="1"/>
    <col min="10761" max="10761" width="14.7109375" style="84" customWidth="1"/>
    <col min="10762" max="10762" width="9" style="84" bestFit="1" customWidth="1"/>
    <col min="10763" max="11002" width="9.140625" style="84"/>
    <col min="11003" max="11003" width="4.7109375" style="84" bestFit="1" customWidth="1"/>
    <col min="11004" max="11004" width="9.7109375" style="84" bestFit="1" customWidth="1"/>
    <col min="11005" max="11005" width="10" style="84" bestFit="1" customWidth="1"/>
    <col min="11006" max="11006" width="8.85546875" style="84" bestFit="1" customWidth="1"/>
    <col min="11007" max="11007" width="22.85546875" style="84" customWidth="1"/>
    <col min="11008" max="11008" width="59.7109375" style="84" bestFit="1" customWidth="1"/>
    <col min="11009" max="11009" width="57.85546875" style="84" bestFit="1" customWidth="1"/>
    <col min="11010" max="11010" width="35.28515625" style="84" bestFit="1" customWidth="1"/>
    <col min="11011" max="11011" width="28.140625" style="84" bestFit="1" customWidth="1"/>
    <col min="11012" max="11012" width="33.140625" style="84" bestFit="1" customWidth="1"/>
    <col min="11013" max="11013" width="26" style="84" bestFit="1" customWidth="1"/>
    <col min="11014" max="11014" width="19.140625" style="84" bestFit="1" customWidth="1"/>
    <col min="11015" max="11015" width="10.42578125" style="84" customWidth="1"/>
    <col min="11016" max="11016" width="11.85546875" style="84" customWidth="1"/>
    <col min="11017" max="11017" width="14.7109375" style="84" customWidth="1"/>
    <col min="11018" max="11018" width="9" style="84" bestFit="1" customWidth="1"/>
    <col min="11019" max="11258" width="9.140625" style="84"/>
    <col min="11259" max="11259" width="4.7109375" style="84" bestFit="1" customWidth="1"/>
    <col min="11260" max="11260" width="9.7109375" style="84" bestFit="1" customWidth="1"/>
    <col min="11261" max="11261" width="10" style="84" bestFit="1" customWidth="1"/>
    <col min="11262" max="11262" width="8.85546875" style="84" bestFit="1" customWidth="1"/>
    <col min="11263" max="11263" width="22.85546875" style="84" customWidth="1"/>
    <col min="11264" max="11264" width="59.7109375" style="84" bestFit="1" customWidth="1"/>
    <col min="11265" max="11265" width="57.85546875" style="84" bestFit="1" customWidth="1"/>
    <col min="11266" max="11266" width="35.28515625" style="84" bestFit="1" customWidth="1"/>
    <col min="11267" max="11267" width="28.140625" style="84" bestFit="1" customWidth="1"/>
    <col min="11268" max="11268" width="33.140625" style="84" bestFit="1" customWidth="1"/>
    <col min="11269" max="11269" width="26" style="84" bestFit="1" customWidth="1"/>
    <col min="11270" max="11270" width="19.140625" style="84" bestFit="1" customWidth="1"/>
    <col min="11271" max="11271" width="10.42578125" style="84" customWidth="1"/>
    <col min="11272" max="11272" width="11.85546875" style="84" customWidth="1"/>
    <col min="11273" max="11273" width="14.7109375" style="84" customWidth="1"/>
    <col min="11274" max="11274" width="9" style="84" bestFit="1" customWidth="1"/>
    <col min="11275" max="11514" width="9.140625" style="84"/>
    <col min="11515" max="11515" width="4.7109375" style="84" bestFit="1" customWidth="1"/>
    <col min="11516" max="11516" width="9.7109375" style="84" bestFit="1" customWidth="1"/>
    <col min="11517" max="11517" width="10" style="84" bestFit="1" customWidth="1"/>
    <col min="11518" max="11518" width="8.85546875" style="84" bestFit="1" customWidth="1"/>
    <col min="11519" max="11519" width="22.85546875" style="84" customWidth="1"/>
    <col min="11520" max="11520" width="59.7109375" style="84" bestFit="1" customWidth="1"/>
    <col min="11521" max="11521" width="57.85546875" style="84" bestFit="1" customWidth="1"/>
    <col min="11522" max="11522" width="35.28515625" style="84" bestFit="1" customWidth="1"/>
    <col min="11523" max="11523" width="28.140625" style="84" bestFit="1" customWidth="1"/>
    <col min="11524" max="11524" width="33.140625" style="84" bestFit="1" customWidth="1"/>
    <col min="11525" max="11525" width="26" style="84" bestFit="1" customWidth="1"/>
    <col min="11526" max="11526" width="19.140625" style="84" bestFit="1" customWidth="1"/>
    <col min="11527" max="11527" width="10.42578125" style="84" customWidth="1"/>
    <col min="11528" max="11528" width="11.85546875" style="84" customWidth="1"/>
    <col min="11529" max="11529" width="14.7109375" style="84" customWidth="1"/>
    <col min="11530" max="11530" width="9" style="84" bestFit="1" customWidth="1"/>
    <col min="11531" max="11770" width="9.140625" style="84"/>
    <col min="11771" max="11771" width="4.7109375" style="84" bestFit="1" customWidth="1"/>
    <col min="11772" max="11772" width="9.7109375" style="84" bestFit="1" customWidth="1"/>
    <col min="11773" max="11773" width="10" style="84" bestFit="1" customWidth="1"/>
    <col min="11774" max="11774" width="8.85546875" style="84" bestFit="1" customWidth="1"/>
    <col min="11775" max="11775" width="22.85546875" style="84" customWidth="1"/>
    <col min="11776" max="11776" width="59.7109375" style="84" bestFit="1" customWidth="1"/>
    <col min="11777" max="11777" width="57.85546875" style="84" bestFit="1" customWidth="1"/>
    <col min="11778" max="11778" width="35.28515625" style="84" bestFit="1" customWidth="1"/>
    <col min="11779" max="11779" width="28.140625" style="84" bestFit="1" customWidth="1"/>
    <col min="11780" max="11780" width="33.140625" style="84" bestFit="1" customWidth="1"/>
    <col min="11781" max="11781" width="26" style="84" bestFit="1" customWidth="1"/>
    <col min="11782" max="11782" width="19.140625" style="84" bestFit="1" customWidth="1"/>
    <col min="11783" max="11783" width="10.42578125" style="84" customWidth="1"/>
    <col min="11784" max="11784" width="11.85546875" style="84" customWidth="1"/>
    <col min="11785" max="11785" width="14.7109375" style="84" customWidth="1"/>
    <col min="11786" max="11786" width="9" style="84" bestFit="1" customWidth="1"/>
    <col min="11787" max="12026" width="9.140625" style="84"/>
    <col min="12027" max="12027" width="4.7109375" style="84" bestFit="1" customWidth="1"/>
    <col min="12028" max="12028" width="9.7109375" style="84" bestFit="1" customWidth="1"/>
    <col min="12029" max="12029" width="10" style="84" bestFit="1" customWidth="1"/>
    <col min="12030" max="12030" width="8.85546875" style="84" bestFit="1" customWidth="1"/>
    <col min="12031" max="12031" width="22.85546875" style="84" customWidth="1"/>
    <col min="12032" max="12032" width="59.7109375" style="84" bestFit="1" customWidth="1"/>
    <col min="12033" max="12033" width="57.85546875" style="84" bestFit="1" customWidth="1"/>
    <col min="12034" max="12034" width="35.28515625" style="84" bestFit="1" customWidth="1"/>
    <col min="12035" max="12035" width="28.140625" style="84" bestFit="1" customWidth="1"/>
    <col min="12036" max="12036" width="33.140625" style="84" bestFit="1" customWidth="1"/>
    <col min="12037" max="12037" width="26" style="84" bestFit="1" customWidth="1"/>
    <col min="12038" max="12038" width="19.140625" style="84" bestFit="1" customWidth="1"/>
    <col min="12039" max="12039" width="10.42578125" style="84" customWidth="1"/>
    <col min="12040" max="12040" width="11.85546875" style="84" customWidth="1"/>
    <col min="12041" max="12041" width="14.7109375" style="84" customWidth="1"/>
    <col min="12042" max="12042" width="9" style="84" bestFit="1" customWidth="1"/>
    <col min="12043" max="12282" width="9.140625" style="84"/>
    <col min="12283" max="12283" width="4.7109375" style="84" bestFit="1" customWidth="1"/>
    <col min="12284" max="12284" width="9.7109375" style="84" bestFit="1" customWidth="1"/>
    <col min="12285" max="12285" width="10" style="84" bestFit="1" customWidth="1"/>
    <col min="12286" max="12286" width="8.85546875" style="84" bestFit="1" customWidth="1"/>
    <col min="12287" max="12287" width="22.85546875" style="84" customWidth="1"/>
    <col min="12288" max="12288" width="59.7109375" style="84" bestFit="1" customWidth="1"/>
    <col min="12289" max="12289" width="57.85546875" style="84" bestFit="1" customWidth="1"/>
    <col min="12290" max="12290" width="35.28515625" style="84" bestFit="1" customWidth="1"/>
    <col min="12291" max="12291" width="28.140625" style="84" bestFit="1" customWidth="1"/>
    <col min="12292" max="12292" width="33.140625" style="84" bestFit="1" customWidth="1"/>
    <col min="12293" max="12293" width="26" style="84" bestFit="1" customWidth="1"/>
    <col min="12294" max="12294" width="19.140625" style="84" bestFit="1" customWidth="1"/>
    <col min="12295" max="12295" width="10.42578125" style="84" customWidth="1"/>
    <col min="12296" max="12296" width="11.85546875" style="84" customWidth="1"/>
    <col min="12297" max="12297" width="14.7109375" style="84" customWidth="1"/>
    <col min="12298" max="12298" width="9" style="84" bestFit="1" customWidth="1"/>
    <col min="12299" max="12538" width="9.140625" style="84"/>
    <col min="12539" max="12539" width="4.7109375" style="84" bestFit="1" customWidth="1"/>
    <col min="12540" max="12540" width="9.7109375" style="84" bestFit="1" customWidth="1"/>
    <col min="12541" max="12541" width="10" style="84" bestFit="1" customWidth="1"/>
    <col min="12542" max="12542" width="8.85546875" style="84" bestFit="1" customWidth="1"/>
    <col min="12543" max="12543" width="22.85546875" style="84" customWidth="1"/>
    <col min="12544" max="12544" width="59.7109375" style="84" bestFit="1" customWidth="1"/>
    <col min="12545" max="12545" width="57.85546875" style="84" bestFit="1" customWidth="1"/>
    <col min="12546" max="12546" width="35.28515625" style="84" bestFit="1" customWidth="1"/>
    <col min="12547" max="12547" width="28.140625" style="84" bestFit="1" customWidth="1"/>
    <col min="12548" max="12548" width="33.140625" style="84" bestFit="1" customWidth="1"/>
    <col min="12549" max="12549" width="26" style="84" bestFit="1" customWidth="1"/>
    <col min="12550" max="12550" width="19.140625" style="84" bestFit="1" customWidth="1"/>
    <col min="12551" max="12551" width="10.42578125" style="84" customWidth="1"/>
    <col min="12552" max="12552" width="11.85546875" style="84" customWidth="1"/>
    <col min="12553" max="12553" width="14.7109375" style="84" customWidth="1"/>
    <col min="12554" max="12554" width="9" style="84" bestFit="1" customWidth="1"/>
    <col min="12555" max="12794" width="9.140625" style="84"/>
    <col min="12795" max="12795" width="4.7109375" style="84" bestFit="1" customWidth="1"/>
    <col min="12796" max="12796" width="9.7109375" style="84" bestFit="1" customWidth="1"/>
    <col min="12797" max="12797" width="10" style="84" bestFit="1" customWidth="1"/>
    <col min="12798" max="12798" width="8.85546875" style="84" bestFit="1" customWidth="1"/>
    <col min="12799" max="12799" width="22.85546875" style="84" customWidth="1"/>
    <col min="12800" max="12800" width="59.7109375" style="84" bestFit="1" customWidth="1"/>
    <col min="12801" max="12801" width="57.85546875" style="84" bestFit="1" customWidth="1"/>
    <col min="12802" max="12802" width="35.28515625" style="84" bestFit="1" customWidth="1"/>
    <col min="12803" max="12803" width="28.140625" style="84" bestFit="1" customWidth="1"/>
    <col min="12804" max="12804" width="33.140625" style="84" bestFit="1" customWidth="1"/>
    <col min="12805" max="12805" width="26" style="84" bestFit="1" customWidth="1"/>
    <col min="12806" max="12806" width="19.140625" style="84" bestFit="1" customWidth="1"/>
    <col min="12807" max="12807" width="10.42578125" style="84" customWidth="1"/>
    <col min="12808" max="12808" width="11.85546875" style="84" customWidth="1"/>
    <col min="12809" max="12809" width="14.7109375" style="84" customWidth="1"/>
    <col min="12810" max="12810" width="9" style="84" bestFit="1" customWidth="1"/>
    <col min="12811" max="13050" width="9.140625" style="84"/>
    <col min="13051" max="13051" width="4.7109375" style="84" bestFit="1" customWidth="1"/>
    <col min="13052" max="13052" width="9.7109375" style="84" bestFit="1" customWidth="1"/>
    <col min="13053" max="13053" width="10" style="84" bestFit="1" customWidth="1"/>
    <col min="13054" max="13054" width="8.85546875" style="84" bestFit="1" customWidth="1"/>
    <col min="13055" max="13055" width="22.85546875" style="84" customWidth="1"/>
    <col min="13056" max="13056" width="59.7109375" style="84" bestFit="1" customWidth="1"/>
    <col min="13057" max="13057" width="57.85546875" style="84" bestFit="1" customWidth="1"/>
    <col min="13058" max="13058" width="35.28515625" style="84" bestFit="1" customWidth="1"/>
    <col min="13059" max="13059" width="28.140625" style="84" bestFit="1" customWidth="1"/>
    <col min="13060" max="13060" width="33.140625" style="84" bestFit="1" customWidth="1"/>
    <col min="13061" max="13061" width="26" style="84" bestFit="1" customWidth="1"/>
    <col min="13062" max="13062" width="19.140625" style="84" bestFit="1" customWidth="1"/>
    <col min="13063" max="13063" width="10.42578125" style="84" customWidth="1"/>
    <col min="13064" max="13064" width="11.85546875" style="84" customWidth="1"/>
    <col min="13065" max="13065" width="14.7109375" style="84" customWidth="1"/>
    <col min="13066" max="13066" width="9" style="84" bestFit="1" customWidth="1"/>
    <col min="13067" max="13306" width="9.140625" style="84"/>
    <col min="13307" max="13307" width="4.7109375" style="84" bestFit="1" customWidth="1"/>
    <col min="13308" max="13308" width="9.7109375" style="84" bestFit="1" customWidth="1"/>
    <col min="13309" max="13309" width="10" style="84" bestFit="1" customWidth="1"/>
    <col min="13310" max="13310" width="8.85546875" style="84" bestFit="1" customWidth="1"/>
    <col min="13311" max="13311" width="22.85546875" style="84" customWidth="1"/>
    <col min="13312" max="13312" width="59.7109375" style="84" bestFit="1" customWidth="1"/>
    <col min="13313" max="13313" width="57.85546875" style="84" bestFit="1" customWidth="1"/>
    <col min="13314" max="13314" width="35.28515625" style="84" bestFit="1" customWidth="1"/>
    <col min="13315" max="13315" width="28.140625" style="84" bestFit="1" customWidth="1"/>
    <col min="13316" max="13316" width="33.140625" style="84" bestFit="1" customWidth="1"/>
    <col min="13317" max="13317" width="26" style="84" bestFit="1" customWidth="1"/>
    <col min="13318" max="13318" width="19.140625" style="84" bestFit="1" customWidth="1"/>
    <col min="13319" max="13319" width="10.42578125" style="84" customWidth="1"/>
    <col min="13320" max="13320" width="11.85546875" style="84" customWidth="1"/>
    <col min="13321" max="13321" width="14.7109375" style="84" customWidth="1"/>
    <col min="13322" max="13322" width="9" style="84" bestFit="1" customWidth="1"/>
    <col min="13323" max="13562" width="9.140625" style="84"/>
    <col min="13563" max="13563" width="4.7109375" style="84" bestFit="1" customWidth="1"/>
    <col min="13564" max="13564" width="9.7109375" style="84" bestFit="1" customWidth="1"/>
    <col min="13565" max="13565" width="10" style="84" bestFit="1" customWidth="1"/>
    <col min="13566" max="13566" width="8.85546875" style="84" bestFit="1" customWidth="1"/>
    <col min="13567" max="13567" width="22.85546875" style="84" customWidth="1"/>
    <col min="13568" max="13568" width="59.7109375" style="84" bestFit="1" customWidth="1"/>
    <col min="13569" max="13569" width="57.85546875" style="84" bestFit="1" customWidth="1"/>
    <col min="13570" max="13570" width="35.28515625" style="84" bestFit="1" customWidth="1"/>
    <col min="13571" max="13571" width="28.140625" style="84" bestFit="1" customWidth="1"/>
    <col min="13572" max="13572" width="33.140625" style="84" bestFit="1" customWidth="1"/>
    <col min="13573" max="13573" width="26" style="84" bestFit="1" customWidth="1"/>
    <col min="13574" max="13574" width="19.140625" style="84" bestFit="1" customWidth="1"/>
    <col min="13575" max="13575" width="10.42578125" style="84" customWidth="1"/>
    <col min="13576" max="13576" width="11.85546875" style="84" customWidth="1"/>
    <col min="13577" max="13577" width="14.7109375" style="84" customWidth="1"/>
    <col min="13578" max="13578" width="9" style="84" bestFit="1" customWidth="1"/>
    <col min="13579" max="13818" width="9.140625" style="84"/>
    <col min="13819" max="13819" width="4.7109375" style="84" bestFit="1" customWidth="1"/>
    <col min="13820" max="13820" width="9.7109375" style="84" bestFit="1" customWidth="1"/>
    <col min="13821" max="13821" width="10" style="84" bestFit="1" customWidth="1"/>
    <col min="13822" max="13822" width="8.85546875" style="84" bestFit="1" customWidth="1"/>
    <col min="13823" max="13823" width="22.85546875" style="84" customWidth="1"/>
    <col min="13824" max="13824" width="59.7109375" style="84" bestFit="1" customWidth="1"/>
    <col min="13825" max="13825" width="57.85546875" style="84" bestFit="1" customWidth="1"/>
    <col min="13826" max="13826" width="35.28515625" style="84" bestFit="1" customWidth="1"/>
    <col min="13827" max="13827" width="28.140625" style="84" bestFit="1" customWidth="1"/>
    <col min="13828" max="13828" width="33.140625" style="84" bestFit="1" customWidth="1"/>
    <col min="13829" max="13829" width="26" style="84" bestFit="1" customWidth="1"/>
    <col min="13830" max="13830" width="19.140625" style="84" bestFit="1" customWidth="1"/>
    <col min="13831" max="13831" width="10.42578125" style="84" customWidth="1"/>
    <col min="13832" max="13832" width="11.85546875" style="84" customWidth="1"/>
    <col min="13833" max="13833" width="14.7109375" style="84" customWidth="1"/>
    <col min="13834" max="13834" width="9" style="84" bestFit="1" customWidth="1"/>
    <col min="13835" max="14074" width="9.140625" style="84"/>
    <col min="14075" max="14075" width="4.7109375" style="84" bestFit="1" customWidth="1"/>
    <col min="14076" max="14076" width="9.7109375" style="84" bestFit="1" customWidth="1"/>
    <col min="14077" max="14077" width="10" style="84" bestFit="1" customWidth="1"/>
    <col min="14078" max="14078" width="8.85546875" style="84" bestFit="1" customWidth="1"/>
    <col min="14079" max="14079" width="22.85546875" style="84" customWidth="1"/>
    <col min="14080" max="14080" width="59.7109375" style="84" bestFit="1" customWidth="1"/>
    <col min="14081" max="14081" width="57.85546875" style="84" bestFit="1" customWidth="1"/>
    <col min="14082" max="14082" width="35.28515625" style="84" bestFit="1" customWidth="1"/>
    <col min="14083" max="14083" width="28.140625" style="84" bestFit="1" customWidth="1"/>
    <col min="14084" max="14084" width="33.140625" style="84" bestFit="1" customWidth="1"/>
    <col min="14085" max="14085" width="26" style="84" bestFit="1" customWidth="1"/>
    <col min="14086" max="14086" width="19.140625" style="84" bestFit="1" customWidth="1"/>
    <col min="14087" max="14087" width="10.42578125" style="84" customWidth="1"/>
    <col min="14088" max="14088" width="11.85546875" style="84" customWidth="1"/>
    <col min="14089" max="14089" width="14.7109375" style="84" customWidth="1"/>
    <col min="14090" max="14090" width="9" style="84" bestFit="1" customWidth="1"/>
    <col min="14091" max="14330" width="9.140625" style="84"/>
    <col min="14331" max="14331" width="4.7109375" style="84" bestFit="1" customWidth="1"/>
    <col min="14332" max="14332" width="9.7109375" style="84" bestFit="1" customWidth="1"/>
    <col min="14333" max="14333" width="10" style="84" bestFit="1" customWidth="1"/>
    <col min="14334" max="14334" width="8.85546875" style="84" bestFit="1" customWidth="1"/>
    <col min="14335" max="14335" width="22.85546875" style="84" customWidth="1"/>
    <col min="14336" max="14336" width="59.7109375" style="84" bestFit="1" customWidth="1"/>
    <col min="14337" max="14337" width="57.85546875" style="84" bestFit="1" customWidth="1"/>
    <col min="14338" max="14338" width="35.28515625" style="84" bestFit="1" customWidth="1"/>
    <col min="14339" max="14339" width="28.140625" style="84" bestFit="1" customWidth="1"/>
    <col min="14340" max="14340" width="33.140625" style="84" bestFit="1" customWidth="1"/>
    <col min="14341" max="14341" width="26" style="84" bestFit="1" customWidth="1"/>
    <col min="14342" max="14342" width="19.140625" style="84" bestFit="1" customWidth="1"/>
    <col min="14343" max="14343" width="10.42578125" style="84" customWidth="1"/>
    <col min="14344" max="14344" width="11.85546875" style="84" customWidth="1"/>
    <col min="14345" max="14345" width="14.7109375" style="84" customWidth="1"/>
    <col min="14346" max="14346" width="9" style="84" bestFit="1" customWidth="1"/>
    <col min="14347" max="14586" width="9.140625" style="84"/>
    <col min="14587" max="14587" width="4.7109375" style="84" bestFit="1" customWidth="1"/>
    <col min="14588" max="14588" width="9.7109375" style="84" bestFit="1" customWidth="1"/>
    <col min="14589" max="14589" width="10" style="84" bestFit="1" customWidth="1"/>
    <col min="14590" max="14590" width="8.85546875" style="84" bestFit="1" customWidth="1"/>
    <col min="14591" max="14591" width="22.85546875" style="84" customWidth="1"/>
    <col min="14592" max="14592" width="59.7109375" style="84" bestFit="1" customWidth="1"/>
    <col min="14593" max="14593" width="57.85546875" style="84" bestFit="1" customWidth="1"/>
    <col min="14594" max="14594" width="35.28515625" style="84" bestFit="1" customWidth="1"/>
    <col min="14595" max="14595" width="28.140625" style="84" bestFit="1" customWidth="1"/>
    <col min="14596" max="14596" width="33.140625" style="84" bestFit="1" customWidth="1"/>
    <col min="14597" max="14597" width="26" style="84" bestFit="1" customWidth="1"/>
    <col min="14598" max="14598" width="19.140625" style="84" bestFit="1" customWidth="1"/>
    <col min="14599" max="14599" width="10.42578125" style="84" customWidth="1"/>
    <col min="14600" max="14600" width="11.85546875" style="84" customWidth="1"/>
    <col min="14601" max="14601" width="14.7109375" style="84" customWidth="1"/>
    <col min="14602" max="14602" width="9" style="84" bestFit="1" customWidth="1"/>
    <col min="14603" max="14842" width="9.140625" style="84"/>
    <col min="14843" max="14843" width="4.7109375" style="84" bestFit="1" customWidth="1"/>
    <col min="14844" max="14844" width="9.7109375" style="84" bestFit="1" customWidth="1"/>
    <col min="14845" max="14845" width="10" style="84" bestFit="1" customWidth="1"/>
    <col min="14846" max="14846" width="8.85546875" style="84" bestFit="1" customWidth="1"/>
    <col min="14847" max="14847" width="22.85546875" style="84" customWidth="1"/>
    <col min="14848" max="14848" width="59.7109375" style="84" bestFit="1" customWidth="1"/>
    <col min="14849" max="14849" width="57.85546875" style="84" bestFit="1" customWidth="1"/>
    <col min="14850" max="14850" width="35.28515625" style="84" bestFit="1" customWidth="1"/>
    <col min="14851" max="14851" width="28.140625" style="84" bestFit="1" customWidth="1"/>
    <col min="14852" max="14852" width="33.140625" style="84" bestFit="1" customWidth="1"/>
    <col min="14853" max="14853" width="26" style="84" bestFit="1" customWidth="1"/>
    <col min="14854" max="14854" width="19.140625" style="84" bestFit="1" customWidth="1"/>
    <col min="14855" max="14855" width="10.42578125" style="84" customWidth="1"/>
    <col min="14856" max="14856" width="11.85546875" style="84" customWidth="1"/>
    <col min="14857" max="14857" width="14.7109375" style="84" customWidth="1"/>
    <col min="14858" max="14858" width="9" style="84" bestFit="1" customWidth="1"/>
    <col min="14859" max="15098" width="9.140625" style="84"/>
    <col min="15099" max="15099" width="4.7109375" style="84" bestFit="1" customWidth="1"/>
    <col min="15100" max="15100" width="9.7109375" style="84" bestFit="1" customWidth="1"/>
    <col min="15101" max="15101" width="10" style="84" bestFit="1" customWidth="1"/>
    <col min="15102" max="15102" width="8.85546875" style="84" bestFit="1" customWidth="1"/>
    <col min="15103" max="15103" width="22.85546875" style="84" customWidth="1"/>
    <col min="15104" max="15104" width="59.7109375" style="84" bestFit="1" customWidth="1"/>
    <col min="15105" max="15105" width="57.85546875" style="84" bestFit="1" customWidth="1"/>
    <col min="15106" max="15106" width="35.28515625" style="84" bestFit="1" customWidth="1"/>
    <col min="15107" max="15107" width="28.140625" style="84" bestFit="1" customWidth="1"/>
    <col min="15108" max="15108" width="33.140625" style="84" bestFit="1" customWidth="1"/>
    <col min="15109" max="15109" width="26" style="84" bestFit="1" customWidth="1"/>
    <col min="15110" max="15110" width="19.140625" style="84" bestFit="1" customWidth="1"/>
    <col min="15111" max="15111" width="10.42578125" style="84" customWidth="1"/>
    <col min="15112" max="15112" width="11.85546875" style="84" customWidth="1"/>
    <col min="15113" max="15113" width="14.7109375" style="84" customWidth="1"/>
    <col min="15114" max="15114" width="9" style="84" bestFit="1" customWidth="1"/>
    <col min="15115" max="15354" width="9.140625" style="84"/>
    <col min="15355" max="15355" width="4.7109375" style="84" bestFit="1" customWidth="1"/>
    <col min="15356" max="15356" width="9.7109375" style="84" bestFit="1" customWidth="1"/>
    <col min="15357" max="15357" width="10" style="84" bestFit="1" customWidth="1"/>
    <col min="15358" max="15358" width="8.85546875" style="84" bestFit="1" customWidth="1"/>
    <col min="15359" max="15359" width="22.85546875" style="84" customWidth="1"/>
    <col min="15360" max="15360" width="59.7109375" style="84" bestFit="1" customWidth="1"/>
    <col min="15361" max="15361" width="57.85546875" style="84" bestFit="1" customWidth="1"/>
    <col min="15362" max="15362" width="35.28515625" style="84" bestFit="1" customWidth="1"/>
    <col min="15363" max="15363" width="28.140625" style="84" bestFit="1" customWidth="1"/>
    <col min="15364" max="15364" width="33.140625" style="84" bestFit="1" customWidth="1"/>
    <col min="15365" max="15365" width="26" style="84" bestFit="1" customWidth="1"/>
    <col min="15366" max="15366" width="19.140625" style="84" bestFit="1" customWidth="1"/>
    <col min="15367" max="15367" width="10.42578125" style="84" customWidth="1"/>
    <col min="15368" max="15368" width="11.85546875" style="84" customWidth="1"/>
    <col min="15369" max="15369" width="14.7109375" style="84" customWidth="1"/>
    <col min="15370" max="15370" width="9" style="84" bestFit="1" customWidth="1"/>
    <col min="15371" max="15610" width="9.140625" style="84"/>
    <col min="15611" max="15611" width="4.7109375" style="84" bestFit="1" customWidth="1"/>
    <col min="15612" max="15612" width="9.7109375" style="84" bestFit="1" customWidth="1"/>
    <col min="15613" max="15613" width="10" style="84" bestFit="1" customWidth="1"/>
    <col min="15614" max="15614" width="8.85546875" style="84" bestFit="1" customWidth="1"/>
    <col min="15615" max="15615" width="22.85546875" style="84" customWidth="1"/>
    <col min="15616" max="15616" width="59.7109375" style="84" bestFit="1" customWidth="1"/>
    <col min="15617" max="15617" width="57.85546875" style="84" bestFit="1" customWidth="1"/>
    <col min="15618" max="15618" width="35.28515625" style="84" bestFit="1" customWidth="1"/>
    <col min="15619" max="15619" width="28.140625" style="84" bestFit="1" customWidth="1"/>
    <col min="15620" max="15620" width="33.140625" style="84" bestFit="1" customWidth="1"/>
    <col min="15621" max="15621" width="26" style="84" bestFit="1" customWidth="1"/>
    <col min="15622" max="15622" width="19.140625" style="84" bestFit="1" customWidth="1"/>
    <col min="15623" max="15623" width="10.42578125" style="84" customWidth="1"/>
    <col min="15624" max="15624" width="11.85546875" style="84" customWidth="1"/>
    <col min="15625" max="15625" width="14.7109375" style="84" customWidth="1"/>
    <col min="15626" max="15626" width="9" style="84" bestFit="1" customWidth="1"/>
    <col min="15627" max="15866" width="9.140625" style="84"/>
    <col min="15867" max="15867" width="4.7109375" style="84" bestFit="1" customWidth="1"/>
    <col min="15868" max="15868" width="9.7109375" style="84" bestFit="1" customWidth="1"/>
    <col min="15869" max="15869" width="10" style="84" bestFit="1" customWidth="1"/>
    <col min="15870" max="15870" width="8.85546875" style="84" bestFit="1" customWidth="1"/>
    <col min="15871" max="15871" width="22.85546875" style="84" customWidth="1"/>
    <col min="15872" max="15872" width="59.7109375" style="84" bestFit="1" customWidth="1"/>
    <col min="15873" max="15873" width="57.85546875" style="84" bestFit="1" customWidth="1"/>
    <col min="15874" max="15874" width="35.28515625" style="84" bestFit="1" customWidth="1"/>
    <col min="15875" max="15875" width="28.140625" style="84" bestFit="1" customWidth="1"/>
    <col min="15876" max="15876" width="33.140625" style="84" bestFit="1" customWidth="1"/>
    <col min="15877" max="15877" width="26" style="84" bestFit="1" customWidth="1"/>
    <col min="15878" max="15878" width="19.140625" style="84" bestFit="1" customWidth="1"/>
    <col min="15879" max="15879" width="10.42578125" style="84" customWidth="1"/>
    <col min="15880" max="15880" width="11.85546875" style="84" customWidth="1"/>
    <col min="15881" max="15881" width="14.7109375" style="84" customWidth="1"/>
    <col min="15882" max="15882" width="9" style="84" bestFit="1" customWidth="1"/>
    <col min="15883" max="16122" width="9.140625" style="84"/>
    <col min="16123" max="16123" width="4.7109375" style="84" bestFit="1" customWidth="1"/>
    <col min="16124" max="16124" width="9.7109375" style="84" bestFit="1" customWidth="1"/>
    <col min="16125" max="16125" width="10" style="84" bestFit="1" customWidth="1"/>
    <col min="16126" max="16126" width="8.85546875" style="84" bestFit="1" customWidth="1"/>
    <col min="16127" max="16127" width="22.85546875" style="84" customWidth="1"/>
    <col min="16128" max="16128" width="59.7109375" style="84" bestFit="1" customWidth="1"/>
    <col min="16129" max="16129" width="57.85546875" style="84" bestFit="1" customWidth="1"/>
    <col min="16130" max="16130" width="35.28515625" style="84" bestFit="1" customWidth="1"/>
    <col min="16131" max="16131" width="28.140625" style="84" bestFit="1" customWidth="1"/>
    <col min="16132" max="16132" width="33.140625" style="84" bestFit="1" customWidth="1"/>
    <col min="16133" max="16133" width="26" style="84" bestFit="1" customWidth="1"/>
    <col min="16134" max="16134" width="19.140625" style="84" bestFit="1" customWidth="1"/>
    <col min="16135" max="16135" width="10.42578125" style="84" customWidth="1"/>
    <col min="16136" max="16136" width="11.85546875" style="84" customWidth="1"/>
    <col min="16137" max="16137" width="14.7109375" style="84" customWidth="1"/>
    <col min="16138" max="16138" width="9" style="84" bestFit="1" customWidth="1"/>
    <col min="16139" max="16384" width="9.140625" style="84"/>
  </cols>
  <sheetData>
    <row r="1" spans="1:19" x14ac:dyDescent="0.25">
      <c r="M1" s="86"/>
      <c r="N1" s="86"/>
      <c r="O1" s="86"/>
      <c r="P1" s="86"/>
    </row>
    <row r="2" spans="1:19" x14ac:dyDescent="0.25">
      <c r="A2" s="85" t="s">
        <v>340</v>
      </c>
      <c r="M2" s="86"/>
      <c r="N2" s="86"/>
      <c r="O2" s="86"/>
      <c r="P2" s="86"/>
    </row>
    <row r="3" spans="1:19" x14ac:dyDescent="0.25">
      <c r="M3" s="86"/>
      <c r="N3" s="86"/>
      <c r="O3" s="86"/>
      <c r="P3" s="86"/>
    </row>
    <row r="4" spans="1:19" s="88" customFormat="1" ht="47.25" customHeight="1" x14ac:dyDescent="0.25">
      <c r="A4" s="663" t="s">
        <v>0</v>
      </c>
      <c r="B4" s="665" t="s">
        <v>1</v>
      </c>
      <c r="C4" s="665" t="s">
        <v>2</v>
      </c>
      <c r="D4" s="665" t="s">
        <v>3</v>
      </c>
      <c r="E4" s="663" t="s">
        <v>4</v>
      </c>
      <c r="F4" s="663" t="s">
        <v>5</v>
      </c>
      <c r="G4" s="663" t="s">
        <v>6</v>
      </c>
      <c r="H4" s="669" t="s">
        <v>7</v>
      </c>
      <c r="I4" s="669"/>
      <c r="J4" s="663" t="s">
        <v>8</v>
      </c>
      <c r="K4" s="670" t="s">
        <v>9</v>
      </c>
      <c r="L4" s="671"/>
      <c r="M4" s="668" t="s">
        <v>10</v>
      </c>
      <c r="N4" s="668"/>
      <c r="O4" s="668" t="s">
        <v>11</v>
      </c>
      <c r="P4" s="668"/>
      <c r="Q4" s="663" t="s">
        <v>12</v>
      </c>
      <c r="R4" s="665" t="s">
        <v>13</v>
      </c>
      <c r="S4" s="87"/>
    </row>
    <row r="5" spans="1:19" s="88" customFormat="1" x14ac:dyDescent="0.2">
      <c r="A5" s="664"/>
      <c r="B5" s="666"/>
      <c r="C5" s="666"/>
      <c r="D5" s="666"/>
      <c r="E5" s="664"/>
      <c r="F5" s="664"/>
      <c r="G5" s="664"/>
      <c r="H5" s="142" t="s">
        <v>14</v>
      </c>
      <c r="I5" s="142" t="s">
        <v>15</v>
      </c>
      <c r="J5" s="664"/>
      <c r="K5" s="143">
        <v>2018</v>
      </c>
      <c r="L5" s="143">
        <v>2019</v>
      </c>
      <c r="M5" s="144">
        <v>2018</v>
      </c>
      <c r="N5" s="144">
        <v>2019</v>
      </c>
      <c r="O5" s="144">
        <v>2018</v>
      </c>
      <c r="P5" s="144">
        <v>2019</v>
      </c>
      <c r="Q5" s="664"/>
      <c r="R5" s="666"/>
      <c r="S5" s="87"/>
    </row>
    <row r="6" spans="1:19" s="88" customFormat="1" ht="15.75" customHeight="1" x14ac:dyDescent="0.2">
      <c r="A6" s="82" t="s">
        <v>16</v>
      </c>
      <c r="B6" s="143" t="s">
        <v>17</v>
      </c>
      <c r="C6" s="143" t="s">
        <v>18</v>
      </c>
      <c r="D6" s="143" t="s">
        <v>19</v>
      </c>
      <c r="E6" s="82" t="s">
        <v>20</v>
      </c>
      <c r="F6" s="82" t="s">
        <v>21</v>
      </c>
      <c r="G6" s="82" t="s">
        <v>22</v>
      </c>
      <c r="H6" s="143" t="s">
        <v>23</v>
      </c>
      <c r="I6" s="143" t="s">
        <v>24</v>
      </c>
      <c r="J6" s="82" t="s">
        <v>25</v>
      </c>
      <c r="K6" s="143" t="s">
        <v>26</v>
      </c>
      <c r="L6" s="143" t="s">
        <v>27</v>
      </c>
      <c r="M6" s="145" t="s">
        <v>28</v>
      </c>
      <c r="N6" s="145" t="s">
        <v>29</v>
      </c>
      <c r="O6" s="145" t="s">
        <v>30</v>
      </c>
      <c r="P6" s="145" t="s">
        <v>31</v>
      </c>
      <c r="Q6" s="82" t="s">
        <v>32</v>
      </c>
      <c r="R6" s="143" t="s">
        <v>33</v>
      </c>
      <c r="S6" s="87"/>
    </row>
    <row r="7" spans="1:19" s="91" customFormat="1" ht="195" x14ac:dyDescent="0.25">
      <c r="A7" s="130">
        <v>1</v>
      </c>
      <c r="B7" s="96">
        <v>1</v>
      </c>
      <c r="C7" s="96">
        <v>4</v>
      </c>
      <c r="D7" s="95">
        <v>5</v>
      </c>
      <c r="E7" s="124" t="s">
        <v>262</v>
      </c>
      <c r="F7" s="116" t="s">
        <v>263</v>
      </c>
      <c r="G7" s="95" t="s">
        <v>264</v>
      </c>
      <c r="H7" s="80" t="s">
        <v>265</v>
      </c>
      <c r="I7" s="81" t="s">
        <v>266</v>
      </c>
      <c r="J7" s="95" t="s">
        <v>267</v>
      </c>
      <c r="K7" s="92" t="s">
        <v>268</v>
      </c>
      <c r="L7" s="92"/>
      <c r="M7" s="106">
        <v>12173.93</v>
      </c>
      <c r="N7" s="106"/>
      <c r="O7" s="106">
        <v>12173.93</v>
      </c>
      <c r="P7" s="106"/>
      <c r="Q7" s="95" t="s">
        <v>269</v>
      </c>
      <c r="R7" s="95" t="s">
        <v>270</v>
      </c>
    </row>
    <row r="8" spans="1:19" s="91" customFormat="1" ht="240" x14ac:dyDescent="0.25">
      <c r="A8" s="96">
        <v>2</v>
      </c>
      <c r="B8" s="96">
        <v>1</v>
      </c>
      <c r="C8" s="96">
        <v>4</v>
      </c>
      <c r="D8" s="95">
        <v>2</v>
      </c>
      <c r="E8" s="124" t="s">
        <v>271</v>
      </c>
      <c r="F8" s="116" t="s">
        <v>272</v>
      </c>
      <c r="G8" s="95" t="s">
        <v>49</v>
      </c>
      <c r="H8" s="153" t="s">
        <v>273</v>
      </c>
      <c r="I8" s="81" t="s">
        <v>274</v>
      </c>
      <c r="J8" s="95" t="s">
        <v>275</v>
      </c>
      <c r="K8" s="92" t="s">
        <v>276</v>
      </c>
      <c r="L8" s="92"/>
      <c r="M8" s="106">
        <v>26030.799999999999</v>
      </c>
      <c r="N8" s="106"/>
      <c r="O8" s="106">
        <v>26030.799999999999</v>
      </c>
      <c r="P8" s="106"/>
      <c r="Q8" s="95" t="s">
        <v>269</v>
      </c>
      <c r="R8" s="95" t="s">
        <v>270</v>
      </c>
    </row>
    <row r="9" spans="1:19" s="91" customFormat="1" ht="345" x14ac:dyDescent="0.25">
      <c r="A9" s="96">
        <v>3</v>
      </c>
      <c r="B9" s="96">
        <v>1</v>
      </c>
      <c r="C9" s="96">
        <v>4</v>
      </c>
      <c r="D9" s="95">
        <v>2</v>
      </c>
      <c r="E9" s="124" t="s">
        <v>277</v>
      </c>
      <c r="F9" s="116" t="s">
        <v>278</v>
      </c>
      <c r="G9" s="95" t="s">
        <v>279</v>
      </c>
      <c r="H9" s="153" t="s">
        <v>280</v>
      </c>
      <c r="I9" s="81" t="s">
        <v>281</v>
      </c>
      <c r="J9" s="95" t="s">
        <v>282</v>
      </c>
      <c r="K9" s="92" t="s">
        <v>283</v>
      </c>
      <c r="L9" s="92"/>
      <c r="M9" s="106">
        <v>28970.799999999999</v>
      </c>
      <c r="N9" s="106"/>
      <c r="O9" s="106">
        <v>28970.799999999999</v>
      </c>
      <c r="P9" s="106"/>
      <c r="Q9" s="95" t="s">
        <v>269</v>
      </c>
      <c r="R9" s="95" t="s">
        <v>270</v>
      </c>
    </row>
    <row r="10" spans="1:19" s="91" customFormat="1" ht="120" x14ac:dyDescent="0.25">
      <c r="A10" s="96">
        <v>4</v>
      </c>
      <c r="B10" s="96">
        <v>1</v>
      </c>
      <c r="C10" s="96">
        <v>4</v>
      </c>
      <c r="D10" s="95">
        <v>2</v>
      </c>
      <c r="E10" s="124" t="s">
        <v>284</v>
      </c>
      <c r="F10" s="116" t="s">
        <v>285</v>
      </c>
      <c r="G10" s="95" t="s">
        <v>286</v>
      </c>
      <c r="H10" s="153" t="s">
        <v>287</v>
      </c>
      <c r="I10" s="81" t="s">
        <v>288</v>
      </c>
      <c r="J10" s="95" t="s">
        <v>289</v>
      </c>
      <c r="K10" s="92" t="s">
        <v>283</v>
      </c>
      <c r="L10" s="92"/>
      <c r="M10" s="106">
        <v>38780.839999999997</v>
      </c>
      <c r="N10" s="106"/>
      <c r="O10" s="106">
        <v>38780.839999999997</v>
      </c>
      <c r="P10" s="106"/>
      <c r="Q10" s="95" t="s">
        <v>269</v>
      </c>
      <c r="R10" s="95" t="s">
        <v>270</v>
      </c>
    </row>
    <row r="11" spans="1:19" s="91" customFormat="1" ht="409.5" x14ac:dyDescent="0.25">
      <c r="A11" s="96">
        <v>5</v>
      </c>
      <c r="B11" s="96">
        <v>1</v>
      </c>
      <c r="C11" s="96">
        <v>4</v>
      </c>
      <c r="D11" s="95">
        <v>5</v>
      </c>
      <c r="E11" s="124" t="s">
        <v>290</v>
      </c>
      <c r="F11" s="116" t="s">
        <v>291</v>
      </c>
      <c r="G11" s="95" t="s">
        <v>45</v>
      </c>
      <c r="H11" s="157" t="s">
        <v>292</v>
      </c>
      <c r="I11" s="90" t="s">
        <v>293</v>
      </c>
      <c r="J11" s="95" t="s">
        <v>294</v>
      </c>
      <c r="K11" s="92" t="s">
        <v>276</v>
      </c>
      <c r="L11" s="92"/>
      <c r="M11" s="106">
        <v>79820.19</v>
      </c>
      <c r="N11" s="106"/>
      <c r="O11" s="106">
        <v>79820.19</v>
      </c>
      <c r="P11" s="106"/>
      <c r="Q11" s="95" t="s">
        <v>295</v>
      </c>
      <c r="R11" s="95" t="s">
        <v>296</v>
      </c>
    </row>
    <row r="12" spans="1:19" s="91" customFormat="1" ht="225" x14ac:dyDescent="0.25">
      <c r="A12" s="96">
        <v>6</v>
      </c>
      <c r="B12" s="96">
        <v>1</v>
      </c>
      <c r="C12" s="96">
        <v>4</v>
      </c>
      <c r="D12" s="95">
        <v>2</v>
      </c>
      <c r="E12" s="124" t="s">
        <v>297</v>
      </c>
      <c r="F12" s="116" t="s">
        <v>298</v>
      </c>
      <c r="G12" s="95" t="s">
        <v>299</v>
      </c>
      <c r="H12" s="80" t="s">
        <v>300</v>
      </c>
      <c r="I12" s="81" t="s">
        <v>301</v>
      </c>
      <c r="J12" s="95" t="s">
        <v>302</v>
      </c>
      <c r="K12" s="92"/>
      <c r="L12" s="92" t="s">
        <v>283</v>
      </c>
      <c r="M12" s="106"/>
      <c r="N12" s="106">
        <v>20008.93</v>
      </c>
      <c r="O12" s="106"/>
      <c r="P12" s="106">
        <v>20008.93</v>
      </c>
      <c r="Q12" s="95" t="s">
        <v>269</v>
      </c>
      <c r="R12" s="95" t="s">
        <v>270</v>
      </c>
    </row>
    <row r="13" spans="1:19" s="91" customFormat="1" ht="225" x14ac:dyDescent="0.25">
      <c r="A13" s="103">
        <v>6</v>
      </c>
      <c r="B13" s="103">
        <v>1</v>
      </c>
      <c r="C13" s="103">
        <v>4</v>
      </c>
      <c r="D13" s="102">
        <v>2</v>
      </c>
      <c r="E13" s="125" t="s">
        <v>297</v>
      </c>
      <c r="F13" s="129" t="s">
        <v>298</v>
      </c>
      <c r="G13" s="102" t="s">
        <v>299</v>
      </c>
      <c r="H13" s="78" t="s">
        <v>300</v>
      </c>
      <c r="I13" s="79" t="s">
        <v>301</v>
      </c>
      <c r="J13" s="102" t="s">
        <v>302</v>
      </c>
      <c r="K13" s="126"/>
      <c r="L13" s="126" t="s">
        <v>283</v>
      </c>
      <c r="M13" s="127"/>
      <c r="N13" s="154">
        <v>19344.47</v>
      </c>
      <c r="O13" s="127"/>
      <c r="P13" s="154">
        <v>14244.47</v>
      </c>
      <c r="Q13" s="102" t="s">
        <v>269</v>
      </c>
      <c r="R13" s="102" t="s">
        <v>270</v>
      </c>
    </row>
    <row r="14" spans="1:19" s="91" customFormat="1" ht="45" customHeight="1" x14ac:dyDescent="0.25">
      <c r="A14" s="645" t="s">
        <v>303</v>
      </c>
      <c r="B14" s="598"/>
      <c r="C14" s="598"/>
      <c r="D14" s="598"/>
      <c r="E14" s="598"/>
      <c r="F14" s="598"/>
      <c r="G14" s="598"/>
      <c r="H14" s="598"/>
      <c r="I14" s="598"/>
      <c r="J14" s="598"/>
      <c r="K14" s="598"/>
      <c r="L14" s="598"/>
      <c r="M14" s="598"/>
      <c r="N14" s="598"/>
      <c r="O14" s="598"/>
      <c r="P14" s="598"/>
      <c r="Q14" s="598"/>
      <c r="R14" s="599"/>
    </row>
    <row r="15" spans="1:19" s="91" customFormat="1" ht="225" x14ac:dyDescent="0.25">
      <c r="A15" s="96">
        <v>7</v>
      </c>
      <c r="B15" s="96">
        <v>1</v>
      </c>
      <c r="C15" s="96">
        <v>4</v>
      </c>
      <c r="D15" s="95">
        <v>2</v>
      </c>
      <c r="E15" s="124" t="s">
        <v>304</v>
      </c>
      <c r="F15" s="116" t="s">
        <v>305</v>
      </c>
      <c r="G15" s="95" t="s">
        <v>306</v>
      </c>
      <c r="H15" s="80" t="s">
        <v>307</v>
      </c>
      <c r="I15" s="81" t="s">
        <v>308</v>
      </c>
      <c r="J15" s="95" t="s">
        <v>309</v>
      </c>
      <c r="K15" s="92"/>
      <c r="L15" s="92" t="s">
        <v>276</v>
      </c>
      <c r="M15" s="106"/>
      <c r="N15" s="106">
        <v>71700</v>
      </c>
      <c r="O15" s="106"/>
      <c r="P15" s="106">
        <v>71700</v>
      </c>
      <c r="Q15" s="95" t="s">
        <v>269</v>
      </c>
      <c r="R15" s="95" t="s">
        <v>270</v>
      </c>
    </row>
    <row r="16" spans="1:19" s="91" customFormat="1" ht="225" x14ac:dyDescent="0.25">
      <c r="A16" s="103">
        <v>7</v>
      </c>
      <c r="B16" s="103">
        <v>1</v>
      </c>
      <c r="C16" s="103">
        <v>4</v>
      </c>
      <c r="D16" s="102">
        <v>2</v>
      </c>
      <c r="E16" s="125" t="s">
        <v>304</v>
      </c>
      <c r="F16" s="129" t="s">
        <v>305</v>
      </c>
      <c r="G16" s="102" t="s">
        <v>306</v>
      </c>
      <c r="H16" s="78" t="s">
        <v>307</v>
      </c>
      <c r="I16" s="79" t="s">
        <v>308</v>
      </c>
      <c r="J16" s="102" t="s">
        <v>309</v>
      </c>
      <c r="K16" s="126"/>
      <c r="L16" s="126" t="s">
        <v>276</v>
      </c>
      <c r="M16" s="127"/>
      <c r="N16" s="154">
        <v>71581.25</v>
      </c>
      <c r="O16" s="127"/>
      <c r="P16" s="154">
        <v>67255.98</v>
      </c>
      <c r="Q16" s="102" t="s">
        <v>269</v>
      </c>
      <c r="R16" s="102" t="s">
        <v>270</v>
      </c>
    </row>
    <row r="17" spans="1:18" s="91" customFormat="1" ht="44.25" customHeight="1" x14ac:dyDescent="0.25">
      <c r="A17" s="645" t="s">
        <v>303</v>
      </c>
      <c r="B17" s="598"/>
      <c r="C17" s="598"/>
      <c r="D17" s="598"/>
      <c r="E17" s="598"/>
      <c r="F17" s="598"/>
      <c r="G17" s="598"/>
      <c r="H17" s="598"/>
      <c r="I17" s="598"/>
      <c r="J17" s="598"/>
      <c r="K17" s="598"/>
      <c r="L17" s="598"/>
      <c r="M17" s="598"/>
      <c r="N17" s="598"/>
      <c r="O17" s="598"/>
      <c r="P17" s="598"/>
      <c r="Q17" s="598"/>
      <c r="R17" s="599"/>
    </row>
    <row r="18" spans="1:18" s="91" customFormat="1" ht="135" x14ac:dyDescent="0.25">
      <c r="A18" s="96">
        <v>8</v>
      </c>
      <c r="B18" s="96">
        <v>1</v>
      </c>
      <c r="C18" s="96">
        <v>4</v>
      </c>
      <c r="D18" s="95">
        <v>2</v>
      </c>
      <c r="E18" s="124" t="s">
        <v>310</v>
      </c>
      <c r="F18" s="116" t="s">
        <v>311</v>
      </c>
      <c r="G18" s="95" t="s">
        <v>264</v>
      </c>
      <c r="H18" s="80" t="s">
        <v>312</v>
      </c>
      <c r="I18" s="81" t="s">
        <v>313</v>
      </c>
      <c r="J18" s="95" t="s">
        <v>314</v>
      </c>
      <c r="K18" s="92"/>
      <c r="L18" s="92" t="s">
        <v>276</v>
      </c>
      <c r="M18" s="106"/>
      <c r="N18" s="106">
        <v>3900</v>
      </c>
      <c r="O18" s="106"/>
      <c r="P18" s="106">
        <v>3900</v>
      </c>
      <c r="Q18" s="95" t="s">
        <v>269</v>
      </c>
      <c r="R18" s="95" t="s">
        <v>270</v>
      </c>
    </row>
    <row r="19" spans="1:18" s="91" customFormat="1" ht="105" x14ac:dyDescent="0.25">
      <c r="A19" s="96">
        <v>9</v>
      </c>
      <c r="B19" s="96">
        <v>1</v>
      </c>
      <c r="C19" s="96">
        <v>4</v>
      </c>
      <c r="D19" s="95">
        <v>5</v>
      </c>
      <c r="E19" s="124" t="s">
        <v>315</v>
      </c>
      <c r="F19" s="116" t="s">
        <v>316</v>
      </c>
      <c r="G19" s="95" t="s">
        <v>49</v>
      </c>
      <c r="H19" s="80" t="s">
        <v>317</v>
      </c>
      <c r="I19" s="81" t="s">
        <v>318</v>
      </c>
      <c r="J19" s="95" t="s">
        <v>319</v>
      </c>
      <c r="K19" s="92"/>
      <c r="L19" s="92" t="s">
        <v>276</v>
      </c>
      <c r="M19" s="106"/>
      <c r="N19" s="106">
        <v>22615.25</v>
      </c>
      <c r="O19" s="106"/>
      <c r="P19" s="106">
        <v>22615.25</v>
      </c>
      <c r="Q19" s="95" t="s">
        <v>269</v>
      </c>
      <c r="R19" s="95" t="s">
        <v>270</v>
      </c>
    </row>
    <row r="20" spans="1:18" s="91" customFormat="1" ht="390" x14ac:dyDescent="0.25">
      <c r="A20" s="96">
        <v>10</v>
      </c>
      <c r="B20" s="96">
        <v>1</v>
      </c>
      <c r="C20" s="96">
        <v>4</v>
      </c>
      <c r="D20" s="95">
        <v>5</v>
      </c>
      <c r="E20" s="124" t="s">
        <v>320</v>
      </c>
      <c r="F20" s="116" t="s">
        <v>321</v>
      </c>
      <c r="G20" s="95" t="s">
        <v>322</v>
      </c>
      <c r="H20" s="80" t="s">
        <v>323</v>
      </c>
      <c r="I20" s="81" t="s">
        <v>324</v>
      </c>
      <c r="J20" s="95" t="s">
        <v>325</v>
      </c>
      <c r="K20" s="92"/>
      <c r="L20" s="92" t="s">
        <v>276</v>
      </c>
      <c r="M20" s="106"/>
      <c r="N20" s="106">
        <v>20892.47</v>
      </c>
      <c r="O20" s="106"/>
      <c r="P20" s="106">
        <v>20892.47</v>
      </c>
      <c r="Q20" s="95" t="s">
        <v>269</v>
      </c>
      <c r="R20" s="95" t="s">
        <v>270</v>
      </c>
    </row>
    <row r="21" spans="1:18" s="91" customFormat="1" ht="390" x14ac:dyDescent="0.25">
      <c r="A21" s="103">
        <v>10</v>
      </c>
      <c r="B21" s="103">
        <v>1</v>
      </c>
      <c r="C21" s="103">
        <v>4</v>
      </c>
      <c r="D21" s="102">
        <v>5</v>
      </c>
      <c r="E21" s="125" t="s">
        <v>320</v>
      </c>
      <c r="F21" s="129" t="s">
        <v>321</v>
      </c>
      <c r="G21" s="102" t="s">
        <v>322</v>
      </c>
      <c r="H21" s="78" t="s">
        <v>323</v>
      </c>
      <c r="I21" s="79" t="s">
        <v>324</v>
      </c>
      <c r="J21" s="102" t="s">
        <v>325</v>
      </c>
      <c r="K21" s="126"/>
      <c r="L21" s="126" t="s">
        <v>276</v>
      </c>
      <c r="M21" s="127"/>
      <c r="N21" s="154">
        <v>19244.599999999999</v>
      </c>
      <c r="O21" s="127"/>
      <c r="P21" s="154">
        <v>19244.599999999999</v>
      </c>
      <c r="Q21" s="102" t="s">
        <v>269</v>
      </c>
      <c r="R21" s="102" t="s">
        <v>270</v>
      </c>
    </row>
    <row r="22" spans="1:18" s="91" customFormat="1" ht="32.25" customHeight="1" x14ac:dyDescent="0.25">
      <c r="A22" s="719" t="s">
        <v>326</v>
      </c>
      <c r="B22" s="720"/>
      <c r="C22" s="720"/>
      <c r="D22" s="720"/>
      <c r="E22" s="720"/>
      <c r="F22" s="720"/>
      <c r="G22" s="720"/>
      <c r="H22" s="720"/>
      <c r="I22" s="720"/>
      <c r="J22" s="720"/>
      <c r="K22" s="720"/>
      <c r="L22" s="720"/>
      <c r="M22" s="720"/>
      <c r="N22" s="720"/>
      <c r="O22" s="720"/>
      <c r="P22" s="720"/>
      <c r="Q22" s="720"/>
      <c r="R22" s="721"/>
    </row>
    <row r="23" spans="1:18" s="91" customFormat="1" ht="240" x14ac:dyDescent="0.25">
      <c r="A23" s="96">
        <v>11</v>
      </c>
      <c r="B23" s="96">
        <v>1</v>
      </c>
      <c r="C23" s="95">
        <v>4</v>
      </c>
      <c r="D23" s="96">
        <v>5</v>
      </c>
      <c r="E23" s="122" t="s">
        <v>327</v>
      </c>
      <c r="F23" s="155" t="s">
        <v>328</v>
      </c>
      <c r="G23" s="95" t="s">
        <v>45</v>
      </c>
      <c r="H23" s="157" t="s">
        <v>329</v>
      </c>
      <c r="I23" s="81" t="s">
        <v>330</v>
      </c>
      <c r="J23" s="95" t="s">
        <v>331</v>
      </c>
      <c r="K23" s="92"/>
      <c r="L23" s="92" t="s">
        <v>42</v>
      </c>
      <c r="M23" s="106"/>
      <c r="N23" s="106">
        <v>120086.92</v>
      </c>
      <c r="O23" s="106"/>
      <c r="P23" s="106">
        <v>110000</v>
      </c>
      <c r="Q23" s="95" t="s">
        <v>295</v>
      </c>
      <c r="R23" s="95" t="s">
        <v>296</v>
      </c>
    </row>
    <row r="24" spans="1:18" s="128" customFormat="1" ht="105" x14ac:dyDescent="0.25">
      <c r="A24" s="96">
        <v>12</v>
      </c>
      <c r="B24" s="96">
        <v>1</v>
      </c>
      <c r="C24" s="95">
        <v>4</v>
      </c>
      <c r="D24" s="96">
        <v>2</v>
      </c>
      <c r="E24" s="122" t="s">
        <v>332</v>
      </c>
      <c r="F24" s="116" t="s">
        <v>333</v>
      </c>
      <c r="G24" s="95" t="s">
        <v>334</v>
      </c>
      <c r="H24" s="80" t="s">
        <v>335</v>
      </c>
      <c r="I24" s="81" t="s">
        <v>336</v>
      </c>
      <c r="J24" s="95" t="s">
        <v>337</v>
      </c>
      <c r="K24" s="92"/>
      <c r="L24" s="92" t="s">
        <v>338</v>
      </c>
      <c r="M24" s="106"/>
      <c r="N24" s="106">
        <v>4159.83</v>
      </c>
      <c r="O24" s="106"/>
      <c r="P24" s="106">
        <v>4159.83</v>
      </c>
      <c r="Q24" s="95" t="s">
        <v>269</v>
      </c>
      <c r="R24" s="95" t="s">
        <v>270</v>
      </c>
    </row>
    <row r="25" spans="1:18" s="128" customFormat="1" ht="105" x14ac:dyDescent="0.25">
      <c r="A25" s="103">
        <v>12</v>
      </c>
      <c r="B25" s="103">
        <v>1</v>
      </c>
      <c r="C25" s="102">
        <v>4</v>
      </c>
      <c r="D25" s="103">
        <v>2</v>
      </c>
      <c r="E25" s="123" t="s">
        <v>332</v>
      </c>
      <c r="F25" s="129" t="s">
        <v>333</v>
      </c>
      <c r="G25" s="102" t="s">
        <v>334</v>
      </c>
      <c r="H25" s="78" t="s">
        <v>335</v>
      </c>
      <c r="I25" s="79" t="s">
        <v>339</v>
      </c>
      <c r="J25" s="102" t="s">
        <v>337</v>
      </c>
      <c r="K25" s="126"/>
      <c r="L25" s="126" t="s">
        <v>338</v>
      </c>
      <c r="M25" s="127"/>
      <c r="N25" s="154">
        <v>3139.7</v>
      </c>
      <c r="O25" s="127"/>
      <c r="P25" s="154">
        <v>3139.7</v>
      </c>
      <c r="Q25" s="102" t="s">
        <v>269</v>
      </c>
      <c r="R25" s="102" t="s">
        <v>270</v>
      </c>
    </row>
    <row r="26" spans="1:18" s="128" customFormat="1" ht="32.25" customHeight="1" x14ac:dyDescent="0.25">
      <c r="A26" s="719" t="s">
        <v>326</v>
      </c>
      <c r="B26" s="720"/>
      <c r="C26" s="720"/>
      <c r="D26" s="720"/>
      <c r="E26" s="720"/>
      <c r="F26" s="720"/>
      <c r="G26" s="720"/>
      <c r="H26" s="720"/>
      <c r="I26" s="720"/>
      <c r="J26" s="720"/>
      <c r="K26" s="720"/>
      <c r="L26" s="720"/>
      <c r="M26" s="720"/>
      <c r="N26" s="720"/>
      <c r="O26" s="720"/>
      <c r="P26" s="720"/>
      <c r="Q26" s="720"/>
      <c r="R26" s="721"/>
    </row>
    <row r="28" spans="1:18" x14ac:dyDescent="0.25">
      <c r="M28" s="578" t="s">
        <v>256</v>
      </c>
      <c r="N28" s="579"/>
      <c r="O28" s="580" t="s">
        <v>257</v>
      </c>
      <c r="P28" s="580"/>
    </row>
    <row r="29" spans="1:18" x14ac:dyDescent="0.25">
      <c r="M29" s="99" t="s">
        <v>258</v>
      </c>
      <c r="N29" s="99" t="s">
        <v>259</v>
      </c>
      <c r="O29" s="99" t="s">
        <v>258</v>
      </c>
      <c r="P29" s="99" t="s">
        <v>259</v>
      </c>
    </row>
    <row r="30" spans="1:18" x14ac:dyDescent="0.25">
      <c r="L30" s="101" t="s">
        <v>260</v>
      </c>
      <c r="M30" s="151">
        <v>10</v>
      </c>
      <c r="N30" s="156">
        <f>O7+O8+O9+O10+P12+P15+P18+P19+P20+P24</f>
        <v>249232.84999999998</v>
      </c>
      <c r="O30" s="161">
        <v>2</v>
      </c>
      <c r="P30" s="156">
        <f>O11+P23</f>
        <v>189820.19</v>
      </c>
    </row>
    <row r="31" spans="1:18" x14ac:dyDescent="0.25">
      <c r="L31" s="101" t="s">
        <v>261</v>
      </c>
      <c r="M31" s="131">
        <v>10</v>
      </c>
      <c r="N31" s="83">
        <f>O7+O8+O9+O10+P13+P16+P18+P19+P21+P25</f>
        <v>236356.37000000002</v>
      </c>
      <c r="O31" s="131">
        <v>2</v>
      </c>
      <c r="P31" s="83">
        <f>P30</f>
        <v>189820.19</v>
      </c>
    </row>
  </sheetData>
  <mergeCells count="20">
    <mergeCell ref="F4:F5"/>
    <mergeCell ref="M28:N28"/>
    <mergeCell ref="O28:P28"/>
    <mergeCell ref="A26:R26"/>
    <mergeCell ref="Q4:Q5"/>
    <mergeCell ref="R4:R5"/>
    <mergeCell ref="A14:R14"/>
    <mergeCell ref="A17:R17"/>
    <mergeCell ref="A22:R22"/>
    <mergeCell ref="G4:G5"/>
    <mergeCell ref="H4:I4"/>
    <mergeCell ref="J4:J5"/>
    <mergeCell ref="K4:L4"/>
    <mergeCell ref="M4:N4"/>
    <mergeCell ref="O4:P4"/>
    <mergeCell ref="A4:A5"/>
    <mergeCell ref="B4:B5"/>
    <mergeCell ref="C4:C5"/>
    <mergeCell ref="D4:D5"/>
    <mergeCell ref="E4: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workbookViewId="0">
      <selection activeCell="A3" sqref="A3"/>
    </sheetView>
  </sheetViews>
  <sheetFormatPr defaultRowHeight="15" x14ac:dyDescent="0.25"/>
  <cols>
    <col min="1" max="1" width="4.7109375" style="175" customWidth="1"/>
    <col min="2" max="2" width="8.85546875" style="175" customWidth="1"/>
    <col min="3" max="3" width="11.42578125" style="175" customWidth="1"/>
    <col min="4" max="4" width="9.7109375" style="175" customWidth="1"/>
    <col min="5" max="5" width="45.7109375" style="175" customWidth="1"/>
    <col min="6" max="6" width="71.28515625" style="175" customWidth="1"/>
    <col min="7" max="7" width="35.7109375" style="175" customWidth="1"/>
    <col min="8" max="8" width="19.28515625" style="175" customWidth="1"/>
    <col min="9" max="9" width="19.5703125" style="175" customWidth="1"/>
    <col min="10" max="10" width="35.85546875" style="175" customWidth="1"/>
    <col min="11" max="11" width="13.28515625" style="175" customWidth="1"/>
    <col min="12" max="12" width="12.7109375" style="175" customWidth="1"/>
    <col min="13" max="16" width="14.7109375" style="175" customWidth="1"/>
    <col min="17" max="17" width="19.140625" style="175" customWidth="1"/>
    <col min="18" max="18" width="19.42578125" style="175" customWidth="1"/>
    <col min="19" max="19" width="19.5703125" style="175" customWidth="1"/>
    <col min="20" max="20" width="11.28515625" style="175" bestFit="1" customWidth="1"/>
    <col min="21" max="250" width="9.140625" style="175"/>
    <col min="251" max="251" width="4.7109375" style="175" bestFit="1" customWidth="1"/>
    <col min="252" max="252" width="9.7109375" style="175" bestFit="1" customWidth="1"/>
    <col min="253" max="253" width="10" style="175" bestFit="1" customWidth="1"/>
    <col min="254" max="254" width="8.85546875" style="175" bestFit="1" customWidth="1"/>
    <col min="255" max="255" width="22.85546875" style="175" customWidth="1"/>
    <col min="256" max="256" width="59.7109375" style="175" bestFit="1" customWidth="1"/>
    <col min="257" max="257" width="57.85546875" style="175" bestFit="1" customWidth="1"/>
    <col min="258" max="258" width="35.28515625" style="175" bestFit="1" customWidth="1"/>
    <col min="259" max="259" width="28.140625" style="175" bestFit="1" customWidth="1"/>
    <col min="260" max="260" width="33.140625" style="175" bestFit="1" customWidth="1"/>
    <col min="261" max="261" width="26" style="175" bestFit="1" customWidth="1"/>
    <col min="262" max="262" width="19.140625" style="175" bestFit="1" customWidth="1"/>
    <col min="263" max="263" width="10.42578125" style="175" customWidth="1"/>
    <col min="264" max="264" width="11.85546875" style="175" customWidth="1"/>
    <col min="265" max="265" width="14.7109375" style="175" customWidth="1"/>
    <col min="266" max="266" width="9" style="175" bestFit="1" customWidth="1"/>
    <col min="267" max="506" width="9.140625" style="175"/>
    <col min="507" max="507" width="4.7109375" style="175" bestFit="1" customWidth="1"/>
    <col min="508" max="508" width="9.7109375" style="175" bestFit="1" customWidth="1"/>
    <col min="509" max="509" width="10" style="175" bestFit="1" customWidth="1"/>
    <col min="510" max="510" width="8.85546875" style="175" bestFit="1" customWidth="1"/>
    <col min="511" max="511" width="22.85546875" style="175" customWidth="1"/>
    <col min="512" max="512" width="59.7109375" style="175" bestFit="1" customWidth="1"/>
    <col min="513" max="513" width="57.85546875" style="175" bestFit="1" customWidth="1"/>
    <col min="514" max="514" width="35.28515625" style="175" bestFit="1" customWidth="1"/>
    <col min="515" max="515" width="28.140625" style="175" bestFit="1" customWidth="1"/>
    <col min="516" max="516" width="33.140625" style="175" bestFit="1" customWidth="1"/>
    <col min="517" max="517" width="26" style="175" bestFit="1" customWidth="1"/>
    <col min="518" max="518" width="19.140625" style="175" bestFit="1" customWidth="1"/>
    <col min="519" max="519" width="10.42578125" style="175" customWidth="1"/>
    <col min="520" max="520" width="11.85546875" style="175" customWidth="1"/>
    <col min="521" max="521" width="14.7109375" style="175" customWidth="1"/>
    <col min="522" max="522" width="9" style="175" bestFit="1" customWidth="1"/>
    <col min="523" max="762" width="9.140625" style="175"/>
    <col min="763" max="763" width="4.7109375" style="175" bestFit="1" customWidth="1"/>
    <col min="764" max="764" width="9.7109375" style="175" bestFit="1" customWidth="1"/>
    <col min="765" max="765" width="10" style="175" bestFit="1" customWidth="1"/>
    <col min="766" max="766" width="8.85546875" style="175" bestFit="1" customWidth="1"/>
    <col min="767" max="767" width="22.85546875" style="175" customWidth="1"/>
    <col min="768" max="768" width="59.7109375" style="175" bestFit="1" customWidth="1"/>
    <col min="769" max="769" width="57.85546875" style="175" bestFit="1" customWidth="1"/>
    <col min="770" max="770" width="35.28515625" style="175" bestFit="1" customWidth="1"/>
    <col min="771" max="771" width="28.140625" style="175" bestFit="1" customWidth="1"/>
    <col min="772" max="772" width="33.140625" style="175" bestFit="1" customWidth="1"/>
    <col min="773" max="773" width="26" style="175" bestFit="1" customWidth="1"/>
    <col min="774" max="774" width="19.140625" style="175" bestFit="1" customWidth="1"/>
    <col min="775" max="775" width="10.42578125" style="175" customWidth="1"/>
    <col min="776" max="776" width="11.85546875" style="175" customWidth="1"/>
    <col min="777" max="777" width="14.7109375" style="175" customWidth="1"/>
    <col min="778" max="778" width="9" style="175" bestFit="1" customWidth="1"/>
    <col min="779" max="1018" width="9.140625" style="175"/>
    <col min="1019" max="1019" width="4.7109375" style="175" bestFit="1" customWidth="1"/>
    <col min="1020" max="1020" width="9.7109375" style="175" bestFit="1" customWidth="1"/>
    <col min="1021" max="1021" width="10" style="175" bestFit="1" customWidth="1"/>
    <col min="1022" max="1022" width="8.85546875" style="175" bestFit="1" customWidth="1"/>
    <col min="1023" max="1023" width="22.85546875" style="175" customWidth="1"/>
    <col min="1024" max="1024" width="59.7109375" style="175" bestFit="1" customWidth="1"/>
    <col min="1025" max="1025" width="57.85546875" style="175" bestFit="1" customWidth="1"/>
    <col min="1026" max="1026" width="35.28515625" style="175" bestFit="1" customWidth="1"/>
    <col min="1027" max="1027" width="28.140625" style="175" bestFit="1" customWidth="1"/>
    <col min="1028" max="1028" width="33.140625" style="175" bestFit="1" customWidth="1"/>
    <col min="1029" max="1029" width="26" style="175" bestFit="1" customWidth="1"/>
    <col min="1030" max="1030" width="19.140625" style="175" bestFit="1" customWidth="1"/>
    <col min="1031" max="1031" width="10.42578125" style="175" customWidth="1"/>
    <col min="1032" max="1032" width="11.85546875" style="175" customWidth="1"/>
    <col min="1033" max="1033" width="14.7109375" style="175" customWidth="1"/>
    <col min="1034" max="1034" width="9" style="175" bestFit="1" customWidth="1"/>
    <col min="1035" max="1274" width="9.140625" style="175"/>
    <col min="1275" max="1275" width="4.7109375" style="175" bestFit="1" customWidth="1"/>
    <col min="1276" max="1276" width="9.7109375" style="175" bestFit="1" customWidth="1"/>
    <col min="1277" max="1277" width="10" style="175" bestFit="1" customWidth="1"/>
    <col min="1278" max="1278" width="8.85546875" style="175" bestFit="1" customWidth="1"/>
    <col min="1279" max="1279" width="22.85546875" style="175" customWidth="1"/>
    <col min="1280" max="1280" width="59.7109375" style="175" bestFit="1" customWidth="1"/>
    <col min="1281" max="1281" width="57.85546875" style="175" bestFit="1" customWidth="1"/>
    <col min="1282" max="1282" width="35.28515625" style="175" bestFit="1" customWidth="1"/>
    <col min="1283" max="1283" width="28.140625" style="175" bestFit="1" customWidth="1"/>
    <col min="1284" max="1284" width="33.140625" style="175" bestFit="1" customWidth="1"/>
    <col min="1285" max="1285" width="26" style="175" bestFit="1" customWidth="1"/>
    <col min="1286" max="1286" width="19.140625" style="175" bestFit="1" customWidth="1"/>
    <col min="1287" max="1287" width="10.42578125" style="175" customWidth="1"/>
    <col min="1288" max="1288" width="11.85546875" style="175" customWidth="1"/>
    <col min="1289" max="1289" width="14.7109375" style="175" customWidth="1"/>
    <col min="1290" max="1290" width="9" style="175" bestFit="1" customWidth="1"/>
    <col min="1291" max="1530" width="9.140625" style="175"/>
    <col min="1531" max="1531" width="4.7109375" style="175" bestFit="1" customWidth="1"/>
    <col min="1532" max="1532" width="9.7109375" style="175" bestFit="1" customWidth="1"/>
    <col min="1533" max="1533" width="10" style="175" bestFit="1" customWidth="1"/>
    <col min="1534" max="1534" width="8.85546875" style="175" bestFit="1" customWidth="1"/>
    <col min="1535" max="1535" width="22.85546875" style="175" customWidth="1"/>
    <col min="1536" max="1536" width="59.7109375" style="175" bestFit="1" customWidth="1"/>
    <col min="1537" max="1537" width="57.85546875" style="175" bestFit="1" customWidth="1"/>
    <col min="1538" max="1538" width="35.28515625" style="175" bestFit="1" customWidth="1"/>
    <col min="1539" max="1539" width="28.140625" style="175" bestFit="1" customWidth="1"/>
    <col min="1540" max="1540" width="33.140625" style="175" bestFit="1" customWidth="1"/>
    <col min="1541" max="1541" width="26" style="175" bestFit="1" customWidth="1"/>
    <col min="1542" max="1542" width="19.140625" style="175" bestFit="1" customWidth="1"/>
    <col min="1543" max="1543" width="10.42578125" style="175" customWidth="1"/>
    <col min="1544" max="1544" width="11.85546875" style="175" customWidth="1"/>
    <col min="1545" max="1545" width="14.7109375" style="175" customWidth="1"/>
    <col min="1546" max="1546" width="9" style="175" bestFit="1" customWidth="1"/>
    <col min="1547" max="1786" width="9.140625" style="175"/>
    <col min="1787" max="1787" width="4.7109375" style="175" bestFit="1" customWidth="1"/>
    <col min="1788" max="1788" width="9.7109375" style="175" bestFit="1" customWidth="1"/>
    <col min="1789" max="1789" width="10" style="175" bestFit="1" customWidth="1"/>
    <col min="1790" max="1790" width="8.85546875" style="175" bestFit="1" customWidth="1"/>
    <col min="1791" max="1791" width="22.85546875" style="175" customWidth="1"/>
    <col min="1792" max="1792" width="59.7109375" style="175" bestFit="1" customWidth="1"/>
    <col min="1793" max="1793" width="57.85546875" style="175" bestFit="1" customWidth="1"/>
    <col min="1794" max="1794" width="35.28515625" style="175" bestFit="1" customWidth="1"/>
    <col min="1795" max="1795" width="28.140625" style="175" bestFit="1" customWidth="1"/>
    <col min="1796" max="1796" width="33.140625" style="175" bestFit="1" customWidth="1"/>
    <col min="1797" max="1797" width="26" style="175" bestFit="1" customWidth="1"/>
    <col min="1798" max="1798" width="19.140625" style="175" bestFit="1" customWidth="1"/>
    <col min="1799" max="1799" width="10.42578125" style="175" customWidth="1"/>
    <col min="1800" max="1800" width="11.85546875" style="175" customWidth="1"/>
    <col min="1801" max="1801" width="14.7109375" style="175" customWidth="1"/>
    <col min="1802" max="1802" width="9" style="175" bestFit="1" customWidth="1"/>
    <col min="1803" max="2042" width="9.140625" style="175"/>
    <col min="2043" max="2043" width="4.7109375" style="175" bestFit="1" customWidth="1"/>
    <col min="2044" max="2044" width="9.7109375" style="175" bestFit="1" customWidth="1"/>
    <col min="2045" max="2045" width="10" style="175" bestFit="1" customWidth="1"/>
    <col min="2046" max="2046" width="8.85546875" style="175" bestFit="1" customWidth="1"/>
    <col min="2047" max="2047" width="22.85546875" style="175" customWidth="1"/>
    <col min="2048" max="2048" width="59.7109375" style="175" bestFit="1" customWidth="1"/>
    <col min="2049" max="2049" width="57.85546875" style="175" bestFit="1" customWidth="1"/>
    <col min="2050" max="2050" width="35.28515625" style="175" bestFit="1" customWidth="1"/>
    <col min="2051" max="2051" width="28.140625" style="175" bestFit="1" customWidth="1"/>
    <col min="2052" max="2052" width="33.140625" style="175" bestFit="1" customWidth="1"/>
    <col min="2053" max="2053" width="26" style="175" bestFit="1" customWidth="1"/>
    <col min="2054" max="2054" width="19.140625" style="175" bestFit="1" customWidth="1"/>
    <col min="2055" max="2055" width="10.42578125" style="175" customWidth="1"/>
    <col min="2056" max="2056" width="11.85546875" style="175" customWidth="1"/>
    <col min="2057" max="2057" width="14.7109375" style="175" customWidth="1"/>
    <col min="2058" max="2058" width="9" style="175" bestFit="1" customWidth="1"/>
    <col min="2059" max="2298" width="9.140625" style="175"/>
    <col min="2299" max="2299" width="4.7109375" style="175" bestFit="1" customWidth="1"/>
    <col min="2300" max="2300" width="9.7109375" style="175" bestFit="1" customWidth="1"/>
    <col min="2301" max="2301" width="10" style="175" bestFit="1" customWidth="1"/>
    <col min="2302" max="2302" width="8.85546875" style="175" bestFit="1" customWidth="1"/>
    <col min="2303" max="2303" width="22.85546875" style="175" customWidth="1"/>
    <col min="2304" max="2304" width="59.7109375" style="175" bestFit="1" customWidth="1"/>
    <col min="2305" max="2305" width="57.85546875" style="175" bestFit="1" customWidth="1"/>
    <col min="2306" max="2306" width="35.28515625" style="175" bestFit="1" customWidth="1"/>
    <col min="2307" max="2307" width="28.140625" style="175" bestFit="1" customWidth="1"/>
    <col min="2308" max="2308" width="33.140625" style="175" bestFit="1" customWidth="1"/>
    <col min="2309" max="2309" width="26" style="175" bestFit="1" customWidth="1"/>
    <col min="2310" max="2310" width="19.140625" style="175" bestFit="1" customWidth="1"/>
    <col min="2311" max="2311" width="10.42578125" style="175" customWidth="1"/>
    <col min="2312" max="2312" width="11.85546875" style="175" customWidth="1"/>
    <col min="2313" max="2313" width="14.7109375" style="175" customWidth="1"/>
    <col min="2314" max="2314" width="9" style="175" bestFit="1" customWidth="1"/>
    <col min="2315" max="2554" width="9.140625" style="175"/>
    <col min="2555" max="2555" width="4.7109375" style="175" bestFit="1" customWidth="1"/>
    <col min="2556" max="2556" width="9.7109375" style="175" bestFit="1" customWidth="1"/>
    <col min="2557" max="2557" width="10" style="175" bestFit="1" customWidth="1"/>
    <col min="2558" max="2558" width="8.85546875" style="175" bestFit="1" customWidth="1"/>
    <col min="2559" max="2559" width="22.85546875" style="175" customWidth="1"/>
    <col min="2560" max="2560" width="59.7109375" style="175" bestFit="1" customWidth="1"/>
    <col min="2561" max="2561" width="57.85546875" style="175" bestFit="1" customWidth="1"/>
    <col min="2562" max="2562" width="35.28515625" style="175" bestFit="1" customWidth="1"/>
    <col min="2563" max="2563" width="28.140625" style="175" bestFit="1" customWidth="1"/>
    <col min="2564" max="2564" width="33.140625" style="175" bestFit="1" customWidth="1"/>
    <col min="2565" max="2565" width="26" style="175" bestFit="1" customWidth="1"/>
    <col min="2566" max="2566" width="19.140625" style="175" bestFit="1" customWidth="1"/>
    <col min="2567" max="2567" width="10.42578125" style="175" customWidth="1"/>
    <col min="2568" max="2568" width="11.85546875" style="175" customWidth="1"/>
    <col min="2569" max="2569" width="14.7109375" style="175" customWidth="1"/>
    <col min="2570" max="2570" width="9" style="175" bestFit="1" customWidth="1"/>
    <col min="2571" max="2810" width="9.140625" style="175"/>
    <col min="2811" max="2811" width="4.7109375" style="175" bestFit="1" customWidth="1"/>
    <col min="2812" max="2812" width="9.7109375" style="175" bestFit="1" customWidth="1"/>
    <col min="2813" max="2813" width="10" style="175" bestFit="1" customWidth="1"/>
    <col min="2814" max="2814" width="8.85546875" style="175" bestFit="1" customWidth="1"/>
    <col min="2815" max="2815" width="22.85546875" style="175" customWidth="1"/>
    <col min="2816" max="2816" width="59.7109375" style="175" bestFit="1" customWidth="1"/>
    <col min="2817" max="2817" width="57.85546875" style="175" bestFit="1" customWidth="1"/>
    <col min="2818" max="2818" width="35.28515625" style="175" bestFit="1" customWidth="1"/>
    <col min="2819" max="2819" width="28.140625" style="175" bestFit="1" customWidth="1"/>
    <col min="2820" max="2820" width="33.140625" style="175" bestFit="1" customWidth="1"/>
    <col min="2821" max="2821" width="26" style="175" bestFit="1" customWidth="1"/>
    <col min="2822" max="2822" width="19.140625" style="175" bestFit="1" customWidth="1"/>
    <col min="2823" max="2823" width="10.42578125" style="175" customWidth="1"/>
    <col min="2824" max="2824" width="11.85546875" style="175" customWidth="1"/>
    <col min="2825" max="2825" width="14.7109375" style="175" customWidth="1"/>
    <col min="2826" max="2826" width="9" style="175" bestFit="1" customWidth="1"/>
    <col min="2827" max="3066" width="9.140625" style="175"/>
    <col min="3067" max="3067" width="4.7109375" style="175" bestFit="1" customWidth="1"/>
    <col min="3068" max="3068" width="9.7109375" style="175" bestFit="1" customWidth="1"/>
    <col min="3069" max="3069" width="10" style="175" bestFit="1" customWidth="1"/>
    <col min="3070" max="3070" width="8.85546875" style="175" bestFit="1" customWidth="1"/>
    <col min="3071" max="3071" width="22.85546875" style="175" customWidth="1"/>
    <col min="3072" max="3072" width="59.7109375" style="175" bestFit="1" customWidth="1"/>
    <col min="3073" max="3073" width="57.85546875" style="175" bestFit="1" customWidth="1"/>
    <col min="3074" max="3074" width="35.28515625" style="175" bestFit="1" customWidth="1"/>
    <col min="3075" max="3075" width="28.140625" style="175" bestFit="1" customWidth="1"/>
    <col min="3076" max="3076" width="33.140625" style="175" bestFit="1" customWidth="1"/>
    <col min="3077" max="3077" width="26" style="175" bestFit="1" customWidth="1"/>
    <col min="3078" max="3078" width="19.140625" style="175" bestFit="1" customWidth="1"/>
    <col min="3079" max="3079" width="10.42578125" style="175" customWidth="1"/>
    <col min="3080" max="3080" width="11.85546875" style="175" customWidth="1"/>
    <col min="3081" max="3081" width="14.7109375" style="175" customWidth="1"/>
    <col min="3082" max="3082" width="9" style="175" bestFit="1" customWidth="1"/>
    <col min="3083" max="3322" width="9.140625" style="175"/>
    <col min="3323" max="3323" width="4.7109375" style="175" bestFit="1" customWidth="1"/>
    <col min="3324" max="3324" width="9.7109375" style="175" bestFit="1" customWidth="1"/>
    <col min="3325" max="3325" width="10" style="175" bestFit="1" customWidth="1"/>
    <col min="3326" max="3326" width="8.85546875" style="175" bestFit="1" customWidth="1"/>
    <col min="3327" max="3327" width="22.85546875" style="175" customWidth="1"/>
    <col min="3328" max="3328" width="59.7109375" style="175" bestFit="1" customWidth="1"/>
    <col min="3329" max="3329" width="57.85546875" style="175" bestFit="1" customWidth="1"/>
    <col min="3330" max="3330" width="35.28515625" style="175" bestFit="1" customWidth="1"/>
    <col min="3331" max="3331" width="28.140625" style="175" bestFit="1" customWidth="1"/>
    <col min="3332" max="3332" width="33.140625" style="175" bestFit="1" customWidth="1"/>
    <col min="3333" max="3333" width="26" style="175" bestFit="1" customWidth="1"/>
    <col min="3334" max="3334" width="19.140625" style="175" bestFit="1" customWidth="1"/>
    <col min="3335" max="3335" width="10.42578125" style="175" customWidth="1"/>
    <col min="3336" max="3336" width="11.85546875" style="175" customWidth="1"/>
    <col min="3337" max="3337" width="14.7109375" style="175" customWidth="1"/>
    <col min="3338" max="3338" width="9" style="175" bestFit="1" customWidth="1"/>
    <col min="3339" max="3578" width="9.140625" style="175"/>
    <col min="3579" max="3579" width="4.7109375" style="175" bestFit="1" customWidth="1"/>
    <col min="3580" max="3580" width="9.7109375" style="175" bestFit="1" customWidth="1"/>
    <col min="3581" max="3581" width="10" style="175" bestFit="1" customWidth="1"/>
    <col min="3582" max="3582" width="8.85546875" style="175" bestFit="1" customWidth="1"/>
    <col min="3583" max="3583" width="22.85546875" style="175" customWidth="1"/>
    <col min="3584" max="3584" width="59.7109375" style="175" bestFit="1" customWidth="1"/>
    <col min="3585" max="3585" width="57.85546875" style="175" bestFit="1" customWidth="1"/>
    <col min="3586" max="3586" width="35.28515625" style="175" bestFit="1" customWidth="1"/>
    <col min="3587" max="3587" width="28.140625" style="175" bestFit="1" customWidth="1"/>
    <col min="3588" max="3588" width="33.140625" style="175" bestFit="1" customWidth="1"/>
    <col min="3589" max="3589" width="26" style="175" bestFit="1" customWidth="1"/>
    <col min="3590" max="3590" width="19.140625" style="175" bestFit="1" customWidth="1"/>
    <col min="3591" max="3591" width="10.42578125" style="175" customWidth="1"/>
    <col min="3592" max="3592" width="11.85546875" style="175" customWidth="1"/>
    <col min="3593" max="3593" width="14.7109375" style="175" customWidth="1"/>
    <col min="3594" max="3594" width="9" style="175" bestFit="1" customWidth="1"/>
    <col min="3595" max="3834" width="9.140625" style="175"/>
    <col min="3835" max="3835" width="4.7109375" style="175" bestFit="1" customWidth="1"/>
    <col min="3836" max="3836" width="9.7109375" style="175" bestFit="1" customWidth="1"/>
    <col min="3837" max="3837" width="10" style="175" bestFit="1" customWidth="1"/>
    <col min="3838" max="3838" width="8.85546875" style="175" bestFit="1" customWidth="1"/>
    <col min="3839" max="3839" width="22.85546875" style="175" customWidth="1"/>
    <col min="3840" max="3840" width="59.7109375" style="175" bestFit="1" customWidth="1"/>
    <col min="3841" max="3841" width="57.85546875" style="175" bestFit="1" customWidth="1"/>
    <col min="3842" max="3842" width="35.28515625" style="175" bestFit="1" customWidth="1"/>
    <col min="3843" max="3843" width="28.140625" style="175" bestFit="1" customWidth="1"/>
    <col min="3844" max="3844" width="33.140625" style="175" bestFit="1" customWidth="1"/>
    <col min="3845" max="3845" width="26" style="175" bestFit="1" customWidth="1"/>
    <col min="3846" max="3846" width="19.140625" style="175" bestFit="1" customWidth="1"/>
    <col min="3847" max="3847" width="10.42578125" style="175" customWidth="1"/>
    <col min="3848" max="3848" width="11.85546875" style="175" customWidth="1"/>
    <col min="3849" max="3849" width="14.7109375" style="175" customWidth="1"/>
    <col min="3850" max="3850" width="9" style="175" bestFit="1" customWidth="1"/>
    <col min="3851" max="4090" width="9.140625" style="175"/>
    <col min="4091" max="4091" width="4.7109375" style="175" bestFit="1" customWidth="1"/>
    <col min="4092" max="4092" width="9.7109375" style="175" bestFit="1" customWidth="1"/>
    <col min="4093" max="4093" width="10" style="175" bestFit="1" customWidth="1"/>
    <col min="4094" max="4094" width="8.85546875" style="175" bestFit="1" customWidth="1"/>
    <col min="4095" max="4095" width="22.85546875" style="175" customWidth="1"/>
    <col min="4096" max="4096" width="59.7109375" style="175" bestFit="1" customWidth="1"/>
    <col min="4097" max="4097" width="57.85546875" style="175" bestFit="1" customWidth="1"/>
    <col min="4098" max="4098" width="35.28515625" style="175" bestFit="1" customWidth="1"/>
    <col min="4099" max="4099" width="28.140625" style="175" bestFit="1" customWidth="1"/>
    <col min="4100" max="4100" width="33.140625" style="175" bestFit="1" customWidth="1"/>
    <col min="4101" max="4101" width="26" style="175" bestFit="1" customWidth="1"/>
    <col min="4102" max="4102" width="19.140625" style="175" bestFit="1" customWidth="1"/>
    <col min="4103" max="4103" width="10.42578125" style="175" customWidth="1"/>
    <col min="4104" max="4104" width="11.85546875" style="175" customWidth="1"/>
    <col min="4105" max="4105" width="14.7109375" style="175" customWidth="1"/>
    <col min="4106" max="4106" width="9" style="175" bestFit="1" customWidth="1"/>
    <col min="4107" max="4346" width="9.140625" style="175"/>
    <col min="4347" max="4347" width="4.7109375" style="175" bestFit="1" customWidth="1"/>
    <col min="4348" max="4348" width="9.7109375" style="175" bestFit="1" customWidth="1"/>
    <col min="4349" max="4349" width="10" style="175" bestFit="1" customWidth="1"/>
    <col min="4350" max="4350" width="8.85546875" style="175" bestFit="1" customWidth="1"/>
    <col min="4351" max="4351" width="22.85546875" style="175" customWidth="1"/>
    <col min="4352" max="4352" width="59.7109375" style="175" bestFit="1" customWidth="1"/>
    <col min="4353" max="4353" width="57.85546875" style="175" bestFit="1" customWidth="1"/>
    <col min="4354" max="4354" width="35.28515625" style="175" bestFit="1" customWidth="1"/>
    <col min="4355" max="4355" width="28.140625" style="175" bestFit="1" customWidth="1"/>
    <col min="4356" max="4356" width="33.140625" style="175" bestFit="1" customWidth="1"/>
    <col min="4357" max="4357" width="26" style="175" bestFit="1" customWidth="1"/>
    <col min="4358" max="4358" width="19.140625" style="175" bestFit="1" customWidth="1"/>
    <col min="4359" max="4359" width="10.42578125" style="175" customWidth="1"/>
    <col min="4360" max="4360" width="11.85546875" style="175" customWidth="1"/>
    <col min="4361" max="4361" width="14.7109375" style="175" customWidth="1"/>
    <col min="4362" max="4362" width="9" style="175" bestFit="1" customWidth="1"/>
    <col min="4363" max="4602" width="9.140625" style="175"/>
    <col min="4603" max="4603" width="4.7109375" style="175" bestFit="1" customWidth="1"/>
    <col min="4604" max="4604" width="9.7109375" style="175" bestFit="1" customWidth="1"/>
    <col min="4605" max="4605" width="10" style="175" bestFit="1" customWidth="1"/>
    <col min="4606" max="4606" width="8.85546875" style="175" bestFit="1" customWidth="1"/>
    <col min="4607" max="4607" width="22.85546875" style="175" customWidth="1"/>
    <col min="4608" max="4608" width="59.7109375" style="175" bestFit="1" customWidth="1"/>
    <col min="4609" max="4609" width="57.85546875" style="175" bestFit="1" customWidth="1"/>
    <col min="4610" max="4610" width="35.28515625" style="175" bestFit="1" customWidth="1"/>
    <col min="4611" max="4611" width="28.140625" style="175" bestFit="1" customWidth="1"/>
    <col min="4612" max="4612" width="33.140625" style="175" bestFit="1" customWidth="1"/>
    <col min="4613" max="4613" width="26" style="175" bestFit="1" customWidth="1"/>
    <col min="4614" max="4614" width="19.140625" style="175" bestFit="1" customWidth="1"/>
    <col min="4615" max="4615" width="10.42578125" style="175" customWidth="1"/>
    <col min="4616" max="4616" width="11.85546875" style="175" customWidth="1"/>
    <col min="4617" max="4617" width="14.7109375" style="175" customWidth="1"/>
    <col min="4618" max="4618" width="9" style="175" bestFit="1" customWidth="1"/>
    <col min="4619" max="4858" width="9.140625" style="175"/>
    <col min="4859" max="4859" width="4.7109375" style="175" bestFit="1" customWidth="1"/>
    <col min="4860" max="4860" width="9.7109375" style="175" bestFit="1" customWidth="1"/>
    <col min="4861" max="4861" width="10" style="175" bestFit="1" customWidth="1"/>
    <col min="4862" max="4862" width="8.85546875" style="175" bestFit="1" customWidth="1"/>
    <col min="4863" max="4863" width="22.85546875" style="175" customWidth="1"/>
    <col min="4864" max="4864" width="59.7109375" style="175" bestFit="1" customWidth="1"/>
    <col min="4865" max="4865" width="57.85546875" style="175" bestFit="1" customWidth="1"/>
    <col min="4866" max="4866" width="35.28515625" style="175" bestFit="1" customWidth="1"/>
    <col min="4867" max="4867" width="28.140625" style="175" bestFit="1" customWidth="1"/>
    <col min="4868" max="4868" width="33.140625" style="175" bestFit="1" customWidth="1"/>
    <col min="4869" max="4869" width="26" style="175" bestFit="1" customWidth="1"/>
    <col min="4870" max="4870" width="19.140625" style="175" bestFit="1" customWidth="1"/>
    <col min="4871" max="4871" width="10.42578125" style="175" customWidth="1"/>
    <col min="4872" max="4872" width="11.85546875" style="175" customWidth="1"/>
    <col min="4873" max="4873" width="14.7109375" style="175" customWidth="1"/>
    <col min="4874" max="4874" width="9" style="175" bestFit="1" customWidth="1"/>
    <col min="4875" max="5114" width="9.140625" style="175"/>
    <col min="5115" max="5115" width="4.7109375" style="175" bestFit="1" customWidth="1"/>
    <col min="5116" max="5116" width="9.7109375" style="175" bestFit="1" customWidth="1"/>
    <col min="5117" max="5117" width="10" style="175" bestFit="1" customWidth="1"/>
    <col min="5118" max="5118" width="8.85546875" style="175" bestFit="1" customWidth="1"/>
    <col min="5119" max="5119" width="22.85546875" style="175" customWidth="1"/>
    <col min="5120" max="5120" width="59.7109375" style="175" bestFit="1" customWidth="1"/>
    <col min="5121" max="5121" width="57.85546875" style="175" bestFit="1" customWidth="1"/>
    <col min="5122" max="5122" width="35.28515625" style="175" bestFit="1" customWidth="1"/>
    <col min="5123" max="5123" width="28.140625" style="175" bestFit="1" customWidth="1"/>
    <col min="5124" max="5124" width="33.140625" style="175" bestFit="1" customWidth="1"/>
    <col min="5125" max="5125" width="26" style="175" bestFit="1" customWidth="1"/>
    <col min="5126" max="5126" width="19.140625" style="175" bestFit="1" customWidth="1"/>
    <col min="5127" max="5127" width="10.42578125" style="175" customWidth="1"/>
    <col min="5128" max="5128" width="11.85546875" style="175" customWidth="1"/>
    <col min="5129" max="5129" width="14.7109375" style="175" customWidth="1"/>
    <col min="5130" max="5130" width="9" style="175" bestFit="1" customWidth="1"/>
    <col min="5131" max="5370" width="9.140625" style="175"/>
    <col min="5371" max="5371" width="4.7109375" style="175" bestFit="1" customWidth="1"/>
    <col min="5372" max="5372" width="9.7109375" style="175" bestFit="1" customWidth="1"/>
    <col min="5373" max="5373" width="10" style="175" bestFit="1" customWidth="1"/>
    <col min="5374" max="5374" width="8.85546875" style="175" bestFit="1" customWidth="1"/>
    <col min="5375" max="5375" width="22.85546875" style="175" customWidth="1"/>
    <col min="5376" max="5376" width="59.7109375" style="175" bestFit="1" customWidth="1"/>
    <col min="5377" max="5377" width="57.85546875" style="175" bestFit="1" customWidth="1"/>
    <col min="5378" max="5378" width="35.28515625" style="175" bestFit="1" customWidth="1"/>
    <col min="5379" max="5379" width="28.140625" style="175" bestFit="1" customWidth="1"/>
    <col min="5380" max="5380" width="33.140625" style="175" bestFit="1" customWidth="1"/>
    <col min="5381" max="5381" width="26" style="175" bestFit="1" customWidth="1"/>
    <col min="5382" max="5382" width="19.140625" style="175" bestFit="1" customWidth="1"/>
    <col min="5383" max="5383" width="10.42578125" style="175" customWidth="1"/>
    <col min="5384" max="5384" width="11.85546875" style="175" customWidth="1"/>
    <col min="5385" max="5385" width="14.7109375" style="175" customWidth="1"/>
    <col min="5386" max="5386" width="9" style="175" bestFit="1" customWidth="1"/>
    <col min="5387" max="5626" width="9.140625" style="175"/>
    <col min="5627" max="5627" width="4.7109375" style="175" bestFit="1" customWidth="1"/>
    <col min="5628" max="5628" width="9.7109375" style="175" bestFit="1" customWidth="1"/>
    <col min="5629" max="5629" width="10" style="175" bestFit="1" customWidth="1"/>
    <col min="5630" max="5630" width="8.85546875" style="175" bestFit="1" customWidth="1"/>
    <col min="5631" max="5631" width="22.85546875" style="175" customWidth="1"/>
    <col min="5632" max="5632" width="59.7109375" style="175" bestFit="1" customWidth="1"/>
    <col min="5633" max="5633" width="57.85546875" style="175" bestFit="1" customWidth="1"/>
    <col min="5634" max="5634" width="35.28515625" style="175" bestFit="1" customWidth="1"/>
    <col min="5635" max="5635" width="28.140625" style="175" bestFit="1" customWidth="1"/>
    <col min="5636" max="5636" width="33.140625" style="175" bestFit="1" customWidth="1"/>
    <col min="5637" max="5637" width="26" style="175" bestFit="1" customWidth="1"/>
    <col min="5638" max="5638" width="19.140625" style="175" bestFit="1" customWidth="1"/>
    <col min="5639" max="5639" width="10.42578125" style="175" customWidth="1"/>
    <col min="5640" max="5640" width="11.85546875" style="175" customWidth="1"/>
    <col min="5641" max="5641" width="14.7109375" style="175" customWidth="1"/>
    <col min="5642" max="5642" width="9" style="175" bestFit="1" customWidth="1"/>
    <col min="5643" max="5882" width="9.140625" style="175"/>
    <col min="5883" max="5883" width="4.7109375" style="175" bestFit="1" customWidth="1"/>
    <col min="5884" max="5884" width="9.7109375" style="175" bestFit="1" customWidth="1"/>
    <col min="5885" max="5885" width="10" style="175" bestFit="1" customWidth="1"/>
    <col min="5886" max="5886" width="8.85546875" style="175" bestFit="1" customWidth="1"/>
    <col min="5887" max="5887" width="22.85546875" style="175" customWidth="1"/>
    <col min="5888" max="5888" width="59.7109375" style="175" bestFit="1" customWidth="1"/>
    <col min="5889" max="5889" width="57.85546875" style="175" bestFit="1" customWidth="1"/>
    <col min="5890" max="5890" width="35.28515625" style="175" bestFit="1" customWidth="1"/>
    <col min="5891" max="5891" width="28.140625" style="175" bestFit="1" customWidth="1"/>
    <col min="5892" max="5892" width="33.140625" style="175" bestFit="1" customWidth="1"/>
    <col min="5893" max="5893" width="26" style="175" bestFit="1" customWidth="1"/>
    <col min="5894" max="5894" width="19.140625" style="175" bestFit="1" customWidth="1"/>
    <col min="5895" max="5895" width="10.42578125" style="175" customWidth="1"/>
    <col min="5896" max="5896" width="11.85546875" style="175" customWidth="1"/>
    <col min="5897" max="5897" width="14.7109375" style="175" customWidth="1"/>
    <col min="5898" max="5898" width="9" style="175" bestFit="1" customWidth="1"/>
    <col min="5899" max="6138" width="9.140625" style="175"/>
    <col min="6139" max="6139" width="4.7109375" style="175" bestFit="1" customWidth="1"/>
    <col min="6140" max="6140" width="9.7109375" style="175" bestFit="1" customWidth="1"/>
    <col min="6141" max="6141" width="10" style="175" bestFit="1" customWidth="1"/>
    <col min="6142" max="6142" width="8.85546875" style="175" bestFit="1" customWidth="1"/>
    <col min="6143" max="6143" width="22.85546875" style="175" customWidth="1"/>
    <col min="6144" max="6144" width="59.7109375" style="175" bestFit="1" customWidth="1"/>
    <col min="6145" max="6145" width="57.85546875" style="175" bestFit="1" customWidth="1"/>
    <col min="6146" max="6146" width="35.28515625" style="175" bestFit="1" customWidth="1"/>
    <col min="6147" max="6147" width="28.140625" style="175" bestFit="1" customWidth="1"/>
    <col min="6148" max="6148" width="33.140625" style="175" bestFit="1" customWidth="1"/>
    <col min="6149" max="6149" width="26" style="175" bestFit="1" customWidth="1"/>
    <col min="6150" max="6150" width="19.140625" style="175" bestFit="1" customWidth="1"/>
    <col min="6151" max="6151" width="10.42578125" style="175" customWidth="1"/>
    <col min="6152" max="6152" width="11.85546875" style="175" customWidth="1"/>
    <col min="6153" max="6153" width="14.7109375" style="175" customWidth="1"/>
    <col min="6154" max="6154" width="9" style="175" bestFit="1" customWidth="1"/>
    <col min="6155" max="6394" width="9.140625" style="175"/>
    <col min="6395" max="6395" width="4.7109375" style="175" bestFit="1" customWidth="1"/>
    <col min="6396" max="6396" width="9.7109375" style="175" bestFit="1" customWidth="1"/>
    <col min="6397" max="6397" width="10" style="175" bestFit="1" customWidth="1"/>
    <col min="6398" max="6398" width="8.85546875" style="175" bestFit="1" customWidth="1"/>
    <col min="6399" max="6399" width="22.85546875" style="175" customWidth="1"/>
    <col min="6400" max="6400" width="59.7109375" style="175" bestFit="1" customWidth="1"/>
    <col min="6401" max="6401" width="57.85546875" style="175" bestFit="1" customWidth="1"/>
    <col min="6402" max="6402" width="35.28515625" style="175" bestFit="1" customWidth="1"/>
    <col min="6403" max="6403" width="28.140625" style="175" bestFit="1" customWidth="1"/>
    <col min="6404" max="6404" width="33.140625" style="175" bestFit="1" customWidth="1"/>
    <col min="6405" max="6405" width="26" style="175" bestFit="1" customWidth="1"/>
    <col min="6406" max="6406" width="19.140625" style="175" bestFit="1" customWidth="1"/>
    <col min="6407" max="6407" width="10.42578125" style="175" customWidth="1"/>
    <col min="6408" max="6408" width="11.85546875" style="175" customWidth="1"/>
    <col min="6409" max="6409" width="14.7109375" style="175" customWidth="1"/>
    <col min="6410" max="6410" width="9" style="175" bestFit="1" customWidth="1"/>
    <col min="6411" max="6650" width="9.140625" style="175"/>
    <col min="6651" max="6651" width="4.7109375" style="175" bestFit="1" customWidth="1"/>
    <col min="6652" max="6652" width="9.7109375" style="175" bestFit="1" customWidth="1"/>
    <col min="6653" max="6653" width="10" style="175" bestFit="1" customWidth="1"/>
    <col min="6654" max="6654" width="8.85546875" style="175" bestFit="1" customWidth="1"/>
    <col min="6655" max="6655" width="22.85546875" style="175" customWidth="1"/>
    <col min="6656" max="6656" width="59.7109375" style="175" bestFit="1" customWidth="1"/>
    <col min="6657" max="6657" width="57.85546875" style="175" bestFit="1" customWidth="1"/>
    <col min="6658" max="6658" width="35.28515625" style="175" bestFit="1" customWidth="1"/>
    <col min="6659" max="6659" width="28.140625" style="175" bestFit="1" customWidth="1"/>
    <col min="6660" max="6660" width="33.140625" style="175" bestFit="1" customWidth="1"/>
    <col min="6661" max="6661" width="26" style="175" bestFit="1" customWidth="1"/>
    <col min="6662" max="6662" width="19.140625" style="175" bestFit="1" customWidth="1"/>
    <col min="6663" max="6663" width="10.42578125" style="175" customWidth="1"/>
    <col min="6664" max="6664" width="11.85546875" style="175" customWidth="1"/>
    <col min="6665" max="6665" width="14.7109375" style="175" customWidth="1"/>
    <col min="6666" max="6666" width="9" style="175" bestFit="1" customWidth="1"/>
    <col min="6667" max="6906" width="9.140625" style="175"/>
    <col min="6907" max="6907" width="4.7109375" style="175" bestFit="1" customWidth="1"/>
    <col min="6908" max="6908" width="9.7109375" style="175" bestFit="1" customWidth="1"/>
    <col min="6909" max="6909" width="10" style="175" bestFit="1" customWidth="1"/>
    <col min="6910" max="6910" width="8.85546875" style="175" bestFit="1" customWidth="1"/>
    <col min="6911" max="6911" width="22.85546875" style="175" customWidth="1"/>
    <col min="6912" max="6912" width="59.7109375" style="175" bestFit="1" customWidth="1"/>
    <col min="6913" max="6913" width="57.85546875" style="175" bestFit="1" customWidth="1"/>
    <col min="6914" max="6914" width="35.28515625" style="175" bestFit="1" customWidth="1"/>
    <col min="6915" max="6915" width="28.140625" style="175" bestFit="1" customWidth="1"/>
    <col min="6916" max="6916" width="33.140625" style="175" bestFit="1" customWidth="1"/>
    <col min="6917" max="6917" width="26" style="175" bestFit="1" customWidth="1"/>
    <col min="6918" max="6918" width="19.140625" style="175" bestFit="1" customWidth="1"/>
    <col min="6919" max="6919" width="10.42578125" style="175" customWidth="1"/>
    <col min="6920" max="6920" width="11.85546875" style="175" customWidth="1"/>
    <col min="6921" max="6921" width="14.7109375" style="175" customWidth="1"/>
    <col min="6922" max="6922" width="9" style="175" bestFit="1" customWidth="1"/>
    <col min="6923" max="7162" width="9.140625" style="175"/>
    <col min="7163" max="7163" width="4.7109375" style="175" bestFit="1" customWidth="1"/>
    <col min="7164" max="7164" width="9.7109375" style="175" bestFit="1" customWidth="1"/>
    <col min="7165" max="7165" width="10" style="175" bestFit="1" customWidth="1"/>
    <col min="7166" max="7166" width="8.85546875" style="175" bestFit="1" customWidth="1"/>
    <col min="7167" max="7167" width="22.85546875" style="175" customWidth="1"/>
    <col min="7168" max="7168" width="59.7109375" style="175" bestFit="1" customWidth="1"/>
    <col min="7169" max="7169" width="57.85546875" style="175" bestFit="1" customWidth="1"/>
    <col min="7170" max="7170" width="35.28515625" style="175" bestFit="1" customWidth="1"/>
    <col min="7171" max="7171" width="28.140625" style="175" bestFit="1" customWidth="1"/>
    <col min="7172" max="7172" width="33.140625" style="175" bestFit="1" customWidth="1"/>
    <col min="7173" max="7173" width="26" style="175" bestFit="1" customWidth="1"/>
    <col min="7174" max="7174" width="19.140625" style="175" bestFit="1" customWidth="1"/>
    <col min="7175" max="7175" width="10.42578125" style="175" customWidth="1"/>
    <col min="7176" max="7176" width="11.85546875" style="175" customWidth="1"/>
    <col min="7177" max="7177" width="14.7109375" style="175" customWidth="1"/>
    <col min="7178" max="7178" width="9" style="175" bestFit="1" customWidth="1"/>
    <col min="7179" max="7418" width="9.140625" style="175"/>
    <col min="7419" max="7419" width="4.7109375" style="175" bestFit="1" customWidth="1"/>
    <col min="7420" max="7420" width="9.7109375" style="175" bestFit="1" customWidth="1"/>
    <col min="7421" max="7421" width="10" style="175" bestFit="1" customWidth="1"/>
    <col min="7422" max="7422" width="8.85546875" style="175" bestFit="1" customWidth="1"/>
    <col min="7423" max="7423" width="22.85546875" style="175" customWidth="1"/>
    <col min="7424" max="7424" width="59.7109375" style="175" bestFit="1" customWidth="1"/>
    <col min="7425" max="7425" width="57.85546875" style="175" bestFit="1" customWidth="1"/>
    <col min="7426" max="7426" width="35.28515625" style="175" bestFit="1" customWidth="1"/>
    <col min="7427" max="7427" width="28.140625" style="175" bestFit="1" customWidth="1"/>
    <col min="7428" max="7428" width="33.140625" style="175" bestFit="1" customWidth="1"/>
    <col min="7429" max="7429" width="26" style="175" bestFit="1" customWidth="1"/>
    <col min="7430" max="7430" width="19.140625" style="175" bestFit="1" customWidth="1"/>
    <col min="7431" max="7431" width="10.42578125" style="175" customWidth="1"/>
    <col min="7432" max="7432" width="11.85546875" style="175" customWidth="1"/>
    <col min="7433" max="7433" width="14.7109375" style="175" customWidth="1"/>
    <col min="7434" max="7434" width="9" style="175" bestFit="1" customWidth="1"/>
    <col min="7435" max="7674" width="9.140625" style="175"/>
    <col min="7675" max="7675" width="4.7109375" style="175" bestFit="1" customWidth="1"/>
    <col min="7676" max="7676" width="9.7109375" style="175" bestFit="1" customWidth="1"/>
    <col min="7677" max="7677" width="10" style="175" bestFit="1" customWidth="1"/>
    <col min="7678" max="7678" width="8.85546875" style="175" bestFit="1" customWidth="1"/>
    <col min="7679" max="7679" width="22.85546875" style="175" customWidth="1"/>
    <col min="7680" max="7680" width="59.7109375" style="175" bestFit="1" customWidth="1"/>
    <col min="7681" max="7681" width="57.85546875" style="175" bestFit="1" customWidth="1"/>
    <col min="7682" max="7682" width="35.28515625" style="175" bestFit="1" customWidth="1"/>
    <col min="7683" max="7683" width="28.140625" style="175" bestFit="1" customWidth="1"/>
    <col min="7684" max="7684" width="33.140625" style="175" bestFit="1" customWidth="1"/>
    <col min="7685" max="7685" width="26" style="175" bestFit="1" customWidth="1"/>
    <col min="7686" max="7686" width="19.140625" style="175" bestFit="1" customWidth="1"/>
    <col min="7687" max="7687" width="10.42578125" style="175" customWidth="1"/>
    <col min="7688" max="7688" width="11.85546875" style="175" customWidth="1"/>
    <col min="7689" max="7689" width="14.7109375" style="175" customWidth="1"/>
    <col min="7690" max="7690" width="9" style="175" bestFit="1" customWidth="1"/>
    <col min="7691" max="7930" width="9.140625" style="175"/>
    <col min="7931" max="7931" width="4.7109375" style="175" bestFit="1" customWidth="1"/>
    <col min="7932" max="7932" width="9.7109375" style="175" bestFit="1" customWidth="1"/>
    <col min="7933" max="7933" width="10" style="175" bestFit="1" customWidth="1"/>
    <col min="7934" max="7934" width="8.85546875" style="175" bestFit="1" customWidth="1"/>
    <col min="7935" max="7935" width="22.85546875" style="175" customWidth="1"/>
    <col min="7936" max="7936" width="59.7109375" style="175" bestFit="1" customWidth="1"/>
    <col min="7937" max="7937" width="57.85546875" style="175" bestFit="1" customWidth="1"/>
    <col min="7938" max="7938" width="35.28515625" style="175" bestFit="1" customWidth="1"/>
    <col min="7939" max="7939" width="28.140625" style="175" bestFit="1" customWidth="1"/>
    <col min="7940" max="7940" width="33.140625" style="175" bestFit="1" customWidth="1"/>
    <col min="7941" max="7941" width="26" style="175" bestFit="1" customWidth="1"/>
    <col min="7942" max="7942" width="19.140625" style="175" bestFit="1" customWidth="1"/>
    <col min="7943" max="7943" width="10.42578125" style="175" customWidth="1"/>
    <col min="7944" max="7944" width="11.85546875" style="175" customWidth="1"/>
    <col min="7945" max="7945" width="14.7109375" style="175" customWidth="1"/>
    <col min="7946" max="7946" width="9" style="175" bestFit="1" customWidth="1"/>
    <col min="7947" max="8186" width="9.140625" style="175"/>
    <col min="8187" max="8187" width="4.7109375" style="175" bestFit="1" customWidth="1"/>
    <col min="8188" max="8188" width="9.7109375" style="175" bestFit="1" customWidth="1"/>
    <col min="8189" max="8189" width="10" style="175" bestFit="1" customWidth="1"/>
    <col min="8190" max="8190" width="8.85546875" style="175" bestFit="1" customWidth="1"/>
    <col min="8191" max="8191" width="22.85546875" style="175" customWidth="1"/>
    <col min="8192" max="8192" width="59.7109375" style="175" bestFit="1" customWidth="1"/>
    <col min="8193" max="8193" width="57.85546875" style="175" bestFit="1" customWidth="1"/>
    <col min="8194" max="8194" width="35.28515625" style="175" bestFit="1" customWidth="1"/>
    <col min="8195" max="8195" width="28.140625" style="175" bestFit="1" customWidth="1"/>
    <col min="8196" max="8196" width="33.140625" style="175" bestFit="1" customWidth="1"/>
    <col min="8197" max="8197" width="26" style="175" bestFit="1" customWidth="1"/>
    <col min="8198" max="8198" width="19.140625" style="175" bestFit="1" customWidth="1"/>
    <col min="8199" max="8199" width="10.42578125" style="175" customWidth="1"/>
    <col min="8200" max="8200" width="11.85546875" style="175" customWidth="1"/>
    <col min="8201" max="8201" width="14.7109375" style="175" customWidth="1"/>
    <col min="8202" max="8202" width="9" style="175" bestFit="1" customWidth="1"/>
    <col min="8203" max="8442" width="9.140625" style="175"/>
    <col min="8443" max="8443" width="4.7109375" style="175" bestFit="1" customWidth="1"/>
    <col min="8444" max="8444" width="9.7109375" style="175" bestFit="1" customWidth="1"/>
    <col min="8445" max="8445" width="10" style="175" bestFit="1" customWidth="1"/>
    <col min="8446" max="8446" width="8.85546875" style="175" bestFit="1" customWidth="1"/>
    <col min="8447" max="8447" width="22.85546875" style="175" customWidth="1"/>
    <col min="8448" max="8448" width="59.7109375" style="175" bestFit="1" customWidth="1"/>
    <col min="8449" max="8449" width="57.85546875" style="175" bestFit="1" customWidth="1"/>
    <col min="8450" max="8450" width="35.28515625" style="175" bestFit="1" customWidth="1"/>
    <col min="8451" max="8451" width="28.140625" style="175" bestFit="1" customWidth="1"/>
    <col min="8452" max="8452" width="33.140625" style="175" bestFit="1" customWidth="1"/>
    <col min="8453" max="8453" width="26" style="175" bestFit="1" customWidth="1"/>
    <col min="8454" max="8454" width="19.140625" style="175" bestFit="1" customWidth="1"/>
    <col min="8455" max="8455" width="10.42578125" style="175" customWidth="1"/>
    <col min="8456" max="8456" width="11.85546875" style="175" customWidth="1"/>
    <col min="8457" max="8457" width="14.7109375" style="175" customWidth="1"/>
    <col min="8458" max="8458" width="9" style="175" bestFit="1" customWidth="1"/>
    <col min="8459" max="8698" width="9.140625" style="175"/>
    <col min="8699" max="8699" width="4.7109375" style="175" bestFit="1" customWidth="1"/>
    <col min="8700" max="8700" width="9.7109375" style="175" bestFit="1" customWidth="1"/>
    <col min="8701" max="8701" width="10" style="175" bestFit="1" customWidth="1"/>
    <col min="8702" max="8702" width="8.85546875" style="175" bestFit="1" customWidth="1"/>
    <col min="8703" max="8703" width="22.85546875" style="175" customWidth="1"/>
    <col min="8704" max="8704" width="59.7109375" style="175" bestFit="1" customWidth="1"/>
    <col min="8705" max="8705" width="57.85546875" style="175" bestFit="1" customWidth="1"/>
    <col min="8706" max="8706" width="35.28515625" style="175" bestFit="1" customWidth="1"/>
    <col min="8707" max="8707" width="28.140625" style="175" bestFit="1" customWidth="1"/>
    <col min="8708" max="8708" width="33.140625" style="175" bestFit="1" customWidth="1"/>
    <col min="8709" max="8709" width="26" style="175" bestFit="1" customWidth="1"/>
    <col min="8710" max="8710" width="19.140625" style="175" bestFit="1" customWidth="1"/>
    <col min="8711" max="8711" width="10.42578125" style="175" customWidth="1"/>
    <col min="8712" max="8712" width="11.85546875" style="175" customWidth="1"/>
    <col min="8713" max="8713" width="14.7109375" style="175" customWidth="1"/>
    <col min="8714" max="8714" width="9" style="175" bestFit="1" customWidth="1"/>
    <col min="8715" max="8954" width="9.140625" style="175"/>
    <col min="8955" max="8955" width="4.7109375" style="175" bestFit="1" customWidth="1"/>
    <col min="8956" max="8956" width="9.7109375" style="175" bestFit="1" customWidth="1"/>
    <col min="8957" max="8957" width="10" style="175" bestFit="1" customWidth="1"/>
    <col min="8958" max="8958" width="8.85546875" style="175" bestFit="1" customWidth="1"/>
    <col min="8959" max="8959" width="22.85546875" style="175" customWidth="1"/>
    <col min="8960" max="8960" width="59.7109375" style="175" bestFit="1" customWidth="1"/>
    <col min="8961" max="8961" width="57.85546875" style="175" bestFit="1" customWidth="1"/>
    <col min="8962" max="8962" width="35.28515625" style="175" bestFit="1" customWidth="1"/>
    <col min="8963" max="8963" width="28.140625" style="175" bestFit="1" customWidth="1"/>
    <col min="8964" max="8964" width="33.140625" style="175" bestFit="1" customWidth="1"/>
    <col min="8965" max="8965" width="26" style="175" bestFit="1" customWidth="1"/>
    <col min="8966" max="8966" width="19.140625" style="175" bestFit="1" customWidth="1"/>
    <col min="8967" max="8967" width="10.42578125" style="175" customWidth="1"/>
    <col min="8968" max="8968" width="11.85546875" style="175" customWidth="1"/>
    <col min="8969" max="8969" width="14.7109375" style="175" customWidth="1"/>
    <col min="8970" max="8970" width="9" style="175" bestFit="1" customWidth="1"/>
    <col min="8971" max="9210" width="9.140625" style="175"/>
    <col min="9211" max="9211" width="4.7109375" style="175" bestFit="1" customWidth="1"/>
    <col min="9212" max="9212" width="9.7109375" style="175" bestFit="1" customWidth="1"/>
    <col min="9213" max="9213" width="10" style="175" bestFit="1" customWidth="1"/>
    <col min="9214" max="9214" width="8.85546875" style="175" bestFit="1" customWidth="1"/>
    <col min="9215" max="9215" width="22.85546875" style="175" customWidth="1"/>
    <col min="9216" max="9216" width="59.7109375" style="175" bestFit="1" customWidth="1"/>
    <col min="9217" max="9217" width="57.85546875" style="175" bestFit="1" customWidth="1"/>
    <col min="9218" max="9218" width="35.28515625" style="175" bestFit="1" customWidth="1"/>
    <col min="9219" max="9219" width="28.140625" style="175" bestFit="1" customWidth="1"/>
    <col min="9220" max="9220" width="33.140625" style="175" bestFit="1" customWidth="1"/>
    <col min="9221" max="9221" width="26" style="175" bestFit="1" customWidth="1"/>
    <col min="9222" max="9222" width="19.140625" style="175" bestFit="1" customWidth="1"/>
    <col min="9223" max="9223" width="10.42578125" style="175" customWidth="1"/>
    <col min="9224" max="9224" width="11.85546875" style="175" customWidth="1"/>
    <col min="9225" max="9225" width="14.7109375" style="175" customWidth="1"/>
    <col min="9226" max="9226" width="9" style="175" bestFit="1" customWidth="1"/>
    <col min="9227" max="9466" width="9.140625" style="175"/>
    <col min="9467" max="9467" width="4.7109375" style="175" bestFit="1" customWidth="1"/>
    <col min="9468" max="9468" width="9.7109375" style="175" bestFit="1" customWidth="1"/>
    <col min="9469" max="9469" width="10" style="175" bestFit="1" customWidth="1"/>
    <col min="9470" max="9470" width="8.85546875" style="175" bestFit="1" customWidth="1"/>
    <col min="9471" max="9471" width="22.85546875" style="175" customWidth="1"/>
    <col min="9472" max="9472" width="59.7109375" style="175" bestFit="1" customWidth="1"/>
    <col min="9473" max="9473" width="57.85546875" style="175" bestFit="1" customWidth="1"/>
    <col min="9474" max="9474" width="35.28515625" style="175" bestFit="1" customWidth="1"/>
    <col min="9475" max="9475" width="28.140625" style="175" bestFit="1" customWidth="1"/>
    <col min="9476" max="9476" width="33.140625" style="175" bestFit="1" customWidth="1"/>
    <col min="9477" max="9477" width="26" style="175" bestFit="1" customWidth="1"/>
    <col min="9478" max="9478" width="19.140625" style="175" bestFit="1" customWidth="1"/>
    <col min="9479" max="9479" width="10.42578125" style="175" customWidth="1"/>
    <col min="9480" max="9480" width="11.85546875" style="175" customWidth="1"/>
    <col min="9481" max="9481" width="14.7109375" style="175" customWidth="1"/>
    <col min="9482" max="9482" width="9" style="175" bestFit="1" customWidth="1"/>
    <col min="9483" max="9722" width="9.140625" style="175"/>
    <col min="9723" max="9723" width="4.7109375" style="175" bestFit="1" customWidth="1"/>
    <col min="9724" max="9724" width="9.7109375" style="175" bestFit="1" customWidth="1"/>
    <col min="9725" max="9725" width="10" style="175" bestFit="1" customWidth="1"/>
    <col min="9726" max="9726" width="8.85546875" style="175" bestFit="1" customWidth="1"/>
    <col min="9727" max="9727" width="22.85546875" style="175" customWidth="1"/>
    <col min="9728" max="9728" width="59.7109375" style="175" bestFit="1" customWidth="1"/>
    <col min="9729" max="9729" width="57.85546875" style="175" bestFit="1" customWidth="1"/>
    <col min="9730" max="9730" width="35.28515625" style="175" bestFit="1" customWidth="1"/>
    <col min="9731" max="9731" width="28.140625" style="175" bestFit="1" customWidth="1"/>
    <col min="9732" max="9732" width="33.140625" style="175" bestFit="1" customWidth="1"/>
    <col min="9733" max="9733" width="26" style="175" bestFit="1" customWidth="1"/>
    <col min="9734" max="9734" width="19.140625" style="175" bestFit="1" customWidth="1"/>
    <col min="9735" max="9735" width="10.42578125" style="175" customWidth="1"/>
    <col min="9736" max="9736" width="11.85546875" style="175" customWidth="1"/>
    <col min="9737" max="9737" width="14.7109375" style="175" customWidth="1"/>
    <col min="9738" max="9738" width="9" style="175" bestFit="1" customWidth="1"/>
    <col min="9739" max="9978" width="9.140625" style="175"/>
    <col min="9979" max="9979" width="4.7109375" style="175" bestFit="1" customWidth="1"/>
    <col min="9980" max="9980" width="9.7109375" style="175" bestFit="1" customWidth="1"/>
    <col min="9981" max="9981" width="10" style="175" bestFit="1" customWidth="1"/>
    <col min="9982" max="9982" width="8.85546875" style="175" bestFit="1" customWidth="1"/>
    <col min="9983" max="9983" width="22.85546875" style="175" customWidth="1"/>
    <col min="9984" max="9984" width="59.7109375" style="175" bestFit="1" customWidth="1"/>
    <col min="9985" max="9985" width="57.85546875" style="175" bestFit="1" customWidth="1"/>
    <col min="9986" max="9986" width="35.28515625" style="175" bestFit="1" customWidth="1"/>
    <col min="9987" max="9987" width="28.140625" style="175" bestFit="1" customWidth="1"/>
    <col min="9988" max="9988" width="33.140625" style="175" bestFit="1" customWidth="1"/>
    <col min="9989" max="9989" width="26" style="175" bestFit="1" customWidth="1"/>
    <col min="9990" max="9990" width="19.140625" style="175" bestFit="1" customWidth="1"/>
    <col min="9991" max="9991" width="10.42578125" style="175" customWidth="1"/>
    <col min="9992" max="9992" width="11.85546875" style="175" customWidth="1"/>
    <col min="9993" max="9993" width="14.7109375" style="175" customWidth="1"/>
    <col min="9994" max="9994" width="9" style="175" bestFit="1" customWidth="1"/>
    <col min="9995" max="10234" width="9.140625" style="175"/>
    <col min="10235" max="10235" width="4.7109375" style="175" bestFit="1" customWidth="1"/>
    <col min="10236" max="10236" width="9.7109375" style="175" bestFit="1" customWidth="1"/>
    <col min="10237" max="10237" width="10" style="175" bestFit="1" customWidth="1"/>
    <col min="10238" max="10238" width="8.85546875" style="175" bestFit="1" customWidth="1"/>
    <col min="10239" max="10239" width="22.85546875" style="175" customWidth="1"/>
    <col min="10240" max="10240" width="59.7109375" style="175" bestFit="1" customWidth="1"/>
    <col min="10241" max="10241" width="57.85546875" style="175" bestFit="1" customWidth="1"/>
    <col min="10242" max="10242" width="35.28515625" style="175" bestFit="1" customWidth="1"/>
    <col min="10243" max="10243" width="28.140625" style="175" bestFit="1" customWidth="1"/>
    <col min="10244" max="10244" width="33.140625" style="175" bestFit="1" customWidth="1"/>
    <col min="10245" max="10245" width="26" style="175" bestFit="1" customWidth="1"/>
    <col min="10246" max="10246" width="19.140625" style="175" bestFit="1" customWidth="1"/>
    <col min="10247" max="10247" width="10.42578125" style="175" customWidth="1"/>
    <col min="10248" max="10248" width="11.85546875" style="175" customWidth="1"/>
    <col min="10249" max="10249" width="14.7109375" style="175" customWidth="1"/>
    <col min="10250" max="10250" width="9" style="175" bestFit="1" customWidth="1"/>
    <col min="10251" max="10490" width="9.140625" style="175"/>
    <col min="10491" max="10491" width="4.7109375" style="175" bestFit="1" customWidth="1"/>
    <col min="10492" max="10492" width="9.7109375" style="175" bestFit="1" customWidth="1"/>
    <col min="10493" max="10493" width="10" style="175" bestFit="1" customWidth="1"/>
    <col min="10494" max="10494" width="8.85546875" style="175" bestFit="1" customWidth="1"/>
    <col min="10495" max="10495" width="22.85546875" style="175" customWidth="1"/>
    <col min="10496" max="10496" width="59.7109375" style="175" bestFit="1" customWidth="1"/>
    <col min="10497" max="10497" width="57.85546875" style="175" bestFit="1" customWidth="1"/>
    <col min="10498" max="10498" width="35.28515625" style="175" bestFit="1" customWidth="1"/>
    <col min="10499" max="10499" width="28.140625" style="175" bestFit="1" customWidth="1"/>
    <col min="10500" max="10500" width="33.140625" style="175" bestFit="1" customWidth="1"/>
    <col min="10501" max="10501" width="26" style="175" bestFit="1" customWidth="1"/>
    <col min="10502" max="10502" width="19.140625" style="175" bestFit="1" customWidth="1"/>
    <col min="10503" max="10503" width="10.42578125" style="175" customWidth="1"/>
    <col min="10504" max="10504" width="11.85546875" style="175" customWidth="1"/>
    <col min="10505" max="10505" width="14.7109375" style="175" customWidth="1"/>
    <col min="10506" max="10506" width="9" style="175" bestFit="1" customWidth="1"/>
    <col min="10507" max="10746" width="9.140625" style="175"/>
    <col min="10747" max="10747" width="4.7109375" style="175" bestFit="1" customWidth="1"/>
    <col min="10748" max="10748" width="9.7109375" style="175" bestFit="1" customWidth="1"/>
    <col min="10749" max="10749" width="10" style="175" bestFit="1" customWidth="1"/>
    <col min="10750" max="10750" width="8.85546875" style="175" bestFit="1" customWidth="1"/>
    <col min="10751" max="10751" width="22.85546875" style="175" customWidth="1"/>
    <col min="10752" max="10752" width="59.7109375" style="175" bestFit="1" customWidth="1"/>
    <col min="10753" max="10753" width="57.85546875" style="175" bestFit="1" customWidth="1"/>
    <col min="10754" max="10754" width="35.28515625" style="175" bestFit="1" customWidth="1"/>
    <col min="10755" max="10755" width="28.140625" style="175" bestFit="1" customWidth="1"/>
    <col min="10756" max="10756" width="33.140625" style="175" bestFit="1" customWidth="1"/>
    <col min="10757" max="10757" width="26" style="175" bestFit="1" customWidth="1"/>
    <col min="10758" max="10758" width="19.140625" style="175" bestFit="1" customWidth="1"/>
    <col min="10759" max="10759" width="10.42578125" style="175" customWidth="1"/>
    <col min="10760" max="10760" width="11.85546875" style="175" customWidth="1"/>
    <col min="10761" max="10761" width="14.7109375" style="175" customWidth="1"/>
    <col min="10762" max="10762" width="9" style="175" bestFit="1" customWidth="1"/>
    <col min="10763" max="11002" width="9.140625" style="175"/>
    <col min="11003" max="11003" width="4.7109375" style="175" bestFit="1" customWidth="1"/>
    <col min="11004" max="11004" width="9.7109375" style="175" bestFit="1" customWidth="1"/>
    <col min="11005" max="11005" width="10" style="175" bestFit="1" customWidth="1"/>
    <col min="11006" max="11006" width="8.85546875" style="175" bestFit="1" customWidth="1"/>
    <col min="11007" max="11007" width="22.85546875" style="175" customWidth="1"/>
    <col min="11008" max="11008" width="59.7109375" style="175" bestFit="1" customWidth="1"/>
    <col min="11009" max="11009" width="57.85546875" style="175" bestFit="1" customWidth="1"/>
    <col min="11010" max="11010" width="35.28515625" style="175" bestFit="1" customWidth="1"/>
    <col min="11011" max="11011" width="28.140625" style="175" bestFit="1" customWidth="1"/>
    <col min="11012" max="11012" width="33.140625" style="175" bestFit="1" customWidth="1"/>
    <col min="11013" max="11013" width="26" style="175" bestFit="1" customWidth="1"/>
    <col min="11014" max="11014" width="19.140625" style="175" bestFit="1" customWidth="1"/>
    <col min="11015" max="11015" width="10.42578125" style="175" customWidth="1"/>
    <col min="11016" max="11016" width="11.85546875" style="175" customWidth="1"/>
    <col min="11017" max="11017" width="14.7109375" style="175" customWidth="1"/>
    <col min="11018" max="11018" width="9" style="175" bestFit="1" customWidth="1"/>
    <col min="11019" max="11258" width="9.140625" style="175"/>
    <col min="11259" max="11259" width="4.7109375" style="175" bestFit="1" customWidth="1"/>
    <col min="11260" max="11260" width="9.7109375" style="175" bestFit="1" customWidth="1"/>
    <col min="11261" max="11261" width="10" style="175" bestFit="1" customWidth="1"/>
    <col min="11262" max="11262" width="8.85546875" style="175" bestFit="1" customWidth="1"/>
    <col min="11263" max="11263" width="22.85546875" style="175" customWidth="1"/>
    <col min="11264" max="11264" width="59.7109375" style="175" bestFit="1" customWidth="1"/>
    <col min="11265" max="11265" width="57.85546875" style="175" bestFit="1" customWidth="1"/>
    <col min="11266" max="11266" width="35.28515625" style="175" bestFit="1" customWidth="1"/>
    <col min="11267" max="11267" width="28.140625" style="175" bestFit="1" customWidth="1"/>
    <col min="11268" max="11268" width="33.140625" style="175" bestFit="1" customWidth="1"/>
    <col min="11269" max="11269" width="26" style="175" bestFit="1" customWidth="1"/>
    <col min="11270" max="11270" width="19.140625" style="175" bestFit="1" customWidth="1"/>
    <col min="11271" max="11271" width="10.42578125" style="175" customWidth="1"/>
    <col min="11272" max="11272" width="11.85546875" style="175" customWidth="1"/>
    <col min="11273" max="11273" width="14.7109375" style="175" customWidth="1"/>
    <col min="11274" max="11274" width="9" style="175" bestFit="1" customWidth="1"/>
    <col min="11275" max="11514" width="9.140625" style="175"/>
    <col min="11515" max="11515" width="4.7109375" style="175" bestFit="1" customWidth="1"/>
    <col min="11516" max="11516" width="9.7109375" style="175" bestFit="1" customWidth="1"/>
    <col min="11517" max="11517" width="10" style="175" bestFit="1" customWidth="1"/>
    <col min="11518" max="11518" width="8.85546875" style="175" bestFit="1" customWidth="1"/>
    <col min="11519" max="11519" width="22.85546875" style="175" customWidth="1"/>
    <col min="11520" max="11520" width="59.7109375" style="175" bestFit="1" customWidth="1"/>
    <col min="11521" max="11521" width="57.85546875" style="175" bestFit="1" customWidth="1"/>
    <col min="11522" max="11522" width="35.28515625" style="175" bestFit="1" customWidth="1"/>
    <col min="11523" max="11523" width="28.140625" style="175" bestFit="1" customWidth="1"/>
    <col min="11524" max="11524" width="33.140625" style="175" bestFit="1" customWidth="1"/>
    <col min="11525" max="11525" width="26" style="175" bestFit="1" customWidth="1"/>
    <col min="11526" max="11526" width="19.140625" style="175" bestFit="1" customWidth="1"/>
    <col min="11527" max="11527" width="10.42578125" style="175" customWidth="1"/>
    <col min="11528" max="11528" width="11.85546875" style="175" customWidth="1"/>
    <col min="11529" max="11529" width="14.7109375" style="175" customWidth="1"/>
    <col min="11530" max="11530" width="9" style="175" bestFit="1" customWidth="1"/>
    <col min="11531" max="11770" width="9.140625" style="175"/>
    <col min="11771" max="11771" width="4.7109375" style="175" bestFit="1" customWidth="1"/>
    <col min="11772" max="11772" width="9.7109375" style="175" bestFit="1" customWidth="1"/>
    <col min="11773" max="11773" width="10" style="175" bestFit="1" customWidth="1"/>
    <col min="11774" max="11774" width="8.85546875" style="175" bestFit="1" customWidth="1"/>
    <col min="11775" max="11775" width="22.85546875" style="175" customWidth="1"/>
    <col min="11776" max="11776" width="59.7109375" style="175" bestFit="1" customWidth="1"/>
    <col min="11777" max="11777" width="57.85546875" style="175" bestFit="1" customWidth="1"/>
    <col min="11778" max="11778" width="35.28515625" style="175" bestFit="1" customWidth="1"/>
    <col min="11779" max="11779" width="28.140625" style="175" bestFit="1" customWidth="1"/>
    <col min="11780" max="11780" width="33.140625" style="175" bestFit="1" customWidth="1"/>
    <col min="11781" max="11781" width="26" style="175" bestFit="1" customWidth="1"/>
    <col min="11782" max="11782" width="19.140625" style="175" bestFit="1" customWidth="1"/>
    <col min="11783" max="11783" width="10.42578125" style="175" customWidth="1"/>
    <col min="11784" max="11784" width="11.85546875" style="175" customWidth="1"/>
    <col min="11785" max="11785" width="14.7109375" style="175" customWidth="1"/>
    <col min="11786" max="11786" width="9" style="175" bestFit="1" customWidth="1"/>
    <col min="11787" max="12026" width="9.140625" style="175"/>
    <col min="12027" max="12027" width="4.7109375" style="175" bestFit="1" customWidth="1"/>
    <col min="12028" max="12028" width="9.7109375" style="175" bestFit="1" customWidth="1"/>
    <col min="12029" max="12029" width="10" style="175" bestFit="1" customWidth="1"/>
    <col min="12030" max="12030" width="8.85546875" style="175" bestFit="1" customWidth="1"/>
    <col min="12031" max="12031" width="22.85546875" style="175" customWidth="1"/>
    <col min="12032" max="12032" width="59.7109375" style="175" bestFit="1" customWidth="1"/>
    <col min="12033" max="12033" width="57.85546875" style="175" bestFit="1" customWidth="1"/>
    <col min="12034" max="12034" width="35.28515625" style="175" bestFit="1" customWidth="1"/>
    <col min="12035" max="12035" width="28.140625" style="175" bestFit="1" customWidth="1"/>
    <col min="12036" max="12036" width="33.140625" style="175" bestFit="1" customWidth="1"/>
    <col min="12037" max="12037" width="26" style="175" bestFit="1" customWidth="1"/>
    <col min="12038" max="12038" width="19.140625" style="175" bestFit="1" customWidth="1"/>
    <col min="12039" max="12039" width="10.42578125" style="175" customWidth="1"/>
    <col min="12040" max="12040" width="11.85546875" style="175" customWidth="1"/>
    <col min="12041" max="12041" width="14.7109375" style="175" customWidth="1"/>
    <col min="12042" max="12042" width="9" style="175" bestFit="1" customWidth="1"/>
    <col min="12043" max="12282" width="9.140625" style="175"/>
    <col min="12283" max="12283" width="4.7109375" style="175" bestFit="1" customWidth="1"/>
    <col min="12284" max="12284" width="9.7109375" style="175" bestFit="1" customWidth="1"/>
    <col min="12285" max="12285" width="10" style="175" bestFit="1" customWidth="1"/>
    <col min="12286" max="12286" width="8.85546875" style="175" bestFit="1" customWidth="1"/>
    <col min="12287" max="12287" width="22.85546875" style="175" customWidth="1"/>
    <col min="12288" max="12288" width="59.7109375" style="175" bestFit="1" customWidth="1"/>
    <col min="12289" max="12289" width="57.85546875" style="175" bestFit="1" customWidth="1"/>
    <col min="12290" max="12290" width="35.28515625" style="175" bestFit="1" customWidth="1"/>
    <col min="12291" max="12291" width="28.140625" style="175" bestFit="1" customWidth="1"/>
    <col min="12292" max="12292" width="33.140625" style="175" bestFit="1" customWidth="1"/>
    <col min="12293" max="12293" width="26" style="175" bestFit="1" customWidth="1"/>
    <col min="12294" max="12294" width="19.140625" style="175" bestFit="1" customWidth="1"/>
    <col min="12295" max="12295" width="10.42578125" style="175" customWidth="1"/>
    <col min="12296" max="12296" width="11.85546875" style="175" customWidth="1"/>
    <col min="12297" max="12297" width="14.7109375" style="175" customWidth="1"/>
    <col min="12298" max="12298" width="9" style="175" bestFit="1" customWidth="1"/>
    <col min="12299" max="12538" width="9.140625" style="175"/>
    <col min="12539" max="12539" width="4.7109375" style="175" bestFit="1" customWidth="1"/>
    <col min="12540" max="12540" width="9.7109375" style="175" bestFit="1" customWidth="1"/>
    <col min="12541" max="12541" width="10" style="175" bestFit="1" customWidth="1"/>
    <col min="12542" max="12542" width="8.85546875" style="175" bestFit="1" customWidth="1"/>
    <col min="12543" max="12543" width="22.85546875" style="175" customWidth="1"/>
    <col min="12544" max="12544" width="59.7109375" style="175" bestFit="1" customWidth="1"/>
    <col min="12545" max="12545" width="57.85546875" style="175" bestFit="1" customWidth="1"/>
    <col min="12546" max="12546" width="35.28515625" style="175" bestFit="1" customWidth="1"/>
    <col min="12547" max="12547" width="28.140625" style="175" bestFit="1" customWidth="1"/>
    <col min="12548" max="12548" width="33.140625" style="175" bestFit="1" customWidth="1"/>
    <col min="12549" max="12549" width="26" style="175" bestFit="1" customWidth="1"/>
    <col min="12550" max="12550" width="19.140625" style="175" bestFit="1" customWidth="1"/>
    <col min="12551" max="12551" width="10.42578125" style="175" customWidth="1"/>
    <col min="12552" max="12552" width="11.85546875" style="175" customWidth="1"/>
    <col min="12553" max="12553" width="14.7109375" style="175" customWidth="1"/>
    <col min="12554" max="12554" width="9" style="175" bestFit="1" customWidth="1"/>
    <col min="12555" max="12794" width="9.140625" style="175"/>
    <col min="12795" max="12795" width="4.7109375" style="175" bestFit="1" customWidth="1"/>
    <col min="12796" max="12796" width="9.7109375" style="175" bestFit="1" customWidth="1"/>
    <col min="12797" max="12797" width="10" style="175" bestFit="1" customWidth="1"/>
    <col min="12798" max="12798" width="8.85546875" style="175" bestFit="1" customWidth="1"/>
    <col min="12799" max="12799" width="22.85546875" style="175" customWidth="1"/>
    <col min="12800" max="12800" width="59.7109375" style="175" bestFit="1" customWidth="1"/>
    <col min="12801" max="12801" width="57.85546875" style="175" bestFit="1" customWidth="1"/>
    <col min="12802" max="12802" width="35.28515625" style="175" bestFit="1" customWidth="1"/>
    <col min="12803" max="12803" width="28.140625" style="175" bestFit="1" customWidth="1"/>
    <col min="12804" max="12804" width="33.140625" style="175" bestFit="1" customWidth="1"/>
    <col min="12805" max="12805" width="26" style="175" bestFit="1" customWidth="1"/>
    <col min="12806" max="12806" width="19.140625" style="175" bestFit="1" customWidth="1"/>
    <col min="12807" max="12807" width="10.42578125" style="175" customWidth="1"/>
    <col min="12808" max="12808" width="11.85546875" style="175" customWidth="1"/>
    <col min="12809" max="12809" width="14.7109375" style="175" customWidth="1"/>
    <col min="12810" max="12810" width="9" style="175" bestFit="1" customWidth="1"/>
    <col min="12811" max="13050" width="9.140625" style="175"/>
    <col min="13051" max="13051" width="4.7109375" style="175" bestFit="1" customWidth="1"/>
    <col min="13052" max="13052" width="9.7109375" style="175" bestFit="1" customWidth="1"/>
    <col min="13053" max="13053" width="10" style="175" bestFit="1" customWidth="1"/>
    <col min="13054" max="13054" width="8.85546875" style="175" bestFit="1" customWidth="1"/>
    <col min="13055" max="13055" width="22.85546875" style="175" customWidth="1"/>
    <col min="13056" max="13056" width="59.7109375" style="175" bestFit="1" customWidth="1"/>
    <col min="13057" max="13057" width="57.85546875" style="175" bestFit="1" customWidth="1"/>
    <col min="13058" max="13058" width="35.28515625" style="175" bestFit="1" customWidth="1"/>
    <col min="13059" max="13059" width="28.140625" style="175" bestFit="1" customWidth="1"/>
    <col min="13060" max="13060" width="33.140625" style="175" bestFit="1" customWidth="1"/>
    <col min="13061" max="13061" width="26" style="175" bestFit="1" customWidth="1"/>
    <col min="13062" max="13062" width="19.140625" style="175" bestFit="1" customWidth="1"/>
    <col min="13063" max="13063" width="10.42578125" style="175" customWidth="1"/>
    <col min="13064" max="13064" width="11.85546875" style="175" customWidth="1"/>
    <col min="13065" max="13065" width="14.7109375" style="175" customWidth="1"/>
    <col min="13066" max="13066" width="9" style="175" bestFit="1" customWidth="1"/>
    <col min="13067" max="13306" width="9.140625" style="175"/>
    <col min="13307" max="13307" width="4.7109375" style="175" bestFit="1" customWidth="1"/>
    <col min="13308" max="13308" width="9.7109375" style="175" bestFit="1" customWidth="1"/>
    <col min="13309" max="13309" width="10" style="175" bestFit="1" customWidth="1"/>
    <col min="13310" max="13310" width="8.85546875" style="175" bestFit="1" customWidth="1"/>
    <col min="13311" max="13311" width="22.85546875" style="175" customWidth="1"/>
    <col min="13312" max="13312" width="59.7109375" style="175" bestFit="1" customWidth="1"/>
    <col min="13313" max="13313" width="57.85546875" style="175" bestFit="1" customWidth="1"/>
    <col min="13314" max="13314" width="35.28515625" style="175" bestFit="1" customWidth="1"/>
    <col min="13315" max="13315" width="28.140625" style="175" bestFit="1" customWidth="1"/>
    <col min="13316" max="13316" width="33.140625" style="175" bestFit="1" customWidth="1"/>
    <col min="13317" max="13317" width="26" style="175" bestFit="1" customWidth="1"/>
    <col min="13318" max="13318" width="19.140625" style="175" bestFit="1" customWidth="1"/>
    <col min="13319" max="13319" width="10.42578125" style="175" customWidth="1"/>
    <col min="13320" max="13320" width="11.85546875" style="175" customWidth="1"/>
    <col min="13321" max="13321" width="14.7109375" style="175" customWidth="1"/>
    <col min="13322" max="13322" width="9" style="175" bestFit="1" customWidth="1"/>
    <col min="13323" max="13562" width="9.140625" style="175"/>
    <col min="13563" max="13563" width="4.7109375" style="175" bestFit="1" customWidth="1"/>
    <col min="13564" max="13564" width="9.7109375" style="175" bestFit="1" customWidth="1"/>
    <col min="13565" max="13565" width="10" style="175" bestFit="1" customWidth="1"/>
    <col min="13566" max="13566" width="8.85546875" style="175" bestFit="1" customWidth="1"/>
    <col min="13567" max="13567" width="22.85546875" style="175" customWidth="1"/>
    <col min="13568" max="13568" width="59.7109375" style="175" bestFit="1" customWidth="1"/>
    <col min="13569" max="13569" width="57.85546875" style="175" bestFit="1" customWidth="1"/>
    <col min="13570" max="13570" width="35.28515625" style="175" bestFit="1" customWidth="1"/>
    <col min="13571" max="13571" width="28.140625" style="175" bestFit="1" customWidth="1"/>
    <col min="13572" max="13572" width="33.140625" style="175" bestFit="1" customWidth="1"/>
    <col min="13573" max="13573" width="26" style="175" bestFit="1" customWidth="1"/>
    <col min="13574" max="13574" width="19.140625" style="175" bestFit="1" customWidth="1"/>
    <col min="13575" max="13575" width="10.42578125" style="175" customWidth="1"/>
    <col min="13576" max="13576" width="11.85546875" style="175" customWidth="1"/>
    <col min="13577" max="13577" width="14.7109375" style="175" customWidth="1"/>
    <col min="13578" max="13578" width="9" style="175" bestFit="1" customWidth="1"/>
    <col min="13579" max="13818" width="9.140625" style="175"/>
    <col min="13819" max="13819" width="4.7109375" style="175" bestFit="1" customWidth="1"/>
    <col min="13820" max="13820" width="9.7109375" style="175" bestFit="1" customWidth="1"/>
    <col min="13821" max="13821" width="10" style="175" bestFit="1" customWidth="1"/>
    <col min="13822" max="13822" width="8.85546875" style="175" bestFit="1" customWidth="1"/>
    <col min="13823" max="13823" width="22.85546875" style="175" customWidth="1"/>
    <col min="13824" max="13824" width="59.7109375" style="175" bestFit="1" customWidth="1"/>
    <col min="13825" max="13825" width="57.85546875" style="175" bestFit="1" customWidth="1"/>
    <col min="13826" max="13826" width="35.28515625" style="175" bestFit="1" customWidth="1"/>
    <col min="13827" max="13827" width="28.140625" style="175" bestFit="1" customWidth="1"/>
    <col min="13828" max="13828" width="33.140625" style="175" bestFit="1" customWidth="1"/>
    <col min="13829" max="13829" width="26" style="175" bestFit="1" customWidth="1"/>
    <col min="13830" max="13830" width="19.140625" style="175" bestFit="1" customWidth="1"/>
    <col min="13831" max="13831" width="10.42578125" style="175" customWidth="1"/>
    <col min="13832" max="13832" width="11.85546875" style="175" customWidth="1"/>
    <col min="13833" max="13833" width="14.7109375" style="175" customWidth="1"/>
    <col min="13834" max="13834" width="9" style="175" bestFit="1" customWidth="1"/>
    <col min="13835" max="14074" width="9.140625" style="175"/>
    <col min="14075" max="14075" width="4.7109375" style="175" bestFit="1" customWidth="1"/>
    <col min="14076" max="14076" width="9.7109375" style="175" bestFit="1" customWidth="1"/>
    <col min="14077" max="14077" width="10" style="175" bestFit="1" customWidth="1"/>
    <col min="14078" max="14078" width="8.85546875" style="175" bestFit="1" customWidth="1"/>
    <col min="14079" max="14079" width="22.85546875" style="175" customWidth="1"/>
    <col min="14080" max="14080" width="59.7109375" style="175" bestFit="1" customWidth="1"/>
    <col min="14081" max="14081" width="57.85546875" style="175" bestFit="1" customWidth="1"/>
    <col min="14082" max="14082" width="35.28515625" style="175" bestFit="1" customWidth="1"/>
    <col min="14083" max="14083" width="28.140625" style="175" bestFit="1" customWidth="1"/>
    <col min="14084" max="14084" width="33.140625" style="175" bestFit="1" customWidth="1"/>
    <col min="14085" max="14085" width="26" style="175" bestFit="1" customWidth="1"/>
    <col min="14086" max="14086" width="19.140625" style="175" bestFit="1" customWidth="1"/>
    <col min="14087" max="14087" width="10.42578125" style="175" customWidth="1"/>
    <col min="14088" max="14088" width="11.85546875" style="175" customWidth="1"/>
    <col min="14089" max="14089" width="14.7109375" style="175" customWidth="1"/>
    <col min="14090" max="14090" width="9" style="175" bestFit="1" customWidth="1"/>
    <col min="14091" max="14330" width="9.140625" style="175"/>
    <col min="14331" max="14331" width="4.7109375" style="175" bestFit="1" customWidth="1"/>
    <col min="14332" max="14332" width="9.7109375" style="175" bestFit="1" customWidth="1"/>
    <col min="14333" max="14333" width="10" style="175" bestFit="1" customWidth="1"/>
    <col min="14334" max="14334" width="8.85546875" style="175" bestFit="1" customWidth="1"/>
    <col min="14335" max="14335" width="22.85546875" style="175" customWidth="1"/>
    <col min="14336" max="14336" width="59.7109375" style="175" bestFit="1" customWidth="1"/>
    <col min="14337" max="14337" width="57.85546875" style="175" bestFit="1" customWidth="1"/>
    <col min="14338" max="14338" width="35.28515625" style="175" bestFit="1" customWidth="1"/>
    <col min="14339" max="14339" width="28.140625" style="175" bestFit="1" customWidth="1"/>
    <col min="14340" max="14340" width="33.140625" style="175" bestFit="1" customWidth="1"/>
    <col min="14341" max="14341" width="26" style="175" bestFit="1" customWidth="1"/>
    <col min="14342" max="14342" width="19.140625" style="175" bestFit="1" customWidth="1"/>
    <col min="14343" max="14343" width="10.42578125" style="175" customWidth="1"/>
    <col min="14344" max="14344" width="11.85546875" style="175" customWidth="1"/>
    <col min="14345" max="14345" width="14.7109375" style="175" customWidth="1"/>
    <col min="14346" max="14346" width="9" style="175" bestFit="1" customWidth="1"/>
    <col min="14347" max="14586" width="9.140625" style="175"/>
    <col min="14587" max="14587" width="4.7109375" style="175" bestFit="1" customWidth="1"/>
    <col min="14588" max="14588" width="9.7109375" style="175" bestFit="1" customWidth="1"/>
    <col min="14589" max="14589" width="10" style="175" bestFit="1" customWidth="1"/>
    <col min="14590" max="14590" width="8.85546875" style="175" bestFit="1" customWidth="1"/>
    <col min="14591" max="14591" width="22.85546875" style="175" customWidth="1"/>
    <col min="14592" max="14592" width="59.7109375" style="175" bestFit="1" customWidth="1"/>
    <col min="14593" max="14593" width="57.85546875" style="175" bestFit="1" customWidth="1"/>
    <col min="14594" max="14594" width="35.28515625" style="175" bestFit="1" customWidth="1"/>
    <col min="14595" max="14595" width="28.140625" style="175" bestFit="1" customWidth="1"/>
    <col min="14596" max="14596" width="33.140625" style="175" bestFit="1" customWidth="1"/>
    <col min="14597" max="14597" width="26" style="175" bestFit="1" customWidth="1"/>
    <col min="14598" max="14598" width="19.140625" style="175" bestFit="1" customWidth="1"/>
    <col min="14599" max="14599" width="10.42578125" style="175" customWidth="1"/>
    <col min="14600" max="14600" width="11.85546875" style="175" customWidth="1"/>
    <col min="14601" max="14601" width="14.7109375" style="175" customWidth="1"/>
    <col min="14602" max="14602" width="9" style="175" bestFit="1" customWidth="1"/>
    <col min="14603" max="14842" width="9.140625" style="175"/>
    <col min="14843" max="14843" width="4.7109375" style="175" bestFit="1" customWidth="1"/>
    <col min="14844" max="14844" width="9.7109375" style="175" bestFit="1" customWidth="1"/>
    <col min="14845" max="14845" width="10" style="175" bestFit="1" customWidth="1"/>
    <col min="14846" max="14846" width="8.85546875" style="175" bestFit="1" customWidth="1"/>
    <col min="14847" max="14847" width="22.85546875" style="175" customWidth="1"/>
    <col min="14848" max="14848" width="59.7109375" style="175" bestFit="1" customWidth="1"/>
    <col min="14849" max="14849" width="57.85546875" style="175" bestFit="1" customWidth="1"/>
    <col min="14850" max="14850" width="35.28515625" style="175" bestFit="1" customWidth="1"/>
    <col min="14851" max="14851" width="28.140625" style="175" bestFit="1" customWidth="1"/>
    <col min="14852" max="14852" width="33.140625" style="175" bestFit="1" customWidth="1"/>
    <col min="14853" max="14853" width="26" style="175" bestFit="1" customWidth="1"/>
    <col min="14854" max="14854" width="19.140625" style="175" bestFit="1" customWidth="1"/>
    <col min="14855" max="14855" width="10.42578125" style="175" customWidth="1"/>
    <col min="14856" max="14856" width="11.85546875" style="175" customWidth="1"/>
    <col min="14857" max="14857" width="14.7109375" style="175" customWidth="1"/>
    <col min="14858" max="14858" width="9" style="175" bestFit="1" customWidth="1"/>
    <col min="14859" max="15098" width="9.140625" style="175"/>
    <col min="15099" max="15099" width="4.7109375" style="175" bestFit="1" customWidth="1"/>
    <col min="15100" max="15100" width="9.7109375" style="175" bestFit="1" customWidth="1"/>
    <col min="15101" max="15101" width="10" style="175" bestFit="1" customWidth="1"/>
    <col min="15102" max="15102" width="8.85546875" style="175" bestFit="1" customWidth="1"/>
    <col min="15103" max="15103" width="22.85546875" style="175" customWidth="1"/>
    <col min="15104" max="15104" width="59.7109375" style="175" bestFit="1" customWidth="1"/>
    <col min="15105" max="15105" width="57.85546875" style="175" bestFit="1" customWidth="1"/>
    <col min="15106" max="15106" width="35.28515625" style="175" bestFit="1" customWidth="1"/>
    <col min="15107" max="15107" width="28.140625" style="175" bestFit="1" customWidth="1"/>
    <col min="15108" max="15108" width="33.140625" style="175" bestFit="1" customWidth="1"/>
    <col min="15109" max="15109" width="26" style="175" bestFit="1" customWidth="1"/>
    <col min="15110" max="15110" width="19.140625" style="175" bestFit="1" customWidth="1"/>
    <col min="15111" max="15111" width="10.42578125" style="175" customWidth="1"/>
    <col min="15112" max="15112" width="11.85546875" style="175" customWidth="1"/>
    <col min="15113" max="15113" width="14.7109375" style="175" customWidth="1"/>
    <col min="15114" max="15114" width="9" style="175" bestFit="1" customWidth="1"/>
    <col min="15115" max="15354" width="9.140625" style="175"/>
    <col min="15355" max="15355" width="4.7109375" style="175" bestFit="1" customWidth="1"/>
    <col min="15356" max="15356" width="9.7109375" style="175" bestFit="1" customWidth="1"/>
    <col min="15357" max="15357" width="10" style="175" bestFit="1" customWidth="1"/>
    <col min="15358" max="15358" width="8.85546875" style="175" bestFit="1" customWidth="1"/>
    <col min="15359" max="15359" width="22.85546875" style="175" customWidth="1"/>
    <col min="15360" max="15360" width="59.7109375" style="175" bestFit="1" customWidth="1"/>
    <col min="15361" max="15361" width="57.85546875" style="175" bestFit="1" customWidth="1"/>
    <col min="15362" max="15362" width="35.28515625" style="175" bestFit="1" customWidth="1"/>
    <col min="15363" max="15363" width="28.140625" style="175" bestFit="1" customWidth="1"/>
    <col min="15364" max="15364" width="33.140625" style="175" bestFit="1" customWidth="1"/>
    <col min="15365" max="15365" width="26" style="175" bestFit="1" customWidth="1"/>
    <col min="15366" max="15366" width="19.140625" style="175" bestFit="1" customWidth="1"/>
    <col min="15367" max="15367" width="10.42578125" style="175" customWidth="1"/>
    <col min="15368" max="15368" width="11.85546875" style="175" customWidth="1"/>
    <col min="15369" max="15369" width="14.7109375" style="175" customWidth="1"/>
    <col min="15370" max="15370" width="9" style="175" bestFit="1" customWidth="1"/>
    <col min="15371" max="15610" width="9.140625" style="175"/>
    <col min="15611" max="15611" width="4.7109375" style="175" bestFit="1" customWidth="1"/>
    <col min="15612" max="15612" width="9.7109375" style="175" bestFit="1" customWidth="1"/>
    <col min="15613" max="15613" width="10" style="175" bestFit="1" customWidth="1"/>
    <col min="15614" max="15614" width="8.85546875" style="175" bestFit="1" customWidth="1"/>
    <col min="15615" max="15615" width="22.85546875" style="175" customWidth="1"/>
    <col min="15616" max="15616" width="59.7109375" style="175" bestFit="1" customWidth="1"/>
    <col min="15617" max="15617" width="57.85546875" style="175" bestFit="1" customWidth="1"/>
    <col min="15618" max="15618" width="35.28515625" style="175" bestFit="1" customWidth="1"/>
    <col min="15619" max="15619" width="28.140625" style="175" bestFit="1" customWidth="1"/>
    <col min="15620" max="15620" width="33.140625" style="175" bestFit="1" customWidth="1"/>
    <col min="15621" max="15621" width="26" style="175" bestFit="1" customWidth="1"/>
    <col min="15622" max="15622" width="19.140625" style="175" bestFit="1" customWidth="1"/>
    <col min="15623" max="15623" width="10.42578125" style="175" customWidth="1"/>
    <col min="15624" max="15624" width="11.85546875" style="175" customWidth="1"/>
    <col min="15625" max="15625" width="14.7109375" style="175" customWidth="1"/>
    <col min="15626" max="15626" width="9" style="175" bestFit="1" customWidth="1"/>
    <col min="15627" max="15866" width="9.140625" style="175"/>
    <col min="15867" max="15867" width="4.7109375" style="175" bestFit="1" customWidth="1"/>
    <col min="15868" max="15868" width="9.7109375" style="175" bestFit="1" customWidth="1"/>
    <col min="15869" max="15869" width="10" style="175" bestFit="1" customWidth="1"/>
    <col min="15870" max="15870" width="8.85546875" style="175" bestFit="1" customWidth="1"/>
    <col min="15871" max="15871" width="22.85546875" style="175" customWidth="1"/>
    <col min="15872" max="15872" width="59.7109375" style="175" bestFit="1" customWidth="1"/>
    <col min="15873" max="15873" width="57.85546875" style="175" bestFit="1" customWidth="1"/>
    <col min="15874" max="15874" width="35.28515625" style="175" bestFit="1" customWidth="1"/>
    <col min="15875" max="15875" width="28.140625" style="175" bestFit="1" customWidth="1"/>
    <col min="15876" max="15876" width="33.140625" style="175" bestFit="1" customWidth="1"/>
    <col min="15877" max="15877" width="26" style="175" bestFit="1" customWidth="1"/>
    <col min="15878" max="15878" width="19.140625" style="175" bestFit="1" customWidth="1"/>
    <col min="15879" max="15879" width="10.42578125" style="175" customWidth="1"/>
    <col min="15880" max="15880" width="11.85546875" style="175" customWidth="1"/>
    <col min="15881" max="15881" width="14.7109375" style="175" customWidth="1"/>
    <col min="15882" max="15882" width="9" style="175" bestFit="1" customWidth="1"/>
    <col min="15883" max="16122" width="9.140625" style="175"/>
    <col min="16123" max="16123" width="4.7109375" style="175" bestFit="1" customWidth="1"/>
    <col min="16124" max="16124" width="9.7109375" style="175" bestFit="1" customWidth="1"/>
    <col min="16125" max="16125" width="10" style="175" bestFit="1" customWidth="1"/>
    <col min="16126" max="16126" width="8.85546875" style="175" bestFit="1" customWidth="1"/>
    <col min="16127" max="16127" width="22.85546875" style="175" customWidth="1"/>
    <col min="16128" max="16128" width="59.7109375" style="175" bestFit="1" customWidth="1"/>
    <col min="16129" max="16129" width="57.85546875" style="175" bestFit="1" customWidth="1"/>
    <col min="16130" max="16130" width="35.28515625" style="175" bestFit="1" customWidth="1"/>
    <col min="16131" max="16131" width="28.140625" style="175" bestFit="1" customWidth="1"/>
    <col min="16132" max="16132" width="33.140625" style="175" bestFit="1" customWidth="1"/>
    <col min="16133" max="16133" width="26" style="175" bestFit="1" customWidth="1"/>
    <col min="16134" max="16134" width="19.140625" style="175" bestFit="1" customWidth="1"/>
    <col min="16135" max="16135" width="10.42578125" style="175" customWidth="1"/>
    <col min="16136" max="16136" width="11.85546875" style="175" customWidth="1"/>
    <col min="16137" max="16137" width="14.7109375" style="175" customWidth="1"/>
    <col min="16138" max="16138" width="9" style="175" bestFit="1" customWidth="1"/>
    <col min="16139" max="16384" width="9.140625" style="175"/>
  </cols>
  <sheetData>
    <row r="1" spans="1:19" x14ac:dyDescent="0.25">
      <c r="M1" s="176"/>
      <c r="N1" s="176"/>
      <c r="O1" s="176"/>
      <c r="P1" s="176"/>
    </row>
    <row r="2" spans="1:19" x14ac:dyDescent="0.25">
      <c r="A2" s="177" t="s">
        <v>1195</v>
      </c>
      <c r="M2" s="176"/>
      <c r="N2" s="176"/>
      <c r="O2" s="176"/>
      <c r="P2" s="176"/>
    </row>
    <row r="3" spans="1:19" x14ac:dyDescent="0.25">
      <c r="M3" s="176"/>
      <c r="N3" s="176"/>
      <c r="O3" s="176"/>
      <c r="P3" s="176"/>
    </row>
    <row r="4" spans="1:19" s="179" customFormat="1" ht="47.25" customHeight="1" x14ac:dyDescent="0.25">
      <c r="A4" s="663" t="s">
        <v>0</v>
      </c>
      <c r="B4" s="665" t="s">
        <v>1</v>
      </c>
      <c r="C4" s="665" t="s">
        <v>2</v>
      </c>
      <c r="D4" s="665" t="s">
        <v>3</v>
      </c>
      <c r="E4" s="663" t="s">
        <v>4</v>
      </c>
      <c r="F4" s="663" t="s">
        <v>5</v>
      </c>
      <c r="G4" s="663" t="s">
        <v>6</v>
      </c>
      <c r="H4" s="669" t="s">
        <v>7</v>
      </c>
      <c r="I4" s="669"/>
      <c r="J4" s="663" t="s">
        <v>8</v>
      </c>
      <c r="K4" s="670" t="s">
        <v>9</v>
      </c>
      <c r="L4" s="671"/>
      <c r="M4" s="668" t="s">
        <v>10</v>
      </c>
      <c r="N4" s="668"/>
      <c r="O4" s="668" t="s">
        <v>11</v>
      </c>
      <c r="P4" s="668"/>
      <c r="Q4" s="663" t="s">
        <v>12</v>
      </c>
      <c r="R4" s="665" t="s">
        <v>13</v>
      </c>
      <c r="S4" s="178"/>
    </row>
    <row r="5" spans="1:19" s="179" customFormat="1" x14ac:dyDescent="0.2">
      <c r="A5" s="664"/>
      <c r="B5" s="666"/>
      <c r="C5" s="666"/>
      <c r="D5" s="666"/>
      <c r="E5" s="664"/>
      <c r="F5" s="664"/>
      <c r="G5" s="664"/>
      <c r="H5" s="424" t="s">
        <v>14</v>
      </c>
      <c r="I5" s="424" t="s">
        <v>15</v>
      </c>
      <c r="J5" s="664"/>
      <c r="K5" s="427">
        <v>2018</v>
      </c>
      <c r="L5" s="427">
        <v>2019</v>
      </c>
      <c r="M5" s="182">
        <v>2018</v>
      </c>
      <c r="N5" s="182">
        <v>2019</v>
      </c>
      <c r="O5" s="182">
        <v>2018</v>
      </c>
      <c r="P5" s="182">
        <v>2019</v>
      </c>
      <c r="Q5" s="664"/>
      <c r="R5" s="666"/>
      <c r="S5" s="178"/>
    </row>
    <row r="6" spans="1:19" s="179" customFormat="1" ht="15.75" customHeight="1" x14ac:dyDescent="0.2">
      <c r="A6" s="183" t="s">
        <v>16</v>
      </c>
      <c r="B6" s="427" t="s">
        <v>17</v>
      </c>
      <c r="C6" s="427" t="s">
        <v>18</v>
      </c>
      <c r="D6" s="427" t="s">
        <v>19</v>
      </c>
      <c r="E6" s="183" t="s">
        <v>20</v>
      </c>
      <c r="F6" s="183" t="s">
        <v>21</v>
      </c>
      <c r="G6" s="183" t="s">
        <v>22</v>
      </c>
      <c r="H6" s="427" t="s">
        <v>23</v>
      </c>
      <c r="I6" s="427" t="s">
        <v>24</v>
      </c>
      <c r="J6" s="183" t="s">
        <v>25</v>
      </c>
      <c r="K6" s="427" t="s">
        <v>26</v>
      </c>
      <c r="L6" s="427" t="s">
        <v>27</v>
      </c>
      <c r="M6" s="426" t="s">
        <v>28</v>
      </c>
      <c r="N6" s="426" t="s">
        <v>29</v>
      </c>
      <c r="O6" s="426" t="s">
        <v>30</v>
      </c>
      <c r="P6" s="426" t="s">
        <v>31</v>
      </c>
      <c r="Q6" s="183" t="s">
        <v>32</v>
      </c>
      <c r="R6" s="427" t="s">
        <v>33</v>
      </c>
      <c r="S6" s="178"/>
    </row>
    <row r="7" spans="1:19" s="109" customFormat="1" ht="43.5" customHeight="1" x14ac:dyDescent="0.25">
      <c r="A7" s="737">
        <v>1</v>
      </c>
      <c r="B7" s="791">
        <v>1</v>
      </c>
      <c r="C7" s="784">
        <v>4</v>
      </c>
      <c r="D7" s="784">
        <v>5</v>
      </c>
      <c r="E7" s="794" t="s">
        <v>1138</v>
      </c>
      <c r="F7" s="784" t="s">
        <v>1139</v>
      </c>
      <c r="G7" s="493" t="s">
        <v>44</v>
      </c>
      <c r="H7" s="799" t="s">
        <v>1140</v>
      </c>
      <c r="I7" s="493">
        <v>15</v>
      </c>
      <c r="J7" s="784" t="s">
        <v>1141</v>
      </c>
      <c r="K7" s="784" t="s">
        <v>38</v>
      </c>
      <c r="L7" s="784"/>
      <c r="M7" s="788">
        <v>31317.42</v>
      </c>
      <c r="N7" s="788"/>
      <c r="O7" s="788">
        <v>31317.42</v>
      </c>
      <c r="P7" s="788"/>
      <c r="Q7" s="784" t="s">
        <v>1142</v>
      </c>
      <c r="R7" s="784" t="s">
        <v>1143</v>
      </c>
      <c r="S7" s="14"/>
    </row>
    <row r="8" spans="1:19" s="109" customFormat="1" ht="22.5" customHeight="1" x14ac:dyDescent="0.25">
      <c r="A8" s="738"/>
      <c r="B8" s="792"/>
      <c r="C8" s="785"/>
      <c r="D8" s="785"/>
      <c r="E8" s="795"/>
      <c r="F8" s="797"/>
      <c r="G8" s="493" t="s">
        <v>44</v>
      </c>
      <c r="H8" s="797"/>
      <c r="I8" s="493">
        <v>15</v>
      </c>
      <c r="J8" s="785"/>
      <c r="K8" s="785"/>
      <c r="L8" s="785"/>
      <c r="M8" s="789"/>
      <c r="N8" s="789"/>
      <c r="O8" s="789"/>
      <c r="P8" s="789"/>
      <c r="Q8" s="785"/>
      <c r="R8" s="785"/>
      <c r="S8" s="14"/>
    </row>
    <row r="9" spans="1:19" s="109" customFormat="1" ht="23.25" customHeight="1" x14ac:dyDescent="0.25">
      <c r="A9" s="738"/>
      <c r="B9" s="792"/>
      <c r="C9" s="785"/>
      <c r="D9" s="785"/>
      <c r="E9" s="795"/>
      <c r="F9" s="797"/>
      <c r="G9" s="493" t="s">
        <v>45</v>
      </c>
      <c r="H9" s="797"/>
      <c r="I9" s="493">
        <v>15</v>
      </c>
      <c r="J9" s="785"/>
      <c r="K9" s="785"/>
      <c r="L9" s="785"/>
      <c r="M9" s="789"/>
      <c r="N9" s="789"/>
      <c r="O9" s="789"/>
      <c r="P9" s="789"/>
      <c r="Q9" s="785"/>
      <c r="R9" s="785"/>
      <c r="S9" s="14"/>
    </row>
    <row r="10" spans="1:19" s="109" customFormat="1" ht="35.25" customHeight="1" x14ac:dyDescent="0.25">
      <c r="A10" s="738"/>
      <c r="B10" s="792"/>
      <c r="C10" s="785"/>
      <c r="D10" s="785"/>
      <c r="E10" s="795"/>
      <c r="F10" s="797"/>
      <c r="G10" s="493" t="s">
        <v>49</v>
      </c>
      <c r="H10" s="797"/>
      <c r="I10" s="493">
        <v>30</v>
      </c>
      <c r="J10" s="785"/>
      <c r="K10" s="785"/>
      <c r="L10" s="785"/>
      <c r="M10" s="789"/>
      <c r="N10" s="789"/>
      <c r="O10" s="789"/>
      <c r="P10" s="789"/>
      <c r="Q10" s="785"/>
      <c r="R10" s="785"/>
      <c r="S10" s="14"/>
    </row>
    <row r="11" spans="1:19" x14ac:dyDescent="0.25">
      <c r="A11" s="787"/>
      <c r="B11" s="793"/>
      <c r="C11" s="786"/>
      <c r="D11" s="786"/>
      <c r="E11" s="796"/>
      <c r="F11" s="798"/>
      <c r="G11" s="420" t="s">
        <v>39</v>
      </c>
      <c r="H11" s="798"/>
      <c r="I11" s="420">
        <v>60</v>
      </c>
      <c r="J11" s="786"/>
      <c r="K11" s="786"/>
      <c r="L11" s="786"/>
      <c r="M11" s="790"/>
      <c r="N11" s="790"/>
      <c r="O11" s="790"/>
      <c r="P11" s="790"/>
      <c r="Q11" s="786"/>
      <c r="R11" s="786"/>
    </row>
    <row r="12" spans="1:19" x14ac:dyDescent="0.25">
      <c r="A12" s="737">
        <v>2</v>
      </c>
      <c r="B12" s="737">
        <v>1</v>
      </c>
      <c r="C12" s="737">
        <v>4</v>
      </c>
      <c r="D12" s="677">
        <v>5</v>
      </c>
      <c r="E12" s="739" t="s">
        <v>1144</v>
      </c>
      <c r="F12" s="677" t="s">
        <v>1145</v>
      </c>
      <c r="G12" s="420" t="s">
        <v>1146</v>
      </c>
      <c r="H12" s="677" t="s">
        <v>1140</v>
      </c>
      <c r="I12" s="420">
        <v>22</v>
      </c>
      <c r="J12" s="677" t="s">
        <v>1141</v>
      </c>
      <c r="K12" s="735" t="s">
        <v>42</v>
      </c>
      <c r="L12" s="735"/>
      <c r="M12" s="722">
        <v>22195.55</v>
      </c>
      <c r="N12" s="722"/>
      <c r="O12" s="722">
        <v>22195.55</v>
      </c>
      <c r="P12" s="722"/>
      <c r="Q12" s="677" t="s">
        <v>1142</v>
      </c>
      <c r="R12" s="677" t="s">
        <v>1147</v>
      </c>
    </row>
    <row r="13" spans="1:19" x14ac:dyDescent="0.25">
      <c r="A13" s="738"/>
      <c r="B13" s="738"/>
      <c r="C13" s="738"/>
      <c r="D13" s="724"/>
      <c r="E13" s="740"/>
      <c r="F13" s="724"/>
      <c r="G13" s="420" t="s">
        <v>1148</v>
      </c>
      <c r="H13" s="724"/>
      <c r="I13" s="420">
        <v>22</v>
      </c>
      <c r="J13" s="724"/>
      <c r="K13" s="736"/>
      <c r="L13" s="736"/>
      <c r="M13" s="723"/>
      <c r="N13" s="723"/>
      <c r="O13" s="723"/>
      <c r="P13" s="723"/>
      <c r="Q13" s="724"/>
      <c r="R13" s="724"/>
    </row>
    <row r="14" spans="1:19" x14ac:dyDescent="0.25">
      <c r="A14" s="738"/>
      <c r="B14" s="738"/>
      <c r="C14" s="738"/>
      <c r="D14" s="724"/>
      <c r="E14" s="740"/>
      <c r="F14" s="724"/>
      <c r="G14" s="420" t="s">
        <v>45</v>
      </c>
      <c r="H14" s="724"/>
      <c r="I14" s="420">
        <v>50</v>
      </c>
      <c r="J14" s="724"/>
      <c r="K14" s="736"/>
      <c r="L14" s="736"/>
      <c r="M14" s="723"/>
      <c r="N14" s="723"/>
      <c r="O14" s="723"/>
      <c r="P14" s="723"/>
      <c r="Q14" s="724"/>
      <c r="R14" s="724"/>
    </row>
    <row r="15" spans="1:19" x14ac:dyDescent="0.25">
      <c r="A15" s="787"/>
      <c r="B15" s="787"/>
      <c r="C15" s="787"/>
      <c r="D15" s="678"/>
      <c r="E15" s="777"/>
      <c r="F15" s="678"/>
      <c r="G15" s="420" t="s">
        <v>39</v>
      </c>
      <c r="H15" s="678"/>
      <c r="I15" s="420">
        <v>50</v>
      </c>
      <c r="J15" s="678"/>
      <c r="K15" s="764"/>
      <c r="L15" s="764"/>
      <c r="M15" s="772"/>
      <c r="N15" s="772"/>
      <c r="O15" s="772"/>
      <c r="P15" s="772"/>
      <c r="Q15" s="678"/>
      <c r="R15" s="678"/>
    </row>
    <row r="16" spans="1:19" s="109" customFormat="1" x14ac:dyDescent="0.25">
      <c r="A16" s="624">
        <v>3</v>
      </c>
      <c r="B16" s="624">
        <v>1</v>
      </c>
      <c r="C16" s="624">
        <v>4</v>
      </c>
      <c r="D16" s="623">
        <v>5</v>
      </c>
      <c r="E16" s="667" t="s">
        <v>1149</v>
      </c>
      <c r="F16" s="623" t="s">
        <v>1150</v>
      </c>
      <c r="G16" s="420" t="s">
        <v>39</v>
      </c>
      <c r="H16" s="623" t="s">
        <v>1140</v>
      </c>
      <c r="I16" s="13" t="s">
        <v>242</v>
      </c>
      <c r="J16" s="623" t="s">
        <v>1151</v>
      </c>
      <c r="K16" s="621" t="s">
        <v>990</v>
      </c>
      <c r="L16" s="621"/>
      <c r="M16" s="622">
        <v>24157.4</v>
      </c>
      <c r="N16" s="622"/>
      <c r="O16" s="622">
        <v>24157.4</v>
      </c>
      <c r="P16" s="622"/>
      <c r="Q16" s="623" t="s">
        <v>1142</v>
      </c>
      <c r="R16" s="623" t="s">
        <v>1152</v>
      </c>
    </row>
    <row r="17" spans="1:25" s="109" customFormat="1" x14ac:dyDescent="0.25">
      <c r="A17" s="624"/>
      <c r="B17" s="624"/>
      <c r="C17" s="624"/>
      <c r="D17" s="623"/>
      <c r="E17" s="667"/>
      <c r="F17" s="623"/>
      <c r="G17" s="420" t="s">
        <v>49</v>
      </c>
      <c r="H17" s="623"/>
      <c r="I17" s="13" t="s">
        <v>53</v>
      </c>
      <c r="J17" s="623"/>
      <c r="K17" s="621"/>
      <c r="L17" s="621"/>
      <c r="M17" s="622"/>
      <c r="N17" s="622"/>
      <c r="O17" s="622"/>
      <c r="P17" s="622"/>
      <c r="Q17" s="623"/>
      <c r="R17" s="623"/>
    </row>
    <row r="18" spans="1:25" s="109" customFormat="1" x14ac:dyDescent="0.25">
      <c r="A18" s="624"/>
      <c r="B18" s="624"/>
      <c r="C18" s="624"/>
      <c r="D18" s="623"/>
      <c r="E18" s="667"/>
      <c r="F18" s="623"/>
      <c r="G18" s="494" t="s">
        <v>1153</v>
      </c>
      <c r="H18" s="420" t="s">
        <v>1154</v>
      </c>
      <c r="I18" s="13" t="s">
        <v>47</v>
      </c>
      <c r="J18" s="623"/>
      <c r="K18" s="621"/>
      <c r="L18" s="621"/>
      <c r="M18" s="622"/>
      <c r="N18" s="622"/>
      <c r="O18" s="622"/>
      <c r="P18" s="622"/>
      <c r="Q18" s="623"/>
      <c r="R18" s="623"/>
    </row>
    <row r="19" spans="1:25" s="10" customFormat="1" x14ac:dyDescent="0.2">
      <c r="A19" s="624">
        <v>4</v>
      </c>
      <c r="B19" s="776">
        <v>1</v>
      </c>
      <c r="C19" s="776">
        <v>4</v>
      </c>
      <c r="D19" s="776">
        <v>5</v>
      </c>
      <c r="E19" s="783" t="s">
        <v>1155</v>
      </c>
      <c r="F19" s="776" t="s">
        <v>1156</v>
      </c>
      <c r="G19" s="495" t="s">
        <v>1157</v>
      </c>
      <c r="H19" s="496" t="s">
        <v>1140</v>
      </c>
      <c r="I19" s="496">
        <v>25</v>
      </c>
      <c r="J19" s="776" t="s">
        <v>1158</v>
      </c>
      <c r="K19" s="776" t="s">
        <v>42</v>
      </c>
      <c r="L19" s="776"/>
      <c r="M19" s="781">
        <v>39884.9</v>
      </c>
      <c r="N19" s="782"/>
      <c r="O19" s="781">
        <v>39884.9</v>
      </c>
      <c r="P19" s="781"/>
      <c r="Q19" s="776" t="s">
        <v>1159</v>
      </c>
      <c r="R19" s="776" t="s">
        <v>1160</v>
      </c>
      <c r="S19" s="497"/>
    </row>
    <row r="20" spans="1:25" s="10" customFormat="1" x14ac:dyDescent="0.2">
      <c r="A20" s="624"/>
      <c r="B20" s="776"/>
      <c r="C20" s="776"/>
      <c r="D20" s="776"/>
      <c r="E20" s="783"/>
      <c r="F20" s="776"/>
      <c r="G20" s="495" t="s">
        <v>1161</v>
      </c>
      <c r="H20" s="496" t="s">
        <v>1140</v>
      </c>
      <c r="I20" s="496">
        <v>25</v>
      </c>
      <c r="J20" s="776"/>
      <c r="K20" s="776"/>
      <c r="L20" s="776"/>
      <c r="M20" s="781"/>
      <c r="N20" s="782"/>
      <c r="O20" s="781"/>
      <c r="P20" s="781"/>
      <c r="Q20" s="776"/>
      <c r="R20" s="776"/>
      <c r="S20" s="497"/>
    </row>
    <row r="21" spans="1:25" s="10" customFormat="1" x14ac:dyDescent="0.2">
      <c r="A21" s="624"/>
      <c r="B21" s="776"/>
      <c r="C21" s="776"/>
      <c r="D21" s="776"/>
      <c r="E21" s="783"/>
      <c r="F21" s="776"/>
      <c r="G21" s="495" t="s">
        <v>1162</v>
      </c>
      <c r="H21" s="496" t="s">
        <v>1140</v>
      </c>
      <c r="I21" s="496">
        <v>25</v>
      </c>
      <c r="J21" s="776"/>
      <c r="K21" s="776"/>
      <c r="L21" s="776"/>
      <c r="M21" s="781"/>
      <c r="N21" s="782"/>
      <c r="O21" s="781"/>
      <c r="P21" s="781"/>
      <c r="Q21" s="776"/>
      <c r="R21" s="776"/>
      <c r="S21" s="497"/>
    </row>
    <row r="22" spans="1:25" s="10" customFormat="1" x14ac:dyDescent="0.2">
      <c r="A22" s="624"/>
      <c r="B22" s="776"/>
      <c r="C22" s="776"/>
      <c r="D22" s="776"/>
      <c r="E22" s="783"/>
      <c r="F22" s="776"/>
      <c r="G22" s="495" t="s">
        <v>39</v>
      </c>
      <c r="H22" s="496" t="s">
        <v>1140</v>
      </c>
      <c r="I22" s="496">
        <v>100</v>
      </c>
      <c r="J22" s="776"/>
      <c r="K22" s="776"/>
      <c r="L22" s="776"/>
      <c r="M22" s="781"/>
      <c r="N22" s="782"/>
      <c r="O22" s="781"/>
      <c r="P22" s="781"/>
      <c r="Q22" s="776"/>
      <c r="R22" s="776"/>
      <c r="S22" s="497"/>
    </row>
    <row r="23" spans="1:25" s="109" customFormat="1" x14ac:dyDescent="0.25">
      <c r="A23" s="624"/>
      <c r="B23" s="776"/>
      <c r="C23" s="776"/>
      <c r="D23" s="776"/>
      <c r="E23" s="783"/>
      <c r="F23" s="776"/>
      <c r="G23" s="420" t="s">
        <v>1163</v>
      </c>
      <c r="H23" s="418" t="s">
        <v>1163</v>
      </c>
      <c r="I23" s="13" t="s">
        <v>34</v>
      </c>
      <c r="J23" s="776"/>
      <c r="K23" s="776"/>
      <c r="L23" s="776"/>
      <c r="M23" s="781"/>
      <c r="N23" s="782"/>
      <c r="O23" s="781"/>
      <c r="P23" s="781"/>
      <c r="Q23" s="776"/>
      <c r="R23" s="776"/>
      <c r="S23" s="14"/>
    </row>
    <row r="24" spans="1:25" s="109" customFormat="1" x14ac:dyDescent="0.25">
      <c r="A24" s="737">
        <v>5</v>
      </c>
      <c r="B24" s="677">
        <v>1</v>
      </c>
      <c r="C24" s="677">
        <v>4</v>
      </c>
      <c r="D24" s="677">
        <v>2</v>
      </c>
      <c r="E24" s="739" t="s">
        <v>1164</v>
      </c>
      <c r="F24" s="677" t="s">
        <v>1165</v>
      </c>
      <c r="G24" s="420" t="s">
        <v>1166</v>
      </c>
      <c r="H24" s="418" t="s">
        <v>1140</v>
      </c>
      <c r="I24" s="13" t="s">
        <v>934</v>
      </c>
      <c r="J24" s="677" t="s">
        <v>1167</v>
      </c>
      <c r="K24" s="778"/>
      <c r="L24" s="677" t="s">
        <v>1168</v>
      </c>
      <c r="M24" s="769"/>
      <c r="N24" s="722">
        <v>24200</v>
      </c>
      <c r="O24" s="769"/>
      <c r="P24" s="773">
        <f>N24</f>
        <v>24200</v>
      </c>
      <c r="Q24" s="677" t="s">
        <v>1142</v>
      </c>
      <c r="R24" s="677" t="s">
        <v>1152</v>
      </c>
      <c r="S24" s="14"/>
    </row>
    <row r="25" spans="1:25" s="109" customFormat="1" x14ac:dyDescent="0.25">
      <c r="A25" s="738"/>
      <c r="B25" s="724"/>
      <c r="C25" s="724"/>
      <c r="D25" s="724"/>
      <c r="E25" s="740"/>
      <c r="F25" s="724"/>
      <c r="G25" s="420" t="s">
        <v>1169</v>
      </c>
      <c r="H25" s="418" t="s">
        <v>1140</v>
      </c>
      <c r="I25" s="13" t="s">
        <v>934</v>
      </c>
      <c r="J25" s="724"/>
      <c r="K25" s="779"/>
      <c r="L25" s="724"/>
      <c r="M25" s="770"/>
      <c r="N25" s="723"/>
      <c r="O25" s="770"/>
      <c r="P25" s="774"/>
      <c r="Q25" s="724"/>
      <c r="R25" s="724"/>
      <c r="S25" s="14"/>
    </row>
    <row r="26" spans="1:25" s="109" customFormat="1" ht="44.25" customHeight="1" x14ac:dyDescent="0.25">
      <c r="A26" s="738"/>
      <c r="B26" s="724"/>
      <c r="C26" s="724"/>
      <c r="D26" s="724"/>
      <c r="E26" s="740"/>
      <c r="F26" s="724"/>
      <c r="G26" s="677" t="s">
        <v>1170</v>
      </c>
      <c r="H26" s="735" t="s">
        <v>1154</v>
      </c>
      <c r="I26" s="731" t="s">
        <v>47</v>
      </c>
      <c r="J26" s="724"/>
      <c r="K26" s="779"/>
      <c r="L26" s="724"/>
      <c r="M26" s="770"/>
      <c r="N26" s="723"/>
      <c r="O26" s="770"/>
      <c r="P26" s="774"/>
      <c r="Q26" s="724"/>
      <c r="R26" s="724"/>
      <c r="S26" s="14"/>
    </row>
    <row r="27" spans="1:25" s="109" customFormat="1" ht="64.5" customHeight="1" x14ac:dyDescent="0.25">
      <c r="A27" s="738"/>
      <c r="B27" s="678"/>
      <c r="C27" s="678"/>
      <c r="D27" s="678"/>
      <c r="E27" s="777"/>
      <c r="F27" s="678"/>
      <c r="G27" s="678"/>
      <c r="H27" s="764"/>
      <c r="I27" s="765"/>
      <c r="J27" s="678"/>
      <c r="K27" s="780"/>
      <c r="L27" s="678"/>
      <c r="M27" s="771"/>
      <c r="N27" s="772"/>
      <c r="O27" s="771"/>
      <c r="P27" s="775"/>
      <c r="Q27" s="678"/>
      <c r="R27" s="678"/>
      <c r="S27" s="14"/>
    </row>
    <row r="28" spans="1:25" s="109" customFormat="1" x14ac:dyDescent="0.25">
      <c r="A28" s="624">
        <v>6</v>
      </c>
      <c r="B28" s="766">
        <v>1</v>
      </c>
      <c r="C28" s="754">
        <v>4</v>
      </c>
      <c r="D28" s="766">
        <v>5</v>
      </c>
      <c r="E28" s="767" t="s">
        <v>1171</v>
      </c>
      <c r="F28" s="758" t="s">
        <v>1172</v>
      </c>
      <c r="G28" s="758" t="s">
        <v>44</v>
      </c>
      <c r="H28" s="313" t="s">
        <v>1173</v>
      </c>
      <c r="I28" s="498" t="s">
        <v>34</v>
      </c>
      <c r="J28" s="758" t="s">
        <v>1174</v>
      </c>
      <c r="K28" s="762"/>
      <c r="L28" s="760" t="s">
        <v>346</v>
      </c>
      <c r="M28" s="763"/>
      <c r="N28" s="753">
        <v>19999.41</v>
      </c>
      <c r="O28" s="763"/>
      <c r="P28" s="753">
        <v>19999.41</v>
      </c>
      <c r="Q28" s="754" t="s">
        <v>1175</v>
      </c>
      <c r="R28" s="754" t="s">
        <v>1176</v>
      </c>
      <c r="S28" s="14"/>
      <c r="V28" s="755"/>
      <c r="W28" s="755"/>
      <c r="X28" s="755"/>
      <c r="Y28" s="755"/>
    </row>
    <row r="29" spans="1:25" x14ac:dyDescent="0.25">
      <c r="A29" s="624"/>
      <c r="B29" s="766"/>
      <c r="C29" s="754"/>
      <c r="D29" s="766"/>
      <c r="E29" s="767"/>
      <c r="F29" s="768"/>
      <c r="G29" s="759"/>
      <c r="H29" s="313" t="s">
        <v>1177</v>
      </c>
      <c r="I29" s="498" t="s">
        <v>934</v>
      </c>
      <c r="J29" s="759"/>
      <c r="K29" s="762"/>
      <c r="L29" s="761"/>
      <c r="M29" s="763"/>
      <c r="N29" s="753"/>
      <c r="O29" s="763"/>
      <c r="P29" s="753"/>
      <c r="Q29" s="754"/>
      <c r="R29" s="754"/>
      <c r="V29" s="499"/>
      <c r="W29" s="499"/>
      <c r="X29" s="499"/>
      <c r="Y29" s="499"/>
    </row>
    <row r="30" spans="1:25" x14ac:dyDescent="0.25">
      <c r="A30" s="624"/>
      <c r="B30" s="766"/>
      <c r="C30" s="754"/>
      <c r="D30" s="766"/>
      <c r="E30" s="767"/>
      <c r="F30" s="768"/>
      <c r="G30" s="756" t="s">
        <v>1178</v>
      </c>
      <c r="H30" s="313" t="s">
        <v>1090</v>
      </c>
      <c r="I30" s="498" t="s">
        <v>68</v>
      </c>
      <c r="J30" s="758" t="s">
        <v>1179</v>
      </c>
      <c r="K30" s="762"/>
      <c r="L30" s="760" t="s">
        <v>603</v>
      </c>
      <c r="M30" s="763"/>
      <c r="N30" s="753"/>
      <c r="O30" s="763"/>
      <c r="P30" s="753"/>
      <c r="Q30" s="754"/>
      <c r="R30" s="754"/>
      <c r="V30" s="500"/>
      <c r="W30" s="285"/>
      <c r="X30" s="500"/>
      <c r="Y30" s="285"/>
    </row>
    <row r="31" spans="1:25" x14ac:dyDescent="0.25">
      <c r="A31" s="624"/>
      <c r="B31" s="766"/>
      <c r="C31" s="754"/>
      <c r="D31" s="766"/>
      <c r="E31" s="767"/>
      <c r="F31" s="759"/>
      <c r="G31" s="757"/>
      <c r="H31" s="313" t="s">
        <v>1177</v>
      </c>
      <c r="I31" s="498" t="s">
        <v>737</v>
      </c>
      <c r="J31" s="759"/>
      <c r="K31" s="762"/>
      <c r="L31" s="761"/>
      <c r="M31" s="763"/>
      <c r="N31" s="753"/>
      <c r="O31" s="763"/>
      <c r="P31" s="753"/>
      <c r="Q31" s="754"/>
      <c r="R31" s="754"/>
      <c r="Y31" s="176"/>
    </row>
    <row r="32" spans="1:25" ht="15" customHeight="1" x14ac:dyDescent="0.25">
      <c r="A32" s="737">
        <v>7</v>
      </c>
      <c r="B32" s="744">
        <v>1</v>
      </c>
      <c r="C32" s="744">
        <v>4</v>
      </c>
      <c r="D32" s="744">
        <v>2</v>
      </c>
      <c r="E32" s="750" t="s">
        <v>1180</v>
      </c>
      <c r="F32" s="744" t="s">
        <v>1181</v>
      </c>
      <c r="G32" s="725" t="s">
        <v>52</v>
      </c>
      <c r="H32" s="747" t="s">
        <v>60</v>
      </c>
      <c r="I32" s="747">
        <v>1</v>
      </c>
      <c r="J32" s="744" t="s">
        <v>1182</v>
      </c>
      <c r="K32" s="744"/>
      <c r="L32" s="744" t="s">
        <v>1183</v>
      </c>
      <c r="M32" s="741"/>
      <c r="N32" s="741">
        <v>25895.1</v>
      </c>
      <c r="O32" s="741"/>
      <c r="P32" s="741">
        <f>N32</f>
        <v>25895.1</v>
      </c>
      <c r="Q32" s="744" t="s">
        <v>1184</v>
      </c>
      <c r="R32" s="744" t="s">
        <v>1185</v>
      </c>
    </row>
    <row r="33" spans="1:18" x14ac:dyDescent="0.25">
      <c r="A33" s="738"/>
      <c r="B33" s="745"/>
      <c r="C33" s="745"/>
      <c r="D33" s="745"/>
      <c r="E33" s="751"/>
      <c r="F33" s="745"/>
      <c r="G33" s="726"/>
      <c r="H33" s="748"/>
      <c r="I33" s="748"/>
      <c r="J33" s="745"/>
      <c r="K33" s="745"/>
      <c r="L33" s="745"/>
      <c r="M33" s="742"/>
      <c r="N33" s="742"/>
      <c r="O33" s="742"/>
      <c r="P33" s="742"/>
      <c r="Q33" s="745"/>
      <c r="R33" s="745"/>
    </row>
    <row r="34" spans="1:18" ht="36.75" customHeight="1" x14ac:dyDescent="0.25">
      <c r="A34" s="738"/>
      <c r="B34" s="745"/>
      <c r="C34" s="745"/>
      <c r="D34" s="745"/>
      <c r="E34" s="751"/>
      <c r="F34" s="745"/>
      <c r="G34" s="726"/>
      <c r="H34" s="749"/>
      <c r="I34" s="749"/>
      <c r="J34" s="745"/>
      <c r="K34" s="745"/>
      <c r="L34" s="745"/>
      <c r="M34" s="742"/>
      <c r="N34" s="742"/>
      <c r="O34" s="742"/>
      <c r="P34" s="742"/>
      <c r="Q34" s="745"/>
      <c r="R34" s="745"/>
    </row>
    <row r="35" spans="1:18" ht="105.75" customHeight="1" x14ac:dyDescent="0.25">
      <c r="A35" s="738"/>
      <c r="B35" s="746"/>
      <c r="C35" s="746"/>
      <c r="D35" s="746"/>
      <c r="E35" s="752"/>
      <c r="F35" s="746"/>
      <c r="G35" s="730"/>
      <c r="H35" s="501" t="s">
        <v>1177</v>
      </c>
      <c r="I35" s="501">
        <v>300</v>
      </c>
      <c r="J35" s="746"/>
      <c r="K35" s="746"/>
      <c r="L35" s="746"/>
      <c r="M35" s="743"/>
      <c r="N35" s="743"/>
      <c r="O35" s="743"/>
      <c r="P35" s="743"/>
      <c r="Q35" s="746"/>
      <c r="R35" s="746"/>
    </row>
    <row r="36" spans="1:18" ht="57.75" customHeight="1" x14ac:dyDescent="0.25">
      <c r="A36" s="737">
        <v>8</v>
      </c>
      <c r="B36" s="737">
        <v>1</v>
      </c>
      <c r="C36" s="737">
        <v>4</v>
      </c>
      <c r="D36" s="677">
        <v>2</v>
      </c>
      <c r="E36" s="739" t="s">
        <v>1186</v>
      </c>
      <c r="F36" s="677" t="s">
        <v>1187</v>
      </c>
      <c r="G36" s="725" t="s">
        <v>52</v>
      </c>
      <c r="H36" s="432" t="s">
        <v>60</v>
      </c>
      <c r="I36" s="420">
        <v>1</v>
      </c>
      <c r="J36" s="731" t="s">
        <v>1188</v>
      </c>
      <c r="K36" s="733"/>
      <c r="L36" s="735" t="s">
        <v>1183</v>
      </c>
      <c r="M36" s="722"/>
      <c r="N36" s="722">
        <v>71032.78</v>
      </c>
      <c r="O36" s="722"/>
      <c r="P36" s="722">
        <f>N36</f>
        <v>71032.78</v>
      </c>
      <c r="Q36" s="677" t="s">
        <v>1184</v>
      </c>
      <c r="R36" s="677" t="s">
        <v>1185</v>
      </c>
    </row>
    <row r="37" spans="1:18" x14ac:dyDescent="0.25">
      <c r="A37" s="738"/>
      <c r="B37" s="738"/>
      <c r="C37" s="738"/>
      <c r="D37" s="724"/>
      <c r="E37" s="740"/>
      <c r="F37" s="724"/>
      <c r="G37" s="730"/>
      <c r="H37" s="428" t="s">
        <v>1177</v>
      </c>
      <c r="I37" s="428">
        <v>80</v>
      </c>
      <c r="J37" s="732"/>
      <c r="K37" s="734"/>
      <c r="L37" s="736"/>
      <c r="M37" s="723"/>
      <c r="N37" s="723"/>
      <c r="O37" s="723"/>
      <c r="P37" s="723"/>
      <c r="Q37" s="724"/>
      <c r="R37" s="724"/>
    </row>
    <row r="38" spans="1:18" x14ac:dyDescent="0.25">
      <c r="A38" s="738"/>
      <c r="B38" s="738"/>
      <c r="C38" s="738"/>
      <c r="D38" s="724"/>
      <c r="E38" s="740"/>
      <c r="F38" s="724"/>
      <c r="G38" s="725" t="s">
        <v>1189</v>
      </c>
      <c r="H38" s="420" t="s">
        <v>1190</v>
      </c>
      <c r="I38" s="428">
        <v>1</v>
      </c>
      <c r="J38" s="732"/>
      <c r="K38" s="734"/>
      <c r="L38" s="736"/>
      <c r="M38" s="723"/>
      <c r="N38" s="723"/>
      <c r="O38" s="723"/>
      <c r="P38" s="723"/>
      <c r="Q38" s="724"/>
      <c r="R38" s="724"/>
    </row>
    <row r="39" spans="1:18" x14ac:dyDescent="0.25">
      <c r="A39" s="738"/>
      <c r="B39" s="738"/>
      <c r="C39" s="738"/>
      <c r="D39" s="724"/>
      <c r="E39" s="740"/>
      <c r="F39" s="724"/>
      <c r="G39" s="726"/>
      <c r="H39" s="428" t="s">
        <v>1177</v>
      </c>
      <c r="I39" s="428">
        <v>20000</v>
      </c>
      <c r="J39" s="732"/>
      <c r="K39" s="734"/>
      <c r="L39" s="736"/>
      <c r="M39" s="723"/>
      <c r="N39" s="723"/>
      <c r="O39" s="723"/>
      <c r="P39" s="723"/>
      <c r="Q39" s="724"/>
      <c r="R39" s="724"/>
    </row>
    <row r="40" spans="1:18" s="277" customFormat="1" ht="165" x14ac:dyDescent="0.25">
      <c r="A40" s="421">
        <v>9</v>
      </c>
      <c r="B40" s="502">
        <v>1</v>
      </c>
      <c r="C40" s="420">
        <v>4</v>
      </c>
      <c r="D40" s="420">
        <v>5</v>
      </c>
      <c r="E40" s="425" t="s">
        <v>1191</v>
      </c>
      <c r="F40" s="420" t="s">
        <v>1192</v>
      </c>
      <c r="G40" s="420" t="s">
        <v>45</v>
      </c>
      <c r="H40" s="420" t="s">
        <v>1140</v>
      </c>
      <c r="I40" s="420">
        <v>20</v>
      </c>
      <c r="J40" s="420" t="s">
        <v>1193</v>
      </c>
      <c r="K40" s="420"/>
      <c r="L40" s="420" t="s">
        <v>36</v>
      </c>
      <c r="M40" s="420"/>
      <c r="N40" s="503">
        <v>43700</v>
      </c>
      <c r="O40" s="420"/>
      <c r="P40" s="503">
        <v>43700</v>
      </c>
      <c r="Q40" s="420" t="s">
        <v>1142</v>
      </c>
      <c r="R40" s="420" t="s">
        <v>1147</v>
      </c>
    </row>
    <row r="41" spans="1:18" ht="15" customHeight="1" x14ac:dyDescent="0.25"/>
    <row r="42" spans="1:18" x14ac:dyDescent="0.25">
      <c r="A42" s="138"/>
      <c r="F42" s="138"/>
      <c r="H42" s="138"/>
      <c r="M42" s="727" t="s">
        <v>256</v>
      </c>
      <c r="N42" s="728"/>
      <c r="O42" s="729" t="s">
        <v>257</v>
      </c>
      <c r="P42" s="729"/>
    </row>
    <row r="43" spans="1:18" x14ac:dyDescent="0.25">
      <c r="M43" s="504" t="s">
        <v>258</v>
      </c>
      <c r="N43" s="504" t="s">
        <v>259</v>
      </c>
      <c r="O43" s="504" t="s">
        <v>258</v>
      </c>
      <c r="P43" s="504" t="s">
        <v>259</v>
      </c>
    </row>
    <row r="44" spans="1:18" x14ac:dyDescent="0.25">
      <c r="L44" s="101" t="s">
        <v>1194</v>
      </c>
      <c r="M44" s="505">
        <v>7</v>
      </c>
      <c r="N44" s="506">
        <v>242498.25</v>
      </c>
      <c r="O44" s="507">
        <v>2</v>
      </c>
      <c r="P44" s="508">
        <f>O19+P28</f>
        <v>59884.31</v>
      </c>
    </row>
  </sheetData>
  <mergeCells count="153">
    <mergeCell ref="Q4:Q5"/>
    <mergeCell ref="R4:R5"/>
    <mergeCell ref="A7:A11"/>
    <mergeCell ref="B7:B11"/>
    <mergeCell ref="C7:C11"/>
    <mergeCell ref="D7:D11"/>
    <mergeCell ref="E7:E11"/>
    <mergeCell ref="F7:F11"/>
    <mergeCell ref="H7:H11"/>
    <mergeCell ref="J7:J11"/>
    <mergeCell ref="G4:G5"/>
    <mergeCell ref="H4:I4"/>
    <mergeCell ref="J4:J5"/>
    <mergeCell ref="K4:L4"/>
    <mergeCell ref="M4:N4"/>
    <mergeCell ref="O4:P4"/>
    <mergeCell ref="A4:A5"/>
    <mergeCell ref="B4:B5"/>
    <mergeCell ref="C4:C5"/>
    <mergeCell ref="D4:D5"/>
    <mergeCell ref="E4:E5"/>
    <mergeCell ref="F4:F5"/>
    <mergeCell ref="Q7:Q11"/>
    <mergeCell ref="R7:R11"/>
    <mergeCell ref="A12:A15"/>
    <mergeCell ref="B12:B15"/>
    <mergeCell ref="C12:C15"/>
    <mergeCell ref="D12:D15"/>
    <mergeCell ref="E12:E15"/>
    <mergeCell ref="F12:F15"/>
    <mergeCell ref="H12:H15"/>
    <mergeCell ref="J12:J15"/>
    <mergeCell ref="K7:K11"/>
    <mergeCell ref="L7:L11"/>
    <mergeCell ref="M7:M11"/>
    <mergeCell ref="N7:N11"/>
    <mergeCell ref="O7:O11"/>
    <mergeCell ref="P7:P11"/>
    <mergeCell ref="Q12:Q15"/>
    <mergeCell ref="R12:R15"/>
    <mergeCell ref="A16:A18"/>
    <mergeCell ref="B16:B18"/>
    <mergeCell ref="C16:C18"/>
    <mergeCell ref="D16:D18"/>
    <mergeCell ref="E16:E18"/>
    <mergeCell ref="F16:F18"/>
    <mergeCell ref="H16:H17"/>
    <mergeCell ref="J16:J18"/>
    <mergeCell ref="K12:K15"/>
    <mergeCell ref="L12:L15"/>
    <mergeCell ref="M12:M15"/>
    <mergeCell ref="N12:N15"/>
    <mergeCell ref="O12:O15"/>
    <mergeCell ref="P12:P15"/>
    <mergeCell ref="Q16:Q18"/>
    <mergeCell ref="R16:R18"/>
    <mergeCell ref="A19:A23"/>
    <mergeCell ref="B19:B23"/>
    <mergeCell ref="C19:C23"/>
    <mergeCell ref="D19:D23"/>
    <mergeCell ref="E19:E23"/>
    <mergeCell ref="F19:F23"/>
    <mergeCell ref="J19:J23"/>
    <mergeCell ref="K19:K23"/>
    <mergeCell ref="K16:K18"/>
    <mergeCell ref="L16:L18"/>
    <mergeCell ref="M16:M18"/>
    <mergeCell ref="N16:N18"/>
    <mergeCell ref="O16:O18"/>
    <mergeCell ref="P16:P18"/>
    <mergeCell ref="M24:M27"/>
    <mergeCell ref="N24:N27"/>
    <mergeCell ref="O24:O27"/>
    <mergeCell ref="P24:P27"/>
    <mergeCell ref="Q24:Q27"/>
    <mergeCell ref="R24:R27"/>
    <mergeCell ref="R19:R23"/>
    <mergeCell ref="A24:A27"/>
    <mergeCell ref="B24:B27"/>
    <mergeCell ref="C24:C27"/>
    <mergeCell ref="D24:D27"/>
    <mergeCell ref="E24:E27"/>
    <mergeCell ref="F24:F27"/>
    <mergeCell ref="J24:J27"/>
    <mergeCell ref="K24:K27"/>
    <mergeCell ref="L24:L27"/>
    <mergeCell ref="L19:L23"/>
    <mergeCell ref="M19:M23"/>
    <mergeCell ref="N19:N23"/>
    <mergeCell ref="O19:O23"/>
    <mergeCell ref="P19:P23"/>
    <mergeCell ref="Q19:Q23"/>
    <mergeCell ref="G26:G27"/>
    <mergeCell ref="H26:H27"/>
    <mergeCell ref="I26:I27"/>
    <mergeCell ref="A28:A31"/>
    <mergeCell ref="B28:B31"/>
    <mergeCell ref="C28:C31"/>
    <mergeCell ref="D28:D31"/>
    <mergeCell ref="E28:E31"/>
    <mergeCell ref="F28:F31"/>
    <mergeCell ref="G28:G29"/>
    <mergeCell ref="P28:P31"/>
    <mergeCell ref="Q28:Q31"/>
    <mergeCell ref="R28:R31"/>
    <mergeCell ref="V28:W28"/>
    <mergeCell ref="X28:Y28"/>
    <mergeCell ref="G30:G31"/>
    <mergeCell ref="J30:J31"/>
    <mergeCell ref="L30:L31"/>
    <mergeCell ref="J28:J29"/>
    <mergeCell ref="K28:K31"/>
    <mergeCell ref="L28:L29"/>
    <mergeCell ref="M28:M31"/>
    <mergeCell ref="N28:N31"/>
    <mergeCell ref="O28:O31"/>
    <mergeCell ref="P32:P35"/>
    <mergeCell ref="Q32:Q35"/>
    <mergeCell ref="R32:R35"/>
    <mergeCell ref="G32:G35"/>
    <mergeCell ref="H32:H34"/>
    <mergeCell ref="I32:I34"/>
    <mergeCell ref="J32:J35"/>
    <mergeCell ref="K32:K35"/>
    <mergeCell ref="L32:L35"/>
    <mergeCell ref="A36:A39"/>
    <mergeCell ref="B36:B39"/>
    <mergeCell ref="C36:C39"/>
    <mergeCell ref="D36:D39"/>
    <mergeCell ref="E36:E39"/>
    <mergeCell ref="F36:F39"/>
    <mergeCell ref="M32:M35"/>
    <mergeCell ref="N32:N35"/>
    <mergeCell ref="O32:O35"/>
    <mergeCell ref="A32:A35"/>
    <mergeCell ref="B32:B35"/>
    <mergeCell ref="C32:C35"/>
    <mergeCell ref="D32:D35"/>
    <mergeCell ref="E32:E35"/>
    <mergeCell ref="F32:F35"/>
    <mergeCell ref="O36:O39"/>
    <mergeCell ref="P36:P39"/>
    <mergeCell ref="Q36:Q39"/>
    <mergeCell ref="R36:R39"/>
    <mergeCell ref="G38:G39"/>
    <mergeCell ref="M42:N42"/>
    <mergeCell ref="O42:P42"/>
    <mergeCell ref="G36:G37"/>
    <mergeCell ref="J36:J39"/>
    <mergeCell ref="K36:K39"/>
    <mergeCell ref="L36:L39"/>
    <mergeCell ref="M36:M39"/>
    <mergeCell ref="N36:N3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zoomScale="70" zoomScaleNormal="70" workbookViewId="0">
      <selection activeCell="H61" sqref="H61"/>
    </sheetView>
  </sheetViews>
  <sheetFormatPr defaultRowHeight="15" x14ac:dyDescent="0.25"/>
  <cols>
    <col min="1" max="1" width="4.7109375" style="175" customWidth="1"/>
    <col min="2" max="2" width="8.85546875" style="175" customWidth="1"/>
    <col min="3" max="3" width="11.42578125" style="175" customWidth="1"/>
    <col min="4" max="4" width="9.7109375" style="175" customWidth="1"/>
    <col min="5" max="5" width="45.7109375" style="175" customWidth="1"/>
    <col min="6" max="6" width="71.28515625" style="175" customWidth="1"/>
    <col min="7" max="7" width="35.7109375" style="175" customWidth="1"/>
    <col min="8" max="8" width="19.28515625" style="175" customWidth="1"/>
    <col min="9" max="9" width="19.5703125" style="175" customWidth="1"/>
    <col min="10" max="10" width="35.85546875" style="175" customWidth="1"/>
    <col min="11" max="11" width="13.28515625" style="175" customWidth="1"/>
    <col min="12" max="12" width="12.7109375" style="175" customWidth="1"/>
    <col min="13" max="16" width="14.7109375" style="175" customWidth="1"/>
    <col min="17" max="17" width="19.140625" style="175" customWidth="1"/>
    <col min="18" max="18" width="19.42578125" style="175" customWidth="1"/>
    <col min="19" max="19" width="19.5703125" style="175" customWidth="1"/>
    <col min="20" max="20" width="11.28515625" style="175" bestFit="1" customWidth="1"/>
    <col min="21" max="250" width="9.140625" style="175"/>
    <col min="251" max="251" width="4.7109375" style="175" bestFit="1" customWidth="1"/>
    <col min="252" max="252" width="9.7109375" style="175" bestFit="1" customWidth="1"/>
    <col min="253" max="253" width="10" style="175" bestFit="1" customWidth="1"/>
    <col min="254" max="254" width="8.85546875" style="175" bestFit="1" customWidth="1"/>
    <col min="255" max="255" width="22.85546875" style="175" customWidth="1"/>
    <col min="256" max="256" width="59.7109375" style="175" bestFit="1" customWidth="1"/>
    <col min="257" max="257" width="57.85546875" style="175" bestFit="1" customWidth="1"/>
    <col min="258" max="258" width="35.28515625" style="175" bestFit="1" customWidth="1"/>
    <col min="259" max="259" width="28.140625" style="175" bestFit="1" customWidth="1"/>
    <col min="260" max="260" width="33.140625" style="175" bestFit="1" customWidth="1"/>
    <col min="261" max="261" width="26" style="175" bestFit="1" customWidth="1"/>
    <col min="262" max="262" width="19.140625" style="175" bestFit="1" customWidth="1"/>
    <col min="263" max="263" width="10.42578125" style="175" customWidth="1"/>
    <col min="264" max="264" width="11.85546875" style="175" customWidth="1"/>
    <col min="265" max="265" width="14.7109375" style="175" customWidth="1"/>
    <col min="266" max="266" width="9" style="175" bestFit="1" customWidth="1"/>
    <col min="267" max="506" width="9.140625" style="175"/>
    <col min="507" max="507" width="4.7109375" style="175" bestFit="1" customWidth="1"/>
    <col min="508" max="508" width="9.7109375" style="175" bestFit="1" customWidth="1"/>
    <col min="509" max="509" width="10" style="175" bestFit="1" customWidth="1"/>
    <col min="510" max="510" width="8.85546875" style="175" bestFit="1" customWidth="1"/>
    <col min="511" max="511" width="22.85546875" style="175" customWidth="1"/>
    <col min="512" max="512" width="59.7109375" style="175" bestFit="1" customWidth="1"/>
    <col min="513" max="513" width="57.85546875" style="175" bestFit="1" customWidth="1"/>
    <col min="514" max="514" width="35.28515625" style="175" bestFit="1" customWidth="1"/>
    <col min="515" max="515" width="28.140625" style="175" bestFit="1" customWidth="1"/>
    <col min="516" max="516" width="33.140625" style="175" bestFit="1" customWidth="1"/>
    <col min="517" max="517" width="26" style="175" bestFit="1" customWidth="1"/>
    <col min="518" max="518" width="19.140625" style="175" bestFit="1" customWidth="1"/>
    <col min="519" max="519" width="10.42578125" style="175" customWidth="1"/>
    <col min="520" max="520" width="11.85546875" style="175" customWidth="1"/>
    <col min="521" max="521" width="14.7109375" style="175" customWidth="1"/>
    <col min="522" max="522" width="9" style="175" bestFit="1" customWidth="1"/>
    <col min="523" max="762" width="9.140625" style="175"/>
    <col min="763" max="763" width="4.7109375" style="175" bestFit="1" customWidth="1"/>
    <col min="764" max="764" width="9.7109375" style="175" bestFit="1" customWidth="1"/>
    <col min="765" max="765" width="10" style="175" bestFit="1" customWidth="1"/>
    <col min="766" max="766" width="8.85546875" style="175" bestFit="1" customWidth="1"/>
    <col min="767" max="767" width="22.85546875" style="175" customWidth="1"/>
    <col min="768" max="768" width="59.7109375" style="175" bestFit="1" customWidth="1"/>
    <col min="769" max="769" width="57.85546875" style="175" bestFit="1" customWidth="1"/>
    <col min="770" max="770" width="35.28515625" style="175" bestFit="1" customWidth="1"/>
    <col min="771" max="771" width="28.140625" style="175" bestFit="1" customWidth="1"/>
    <col min="772" max="772" width="33.140625" style="175" bestFit="1" customWidth="1"/>
    <col min="773" max="773" width="26" style="175" bestFit="1" customWidth="1"/>
    <col min="774" max="774" width="19.140625" style="175" bestFit="1" customWidth="1"/>
    <col min="775" max="775" width="10.42578125" style="175" customWidth="1"/>
    <col min="776" max="776" width="11.85546875" style="175" customWidth="1"/>
    <col min="777" max="777" width="14.7109375" style="175" customWidth="1"/>
    <col min="778" max="778" width="9" style="175" bestFit="1" customWidth="1"/>
    <col min="779" max="1018" width="9.140625" style="175"/>
    <col min="1019" max="1019" width="4.7109375" style="175" bestFit="1" customWidth="1"/>
    <col min="1020" max="1020" width="9.7109375" style="175" bestFit="1" customWidth="1"/>
    <col min="1021" max="1021" width="10" style="175" bestFit="1" customWidth="1"/>
    <col min="1022" max="1022" width="8.85546875" style="175" bestFit="1" customWidth="1"/>
    <col min="1023" max="1023" width="22.85546875" style="175" customWidth="1"/>
    <col min="1024" max="1024" width="59.7109375" style="175" bestFit="1" customWidth="1"/>
    <col min="1025" max="1025" width="57.85546875" style="175" bestFit="1" customWidth="1"/>
    <col min="1026" max="1026" width="35.28515625" style="175" bestFit="1" customWidth="1"/>
    <col min="1027" max="1027" width="28.140625" style="175" bestFit="1" customWidth="1"/>
    <col min="1028" max="1028" width="33.140625" style="175" bestFit="1" customWidth="1"/>
    <col min="1029" max="1029" width="26" style="175" bestFit="1" customWidth="1"/>
    <col min="1030" max="1030" width="19.140625" style="175" bestFit="1" customWidth="1"/>
    <col min="1031" max="1031" width="10.42578125" style="175" customWidth="1"/>
    <col min="1032" max="1032" width="11.85546875" style="175" customWidth="1"/>
    <col min="1033" max="1033" width="14.7109375" style="175" customWidth="1"/>
    <col min="1034" max="1034" width="9" style="175" bestFit="1" customWidth="1"/>
    <col min="1035" max="1274" width="9.140625" style="175"/>
    <col min="1275" max="1275" width="4.7109375" style="175" bestFit="1" customWidth="1"/>
    <col min="1276" max="1276" width="9.7109375" style="175" bestFit="1" customWidth="1"/>
    <col min="1277" max="1277" width="10" style="175" bestFit="1" customWidth="1"/>
    <col min="1278" max="1278" width="8.85546875" style="175" bestFit="1" customWidth="1"/>
    <col min="1279" max="1279" width="22.85546875" style="175" customWidth="1"/>
    <col min="1280" max="1280" width="59.7109375" style="175" bestFit="1" customWidth="1"/>
    <col min="1281" max="1281" width="57.85546875" style="175" bestFit="1" customWidth="1"/>
    <col min="1282" max="1282" width="35.28515625" style="175" bestFit="1" customWidth="1"/>
    <col min="1283" max="1283" width="28.140625" style="175" bestFit="1" customWidth="1"/>
    <col min="1284" max="1284" width="33.140625" style="175" bestFit="1" customWidth="1"/>
    <col min="1285" max="1285" width="26" style="175" bestFit="1" customWidth="1"/>
    <col min="1286" max="1286" width="19.140625" style="175" bestFit="1" customWidth="1"/>
    <col min="1287" max="1287" width="10.42578125" style="175" customWidth="1"/>
    <col min="1288" max="1288" width="11.85546875" style="175" customWidth="1"/>
    <col min="1289" max="1289" width="14.7109375" style="175" customWidth="1"/>
    <col min="1290" max="1290" width="9" style="175" bestFit="1" customWidth="1"/>
    <col min="1291" max="1530" width="9.140625" style="175"/>
    <col min="1531" max="1531" width="4.7109375" style="175" bestFit="1" customWidth="1"/>
    <col min="1532" max="1532" width="9.7109375" style="175" bestFit="1" customWidth="1"/>
    <col min="1533" max="1533" width="10" style="175" bestFit="1" customWidth="1"/>
    <col min="1534" max="1534" width="8.85546875" style="175" bestFit="1" customWidth="1"/>
    <col min="1535" max="1535" width="22.85546875" style="175" customWidth="1"/>
    <col min="1536" max="1536" width="59.7109375" style="175" bestFit="1" customWidth="1"/>
    <col min="1537" max="1537" width="57.85546875" style="175" bestFit="1" customWidth="1"/>
    <col min="1538" max="1538" width="35.28515625" style="175" bestFit="1" customWidth="1"/>
    <col min="1539" max="1539" width="28.140625" style="175" bestFit="1" customWidth="1"/>
    <col min="1540" max="1540" width="33.140625" style="175" bestFit="1" customWidth="1"/>
    <col min="1541" max="1541" width="26" style="175" bestFit="1" customWidth="1"/>
    <col min="1542" max="1542" width="19.140625" style="175" bestFit="1" customWidth="1"/>
    <col min="1543" max="1543" width="10.42578125" style="175" customWidth="1"/>
    <col min="1544" max="1544" width="11.85546875" style="175" customWidth="1"/>
    <col min="1545" max="1545" width="14.7109375" style="175" customWidth="1"/>
    <col min="1546" max="1546" width="9" style="175" bestFit="1" customWidth="1"/>
    <col min="1547" max="1786" width="9.140625" style="175"/>
    <col min="1787" max="1787" width="4.7109375" style="175" bestFit="1" customWidth="1"/>
    <col min="1788" max="1788" width="9.7109375" style="175" bestFit="1" customWidth="1"/>
    <col min="1789" max="1789" width="10" style="175" bestFit="1" customWidth="1"/>
    <col min="1790" max="1790" width="8.85546875" style="175" bestFit="1" customWidth="1"/>
    <col min="1791" max="1791" width="22.85546875" style="175" customWidth="1"/>
    <col min="1792" max="1792" width="59.7109375" style="175" bestFit="1" customWidth="1"/>
    <col min="1793" max="1793" width="57.85546875" style="175" bestFit="1" customWidth="1"/>
    <col min="1794" max="1794" width="35.28515625" style="175" bestFit="1" customWidth="1"/>
    <col min="1795" max="1795" width="28.140625" style="175" bestFit="1" customWidth="1"/>
    <col min="1796" max="1796" width="33.140625" style="175" bestFit="1" customWidth="1"/>
    <col min="1797" max="1797" width="26" style="175" bestFit="1" customWidth="1"/>
    <col min="1798" max="1798" width="19.140625" style="175" bestFit="1" customWidth="1"/>
    <col min="1799" max="1799" width="10.42578125" style="175" customWidth="1"/>
    <col min="1800" max="1800" width="11.85546875" style="175" customWidth="1"/>
    <col min="1801" max="1801" width="14.7109375" style="175" customWidth="1"/>
    <col min="1802" max="1802" width="9" style="175" bestFit="1" customWidth="1"/>
    <col min="1803" max="2042" width="9.140625" style="175"/>
    <col min="2043" max="2043" width="4.7109375" style="175" bestFit="1" customWidth="1"/>
    <col min="2044" max="2044" width="9.7109375" style="175" bestFit="1" customWidth="1"/>
    <col min="2045" max="2045" width="10" style="175" bestFit="1" customWidth="1"/>
    <col min="2046" max="2046" width="8.85546875" style="175" bestFit="1" customWidth="1"/>
    <col min="2047" max="2047" width="22.85546875" style="175" customWidth="1"/>
    <col min="2048" max="2048" width="59.7109375" style="175" bestFit="1" customWidth="1"/>
    <col min="2049" max="2049" width="57.85546875" style="175" bestFit="1" customWidth="1"/>
    <col min="2050" max="2050" width="35.28515625" style="175" bestFit="1" customWidth="1"/>
    <col min="2051" max="2051" width="28.140625" style="175" bestFit="1" customWidth="1"/>
    <col min="2052" max="2052" width="33.140625" style="175" bestFit="1" customWidth="1"/>
    <col min="2053" max="2053" width="26" style="175" bestFit="1" customWidth="1"/>
    <col min="2054" max="2054" width="19.140625" style="175" bestFit="1" customWidth="1"/>
    <col min="2055" max="2055" width="10.42578125" style="175" customWidth="1"/>
    <col min="2056" max="2056" width="11.85546875" style="175" customWidth="1"/>
    <col min="2057" max="2057" width="14.7109375" style="175" customWidth="1"/>
    <col min="2058" max="2058" width="9" style="175" bestFit="1" customWidth="1"/>
    <col min="2059" max="2298" width="9.140625" style="175"/>
    <col min="2299" max="2299" width="4.7109375" style="175" bestFit="1" customWidth="1"/>
    <col min="2300" max="2300" width="9.7109375" style="175" bestFit="1" customWidth="1"/>
    <col min="2301" max="2301" width="10" style="175" bestFit="1" customWidth="1"/>
    <col min="2302" max="2302" width="8.85546875" style="175" bestFit="1" customWidth="1"/>
    <col min="2303" max="2303" width="22.85546875" style="175" customWidth="1"/>
    <col min="2304" max="2304" width="59.7109375" style="175" bestFit="1" customWidth="1"/>
    <col min="2305" max="2305" width="57.85546875" style="175" bestFit="1" customWidth="1"/>
    <col min="2306" max="2306" width="35.28515625" style="175" bestFit="1" customWidth="1"/>
    <col min="2307" max="2307" width="28.140625" style="175" bestFit="1" customWidth="1"/>
    <col min="2308" max="2308" width="33.140625" style="175" bestFit="1" customWidth="1"/>
    <col min="2309" max="2309" width="26" style="175" bestFit="1" customWidth="1"/>
    <col min="2310" max="2310" width="19.140625" style="175" bestFit="1" customWidth="1"/>
    <col min="2311" max="2311" width="10.42578125" style="175" customWidth="1"/>
    <col min="2312" max="2312" width="11.85546875" style="175" customWidth="1"/>
    <col min="2313" max="2313" width="14.7109375" style="175" customWidth="1"/>
    <col min="2314" max="2314" width="9" style="175" bestFit="1" customWidth="1"/>
    <col min="2315" max="2554" width="9.140625" style="175"/>
    <col min="2555" max="2555" width="4.7109375" style="175" bestFit="1" customWidth="1"/>
    <col min="2556" max="2556" width="9.7109375" style="175" bestFit="1" customWidth="1"/>
    <col min="2557" max="2557" width="10" style="175" bestFit="1" customWidth="1"/>
    <col min="2558" max="2558" width="8.85546875" style="175" bestFit="1" customWidth="1"/>
    <col min="2559" max="2559" width="22.85546875" style="175" customWidth="1"/>
    <col min="2560" max="2560" width="59.7109375" style="175" bestFit="1" customWidth="1"/>
    <col min="2561" max="2561" width="57.85546875" style="175" bestFit="1" customWidth="1"/>
    <col min="2562" max="2562" width="35.28515625" style="175" bestFit="1" customWidth="1"/>
    <col min="2563" max="2563" width="28.140625" style="175" bestFit="1" customWidth="1"/>
    <col min="2564" max="2564" width="33.140625" style="175" bestFit="1" customWidth="1"/>
    <col min="2565" max="2565" width="26" style="175" bestFit="1" customWidth="1"/>
    <col min="2566" max="2566" width="19.140625" style="175" bestFit="1" customWidth="1"/>
    <col min="2567" max="2567" width="10.42578125" style="175" customWidth="1"/>
    <col min="2568" max="2568" width="11.85546875" style="175" customWidth="1"/>
    <col min="2569" max="2569" width="14.7109375" style="175" customWidth="1"/>
    <col min="2570" max="2570" width="9" style="175" bestFit="1" customWidth="1"/>
    <col min="2571" max="2810" width="9.140625" style="175"/>
    <col min="2811" max="2811" width="4.7109375" style="175" bestFit="1" customWidth="1"/>
    <col min="2812" max="2812" width="9.7109375" style="175" bestFit="1" customWidth="1"/>
    <col min="2813" max="2813" width="10" style="175" bestFit="1" customWidth="1"/>
    <col min="2814" max="2814" width="8.85546875" style="175" bestFit="1" customWidth="1"/>
    <col min="2815" max="2815" width="22.85546875" style="175" customWidth="1"/>
    <col min="2816" max="2816" width="59.7109375" style="175" bestFit="1" customWidth="1"/>
    <col min="2817" max="2817" width="57.85546875" style="175" bestFit="1" customWidth="1"/>
    <col min="2818" max="2818" width="35.28515625" style="175" bestFit="1" customWidth="1"/>
    <col min="2819" max="2819" width="28.140625" style="175" bestFit="1" customWidth="1"/>
    <col min="2820" max="2820" width="33.140625" style="175" bestFit="1" customWidth="1"/>
    <col min="2821" max="2821" width="26" style="175" bestFit="1" customWidth="1"/>
    <col min="2822" max="2822" width="19.140625" style="175" bestFit="1" customWidth="1"/>
    <col min="2823" max="2823" width="10.42578125" style="175" customWidth="1"/>
    <col min="2824" max="2824" width="11.85546875" style="175" customWidth="1"/>
    <col min="2825" max="2825" width="14.7109375" style="175" customWidth="1"/>
    <col min="2826" max="2826" width="9" style="175" bestFit="1" customWidth="1"/>
    <col min="2827" max="3066" width="9.140625" style="175"/>
    <col min="3067" max="3067" width="4.7109375" style="175" bestFit="1" customWidth="1"/>
    <col min="3068" max="3068" width="9.7109375" style="175" bestFit="1" customWidth="1"/>
    <col min="3069" max="3069" width="10" style="175" bestFit="1" customWidth="1"/>
    <col min="3070" max="3070" width="8.85546875" style="175" bestFit="1" customWidth="1"/>
    <col min="3071" max="3071" width="22.85546875" style="175" customWidth="1"/>
    <col min="3072" max="3072" width="59.7109375" style="175" bestFit="1" customWidth="1"/>
    <col min="3073" max="3073" width="57.85546875" style="175" bestFit="1" customWidth="1"/>
    <col min="3074" max="3074" width="35.28515625" style="175" bestFit="1" customWidth="1"/>
    <col min="3075" max="3075" width="28.140625" style="175" bestFit="1" customWidth="1"/>
    <col min="3076" max="3076" width="33.140625" style="175" bestFit="1" customWidth="1"/>
    <col min="3077" max="3077" width="26" style="175" bestFit="1" customWidth="1"/>
    <col min="3078" max="3078" width="19.140625" style="175" bestFit="1" customWidth="1"/>
    <col min="3079" max="3079" width="10.42578125" style="175" customWidth="1"/>
    <col min="3080" max="3080" width="11.85546875" style="175" customWidth="1"/>
    <col min="3081" max="3081" width="14.7109375" style="175" customWidth="1"/>
    <col min="3082" max="3082" width="9" style="175" bestFit="1" customWidth="1"/>
    <col min="3083" max="3322" width="9.140625" style="175"/>
    <col min="3323" max="3323" width="4.7109375" style="175" bestFit="1" customWidth="1"/>
    <col min="3324" max="3324" width="9.7109375" style="175" bestFit="1" customWidth="1"/>
    <col min="3325" max="3325" width="10" style="175" bestFit="1" customWidth="1"/>
    <col min="3326" max="3326" width="8.85546875" style="175" bestFit="1" customWidth="1"/>
    <col min="3327" max="3327" width="22.85546875" style="175" customWidth="1"/>
    <col min="3328" max="3328" width="59.7109375" style="175" bestFit="1" customWidth="1"/>
    <col min="3329" max="3329" width="57.85546875" style="175" bestFit="1" customWidth="1"/>
    <col min="3330" max="3330" width="35.28515625" style="175" bestFit="1" customWidth="1"/>
    <col min="3331" max="3331" width="28.140625" style="175" bestFit="1" customWidth="1"/>
    <col min="3332" max="3332" width="33.140625" style="175" bestFit="1" customWidth="1"/>
    <col min="3333" max="3333" width="26" style="175" bestFit="1" customWidth="1"/>
    <col min="3334" max="3334" width="19.140625" style="175" bestFit="1" customWidth="1"/>
    <col min="3335" max="3335" width="10.42578125" style="175" customWidth="1"/>
    <col min="3336" max="3336" width="11.85546875" style="175" customWidth="1"/>
    <col min="3337" max="3337" width="14.7109375" style="175" customWidth="1"/>
    <col min="3338" max="3338" width="9" style="175" bestFit="1" customWidth="1"/>
    <col min="3339" max="3578" width="9.140625" style="175"/>
    <col min="3579" max="3579" width="4.7109375" style="175" bestFit="1" customWidth="1"/>
    <col min="3580" max="3580" width="9.7109375" style="175" bestFit="1" customWidth="1"/>
    <col min="3581" max="3581" width="10" style="175" bestFit="1" customWidth="1"/>
    <col min="3582" max="3582" width="8.85546875" style="175" bestFit="1" customWidth="1"/>
    <col min="3583" max="3583" width="22.85546875" style="175" customWidth="1"/>
    <col min="3584" max="3584" width="59.7109375" style="175" bestFit="1" customWidth="1"/>
    <col min="3585" max="3585" width="57.85546875" style="175" bestFit="1" customWidth="1"/>
    <col min="3586" max="3586" width="35.28515625" style="175" bestFit="1" customWidth="1"/>
    <col min="3587" max="3587" width="28.140625" style="175" bestFit="1" customWidth="1"/>
    <col min="3588" max="3588" width="33.140625" style="175" bestFit="1" customWidth="1"/>
    <col min="3589" max="3589" width="26" style="175" bestFit="1" customWidth="1"/>
    <col min="3590" max="3590" width="19.140625" style="175" bestFit="1" customWidth="1"/>
    <col min="3591" max="3591" width="10.42578125" style="175" customWidth="1"/>
    <col min="3592" max="3592" width="11.85546875" style="175" customWidth="1"/>
    <col min="3593" max="3593" width="14.7109375" style="175" customWidth="1"/>
    <col min="3594" max="3594" width="9" style="175" bestFit="1" customWidth="1"/>
    <col min="3595" max="3834" width="9.140625" style="175"/>
    <col min="3835" max="3835" width="4.7109375" style="175" bestFit="1" customWidth="1"/>
    <col min="3836" max="3836" width="9.7109375" style="175" bestFit="1" customWidth="1"/>
    <col min="3837" max="3837" width="10" style="175" bestFit="1" customWidth="1"/>
    <col min="3838" max="3838" width="8.85546875" style="175" bestFit="1" customWidth="1"/>
    <col min="3839" max="3839" width="22.85546875" style="175" customWidth="1"/>
    <col min="3840" max="3840" width="59.7109375" style="175" bestFit="1" customWidth="1"/>
    <col min="3841" max="3841" width="57.85546875" style="175" bestFit="1" customWidth="1"/>
    <col min="3842" max="3842" width="35.28515625" style="175" bestFit="1" customWidth="1"/>
    <col min="3843" max="3843" width="28.140625" style="175" bestFit="1" customWidth="1"/>
    <col min="3844" max="3844" width="33.140625" style="175" bestFit="1" customWidth="1"/>
    <col min="3845" max="3845" width="26" style="175" bestFit="1" customWidth="1"/>
    <col min="3846" max="3846" width="19.140625" style="175" bestFit="1" customWidth="1"/>
    <col min="3847" max="3847" width="10.42578125" style="175" customWidth="1"/>
    <col min="3848" max="3848" width="11.85546875" style="175" customWidth="1"/>
    <col min="3849" max="3849" width="14.7109375" style="175" customWidth="1"/>
    <col min="3850" max="3850" width="9" style="175" bestFit="1" customWidth="1"/>
    <col min="3851" max="4090" width="9.140625" style="175"/>
    <col min="4091" max="4091" width="4.7109375" style="175" bestFit="1" customWidth="1"/>
    <col min="4092" max="4092" width="9.7109375" style="175" bestFit="1" customWidth="1"/>
    <col min="4093" max="4093" width="10" style="175" bestFit="1" customWidth="1"/>
    <col min="4094" max="4094" width="8.85546875" style="175" bestFit="1" customWidth="1"/>
    <col min="4095" max="4095" width="22.85546875" style="175" customWidth="1"/>
    <col min="4096" max="4096" width="59.7109375" style="175" bestFit="1" customWidth="1"/>
    <col min="4097" max="4097" width="57.85546875" style="175" bestFit="1" customWidth="1"/>
    <col min="4098" max="4098" width="35.28515625" style="175" bestFit="1" customWidth="1"/>
    <col min="4099" max="4099" width="28.140625" style="175" bestFit="1" customWidth="1"/>
    <col min="4100" max="4100" width="33.140625" style="175" bestFit="1" customWidth="1"/>
    <col min="4101" max="4101" width="26" style="175" bestFit="1" customWidth="1"/>
    <col min="4102" max="4102" width="19.140625" style="175" bestFit="1" customWidth="1"/>
    <col min="4103" max="4103" width="10.42578125" style="175" customWidth="1"/>
    <col min="4104" max="4104" width="11.85546875" style="175" customWidth="1"/>
    <col min="4105" max="4105" width="14.7109375" style="175" customWidth="1"/>
    <col min="4106" max="4106" width="9" style="175" bestFit="1" customWidth="1"/>
    <col min="4107" max="4346" width="9.140625" style="175"/>
    <col min="4347" max="4347" width="4.7109375" style="175" bestFit="1" customWidth="1"/>
    <col min="4348" max="4348" width="9.7109375" style="175" bestFit="1" customWidth="1"/>
    <col min="4349" max="4349" width="10" style="175" bestFit="1" customWidth="1"/>
    <col min="4350" max="4350" width="8.85546875" style="175" bestFit="1" customWidth="1"/>
    <col min="4351" max="4351" width="22.85546875" style="175" customWidth="1"/>
    <col min="4352" max="4352" width="59.7109375" style="175" bestFit="1" customWidth="1"/>
    <col min="4353" max="4353" width="57.85546875" style="175" bestFit="1" customWidth="1"/>
    <col min="4354" max="4354" width="35.28515625" style="175" bestFit="1" customWidth="1"/>
    <col min="4355" max="4355" width="28.140625" style="175" bestFit="1" customWidth="1"/>
    <col min="4356" max="4356" width="33.140625" style="175" bestFit="1" customWidth="1"/>
    <col min="4357" max="4357" width="26" style="175" bestFit="1" customWidth="1"/>
    <col min="4358" max="4358" width="19.140625" style="175" bestFit="1" customWidth="1"/>
    <col min="4359" max="4359" width="10.42578125" style="175" customWidth="1"/>
    <col min="4360" max="4360" width="11.85546875" style="175" customWidth="1"/>
    <col min="4361" max="4361" width="14.7109375" style="175" customWidth="1"/>
    <col min="4362" max="4362" width="9" style="175" bestFit="1" customWidth="1"/>
    <col min="4363" max="4602" width="9.140625" style="175"/>
    <col min="4603" max="4603" width="4.7109375" style="175" bestFit="1" customWidth="1"/>
    <col min="4604" max="4604" width="9.7109375" style="175" bestFit="1" customWidth="1"/>
    <col min="4605" max="4605" width="10" style="175" bestFit="1" customWidth="1"/>
    <col min="4606" max="4606" width="8.85546875" style="175" bestFit="1" customWidth="1"/>
    <col min="4607" max="4607" width="22.85546875" style="175" customWidth="1"/>
    <col min="4608" max="4608" width="59.7109375" style="175" bestFit="1" customWidth="1"/>
    <col min="4609" max="4609" width="57.85546875" style="175" bestFit="1" customWidth="1"/>
    <col min="4610" max="4610" width="35.28515625" style="175" bestFit="1" customWidth="1"/>
    <col min="4611" max="4611" width="28.140625" style="175" bestFit="1" customWidth="1"/>
    <col min="4612" max="4612" width="33.140625" style="175" bestFit="1" customWidth="1"/>
    <col min="4613" max="4613" width="26" style="175" bestFit="1" customWidth="1"/>
    <col min="4614" max="4614" width="19.140625" style="175" bestFit="1" customWidth="1"/>
    <col min="4615" max="4615" width="10.42578125" style="175" customWidth="1"/>
    <col min="4616" max="4616" width="11.85546875" style="175" customWidth="1"/>
    <col min="4617" max="4617" width="14.7109375" style="175" customWidth="1"/>
    <col min="4618" max="4618" width="9" style="175" bestFit="1" customWidth="1"/>
    <col min="4619" max="4858" width="9.140625" style="175"/>
    <col min="4859" max="4859" width="4.7109375" style="175" bestFit="1" customWidth="1"/>
    <col min="4860" max="4860" width="9.7109375" style="175" bestFit="1" customWidth="1"/>
    <col min="4861" max="4861" width="10" style="175" bestFit="1" customWidth="1"/>
    <col min="4862" max="4862" width="8.85546875" style="175" bestFit="1" customWidth="1"/>
    <col min="4863" max="4863" width="22.85546875" style="175" customWidth="1"/>
    <col min="4864" max="4864" width="59.7109375" style="175" bestFit="1" customWidth="1"/>
    <col min="4865" max="4865" width="57.85546875" style="175" bestFit="1" customWidth="1"/>
    <col min="4866" max="4866" width="35.28515625" style="175" bestFit="1" customWidth="1"/>
    <col min="4867" max="4867" width="28.140625" style="175" bestFit="1" customWidth="1"/>
    <col min="4868" max="4868" width="33.140625" style="175" bestFit="1" customWidth="1"/>
    <col min="4869" max="4869" width="26" style="175" bestFit="1" customWidth="1"/>
    <col min="4870" max="4870" width="19.140625" style="175" bestFit="1" customWidth="1"/>
    <col min="4871" max="4871" width="10.42578125" style="175" customWidth="1"/>
    <col min="4872" max="4872" width="11.85546875" style="175" customWidth="1"/>
    <col min="4873" max="4873" width="14.7109375" style="175" customWidth="1"/>
    <col min="4874" max="4874" width="9" style="175" bestFit="1" customWidth="1"/>
    <col min="4875" max="5114" width="9.140625" style="175"/>
    <col min="5115" max="5115" width="4.7109375" style="175" bestFit="1" customWidth="1"/>
    <col min="5116" max="5116" width="9.7109375" style="175" bestFit="1" customWidth="1"/>
    <col min="5117" max="5117" width="10" style="175" bestFit="1" customWidth="1"/>
    <col min="5118" max="5118" width="8.85546875" style="175" bestFit="1" customWidth="1"/>
    <col min="5119" max="5119" width="22.85546875" style="175" customWidth="1"/>
    <col min="5120" max="5120" width="59.7109375" style="175" bestFit="1" customWidth="1"/>
    <col min="5121" max="5121" width="57.85546875" style="175" bestFit="1" customWidth="1"/>
    <col min="5122" max="5122" width="35.28515625" style="175" bestFit="1" customWidth="1"/>
    <col min="5123" max="5123" width="28.140625" style="175" bestFit="1" customWidth="1"/>
    <col min="5124" max="5124" width="33.140625" style="175" bestFit="1" customWidth="1"/>
    <col min="5125" max="5125" width="26" style="175" bestFit="1" customWidth="1"/>
    <col min="5126" max="5126" width="19.140625" style="175" bestFit="1" customWidth="1"/>
    <col min="5127" max="5127" width="10.42578125" style="175" customWidth="1"/>
    <col min="5128" max="5128" width="11.85546875" style="175" customWidth="1"/>
    <col min="5129" max="5129" width="14.7109375" style="175" customWidth="1"/>
    <col min="5130" max="5130" width="9" style="175" bestFit="1" customWidth="1"/>
    <col min="5131" max="5370" width="9.140625" style="175"/>
    <col min="5371" max="5371" width="4.7109375" style="175" bestFit="1" customWidth="1"/>
    <col min="5372" max="5372" width="9.7109375" style="175" bestFit="1" customWidth="1"/>
    <col min="5373" max="5373" width="10" style="175" bestFit="1" customWidth="1"/>
    <col min="5374" max="5374" width="8.85546875" style="175" bestFit="1" customWidth="1"/>
    <col min="5375" max="5375" width="22.85546875" style="175" customWidth="1"/>
    <col min="5376" max="5376" width="59.7109375" style="175" bestFit="1" customWidth="1"/>
    <col min="5377" max="5377" width="57.85546875" style="175" bestFit="1" customWidth="1"/>
    <col min="5378" max="5378" width="35.28515625" style="175" bestFit="1" customWidth="1"/>
    <col min="5379" max="5379" width="28.140625" style="175" bestFit="1" customWidth="1"/>
    <col min="5380" max="5380" width="33.140625" style="175" bestFit="1" customWidth="1"/>
    <col min="5381" max="5381" width="26" style="175" bestFit="1" customWidth="1"/>
    <col min="5382" max="5382" width="19.140625" style="175" bestFit="1" customWidth="1"/>
    <col min="5383" max="5383" width="10.42578125" style="175" customWidth="1"/>
    <col min="5384" max="5384" width="11.85546875" style="175" customWidth="1"/>
    <col min="5385" max="5385" width="14.7109375" style="175" customWidth="1"/>
    <col min="5386" max="5386" width="9" style="175" bestFit="1" customWidth="1"/>
    <col min="5387" max="5626" width="9.140625" style="175"/>
    <col min="5627" max="5627" width="4.7109375" style="175" bestFit="1" customWidth="1"/>
    <col min="5628" max="5628" width="9.7109375" style="175" bestFit="1" customWidth="1"/>
    <col min="5629" max="5629" width="10" style="175" bestFit="1" customWidth="1"/>
    <col min="5630" max="5630" width="8.85546875" style="175" bestFit="1" customWidth="1"/>
    <col min="5631" max="5631" width="22.85546875" style="175" customWidth="1"/>
    <col min="5632" max="5632" width="59.7109375" style="175" bestFit="1" customWidth="1"/>
    <col min="5633" max="5633" width="57.85546875" style="175" bestFit="1" customWidth="1"/>
    <col min="5634" max="5634" width="35.28515625" style="175" bestFit="1" customWidth="1"/>
    <col min="5635" max="5635" width="28.140625" style="175" bestFit="1" customWidth="1"/>
    <col min="5636" max="5636" width="33.140625" style="175" bestFit="1" customWidth="1"/>
    <col min="5637" max="5637" width="26" style="175" bestFit="1" customWidth="1"/>
    <col min="5638" max="5638" width="19.140625" style="175" bestFit="1" customWidth="1"/>
    <col min="5639" max="5639" width="10.42578125" style="175" customWidth="1"/>
    <col min="5640" max="5640" width="11.85546875" style="175" customWidth="1"/>
    <col min="5641" max="5641" width="14.7109375" style="175" customWidth="1"/>
    <col min="5642" max="5642" width="9" style="175" bestFit="1" customWidth="1"/>
    <col min="5643" max="5882" width="9.140625" style="175"/>
    <col min="5883" max="5883" width="4.7109375" style="175" bestFit="1" customWidth="1"/>
    <col min="5884" max="5884" width="9.7109375" style="175" bestFit="1" customWidth="1"/>
    <col min="5885" max="5885" width="10" style="175" bestFit="1" customWidth="1"/>
    <col min="5886" max="5886" width="8.85546875" style="175" bestFit="1" customWidth="1"/>
    <col min="5887" max="5887" width="22.85546875" style="175" customWidth="1"/>
    <col min="5888" max="5888" width="59.7109375" style="175" bestFit="1" customWidth="1"/>
    <col min="5889" max="5889" width="57.85546875" style="175" bestFit="1" customWidth="1"/>
    <col min="5890" max="5890" width="35.28515625" style="175" bestFit="1" customWidth="1"/>
    <col min="5891" max="5891" width="28.140625" style="175" bestFit="1" customWidth="1"/>
    <col min="5892" max="5892" width="33.140625" style="175" bestFit="1" customWidth="1"/>
    <col min="5893" max="5893" width="26" style="175" bestFit="1" customWidth="1"/>
    <col min="5894" max="5894" width="19.140625" style="175" bestFit="1" customWidth="1"/>
    <col min="5895" max="5895" width="10.42578125" style="175" customWidth="1"/>
    <col min="5896" max="5896" width="11.85546875" style="175" customWidth="1"/>
    <col min="5897" max="5897" width="14.7109375" style="175" customWidth="1"/>
    <col min="5898" max="5898" width="9" style="175" bestFit="1" customWidth="1"/>
    <col min="5899" max="6138" width="9.140625" style="175"/>
    <col min="6139" max="6139" width="4.7109375" style="175" bestFit="1" customWidth="1"/>
    <col min="6140" max="6140" width="9.7109375" style="175" bestFit="1" customWidth="1"/>
    <col min="6141" max="6141" width="10" style="175" bestFit="1" customWidth="1"/>
    <col min="6142" max="6142" width="8.85546875" style="175" bestFit="1" customWidth="1"/>
    <col min="6143" max="6143" width="22.85546875" style="175" customWidth="1"/>
    <col min="6144" max="6144" width="59.7109375" style="175" bestFit="1" customWidth="1"/>
    <col min="6145" max="6145" width="57.85546875" style="175" bestFit="1" customWidth="1"/>
    <col min="6146" max="6146" width="35.28515625" style="175" bestFit="1" customWidth="1"/>
    <col min="6147" max="6147" width="28.140625" style="175" bestFit="1" customWidth="1"/>
    <col min="6148" max="6148" width="33.140625" style="175" bestFit="1" customWidth="1"/>
    <col min="6149" max="6149" width="26" style="175" bestFit="1" customWidth="1"/>
    <col min="6150" max="6150" width="19.140625" style="175" bestFit="1" customWidth="1"/>
    <col min="6151" max="6151" width="10.42578125" style="175" customWidth="1"/>
    <col min="6152" max="6152" width="11.85546875" style="175" customWidth="1"/>
    <col min="6153" max="6153" width="14.7109375" style="175" customWidth="1"/>
    <col min="6154" max="6154" width="9" style="175" bestFit="1" customWidth="1"/>
    <col min="6155" max="6394" width="9.140625" style="175"/>
    <col min="6395" max="6395" width="4.7109375" style="175" bestFit="1" customWidth="1"/>
    <col min="6396" max="6396" width="9.7109375" style="175" bestFit="1" customWidth="1"/>
    <col min="6397" max="6397" width="10" style="175" bestFit="1" customWidth="1"/>
    <col min="6398" max="6398" width="8.85546875" style="175" bestFit="1" customWidth="1"/>
    <col min="6399" max="6399" width="22.85546875" style="175" customWidth="1"/>
    <col min="6400" max="6400" width="59.7109375" style="175" bestFit="1" customWidth="1"/>
    <col min="6401" max="6401" width="57.85546875" style="175" bestFit="1" customWidth="1"/>
    <col min="6402" max="6402" width="35.28515625" style="175" bestFit="1" customWidth="1"/>
    <col min="6403" max="6403" width="28.140625" style="175" bestFit="1" customWidth="1"/>
    <col min="6404" max="6404" width="33.140625" style="175" bestFit="1" customWidth="1"/>
    <col min="6405" max="6405" width="26" style="175" bestFit="1" customWidth="1"/>
    <col min="6406" max="6406" width="19.140625" style="175" bestFit="1" customWidth="1"/>
    <col min="6407" max="6407" width="10.42578125" style="175" customWidth="1"/>
    <col min="6408" max="6408" width="11.85546875" style="175" customWidth="1"/>
    <col min="6409" max="6409" width="14.7109375" style="175" customWidth="1"/>
    <col min="6410" max="6410" width="9" style="175" bestFit="1" customWidth="1"/>
    <col min="6411" max="6650" width="9.140625" style="175"/>
    <col min="6651" max="6651" width="4.7109375" style="175" bestFit="1" customWidth="1"/>
    <col min="6652" max="6652" width="9.7109375" style="175" bestFit="1" customWidth="1"/>
    <col min="6653" max="6653" width="10" style="175" bestFit="1" customWidth="1"/>
    <col min="6654" max="6654" width="8.85546875" style="175" bestFit="1" customWidth="1"/>
    <col min="6655" max="6655" width="22.85546875" style="175" customWidth="1"/>
    <col min="6656" max="6656" width="59.7109375" style="175" bestFit="1" customWidth="1"/>
    <col min="6657" max="6657" width="57.85546875" style="175" bestFit="1" customWidth="1"/>
    <col min="6658" max="6658" width="35.28515625" style="175" bestFit="1" customWidth="1"/>
    <col min="6659" max="6659" width="28.140625" style="175" bestFit="1" customWidth="1"/>
    <col min="6660" max="6660" width="33.140625" style="175" bestFit="1" customWidth="1"/>
    <col min="6661" max="6661" width="26" style="175" bestFit="1" customWidth="1"/>
    <col min="6662" max="6662" width="19.140625" style="175" bestFit="1" customWidth="1"/>
    <col min="6663" max="6663" width="10.42578125" style="175" customWidth="1"/>
    <col min="6664" max="6664" width="11.85546875" style="175" customWidth="1"/>
    <col min="6665" max="6665" width="14.7109375" style="175" customWidth="1"/>
    <col min="6666" max="6666" width="9" style="175" bestFit="1" customWidth="1"/>
    <col min="6667" max="6906" width="9.140625" style="175"/>
    <col min="6907" max="6907" width="4.7109375" style="175" bestFit="1" customWidth="1"/>
    <col min="6908" max="6908" width="9.7109375" style="175" bestFit="1" customWidth="1"/>
    <col min="6909" max="6909" width="10" style="175" bestFit="1" customWidth="1"/>
    <col min="6910" max="6910" width="8.85546875" style="175" bestFit="1" customWidth="1"/>
    <col min="6911" max="6911" width="22.85546875" style="175" customWidth="1"/>
    <col min="6912" max="6912" width="59.7109375" style="175" bestFit="1" customWidth="1"/>
    <col min="6913" max="6913" width="57.85546875" style="175" bestFit="1" customWidth="1"/>
    <col min="6914" max="6914" width="35.28515625" style="175" bestFit="1" customWidth="1"/>
    <col min="6915" max="6915" width="28.140625" style="175" bestFit="1" customWidth="1"/>
    <col min="6916" max="6916" width="33.140625" style="175" bestFit="1" customWidth="1"/>
    <col min="6917" max="6917" width="26" style="175" bestFit="1" customWidth="1"/>
    <col min="6918" max="6918" width="19.140625" style="175" bestFit="1" customWidth="1"/>
    <col min="6919" max="6919" width="10.42578125" style="175" customWidth="1"/>
    <col min="6920" max="6920" width="11.85546875" style="175" customWidth="1"/>
    <col min="6921" max="6921" width="14.7109375" style="175" customWidth="1"/>
    <col min="6922" max="6922" width="9" style="175" bestFit="1" customWidth="1"/>
    <col min="6923" max="7162" width="9.140625" style="175"/>
    <col min="7163" max="7163" width="4.7109375" style="175" bestFit="1" customWidth="1"/>
    <col min="7164" max="7164" width="9.7109375" style="175" bestFit="1" customWidth="1"/>
    <col min="7165" max="7165" width="10" style="175" bestFit="1" customWidth="1"/>
    <col min="7166" max="7166" width="8.85546875" style="175" bestFit="1" customWidth="1"/>
    <col min="7167" max="7167" width="22.85546875" style="175" customWidth="1"/>
    <col min="7168" max="7168" width="59.7109375" style="175" bestFit="1" customWidth="1"/>
    <col min="7169" max="7169" width="57.85546875" style="175" bestFit="1" customWidth="1"/>
    <col min="7170" max="7170" width="35.28515625" style="175" bestFit="1" customWidth="1"/>
    <col min="7171" max="7171" width="28.140625" style="175" bestFit="1" customWidth="1"/>
    <col min="7172" max="7172" width="33.140625" style="175" bestFit="1" customWidth="1"/>
    <col min="7173" max="7173" width="26" style="175" bestFit="1" customWidth="1"/>
    <col min="7174" max="7174" width="19.140625" style="175" bestFit="1" customWidth="1"/>
    <col min="7175" max="7175" width="10.42578125" style="175" customWidth="1"/>
    <col min="7176" max="7176" width="11.85546875" style="175" customWidth="1"/>
    <col min="7177" max="7177" width="14.7109375" style="175" customWidth="1"/>
    <col min="7178" max="7178" width="9" style="175" bestFit="1" customWidth="1"/>
    <col min="7179" max="7418" width="9.140625" style="175"/>
    <col min="7419" max="7419" width="4.7109375" style="175" bestFit="1" customWidth="1"/>
    <col min="7420" max="7420" width="9.7109375" style="175" bestFit="1" customWidth="1"/>
    <col min="7421" max="7421" width="10" style="175" bestFit="1" customWidth="1"/>
    <col min="7422" max="7422" width="8.85546875" style="175" bestFit="1" customWidth="1"/>
    <col min="7423" max="7423" width="22.85546875" style="175" customWidth="1"/>
    <col min="7424" max="7424" width="59.7109375" style="175" bestFit="1" customWidth="1"/>
    <col min="7425" max="7425" width="57.85546875" style="175" bestFit="1" customWidth="1"/>
    <col min="7426" max="7426" width="35.28515625" style="175" bestFit="1" customWidth="1"/>
    <col min="7427" max="7427" width="28.140625" style="175" bestFit="1" customWidth="1"/>
    <col min="7428" max="7428" width="33.140625" style="175" bestFit="1" customWidth="1"/>
    <col min="7429" max="7429" width="26" style="175" bestFit="1" customWidth="1"/>
    <col min="7430" max="7430" width="19.140625" style="175" bestFit="1" customWidth="1"/>
    <col min="7431" max="7431" width="10.42578125" style="175" customWidth="1"/>
    <col min="7432" max="7432" width="11.85546875" style="175" customWidth="1"/>
    <col min="7433" max="7433" width="14.7109375" style="175" customWidth="1"/>
    <col min="7434" max="7434" width="9" style="175" bestFit="1" customWidth="1"/>
    <col min="7435" max="7674" width="9.140625" style="175"/>
    <col min="7675" max="7675" width="4.7109375" style="175" bestFit="1" customWidth="1"/>
    <col min="7676" max="7676" width="9.7109375" style="175" bestFit="1" customWidth="1"/>
    <col min="7677" max="7677" width="10" style="175" bestFit="1" customWidth="1"/>
    <col min="7678" max="7678" width="8.85546875" style="175" bestFit="1" customWidth="1"/>
    <col min="7679" max="7679" width="22.85546875" style="175" customWidth="1"/>
    <col min="7680" max="7680" width="59.7109375" style="175" bestFit="1" customWidth="1"/>
    <col min="7681" max="7681" width="57.85546875" style="175" bestFit="1" customWidth="1"/>
    <col min="7682" max="7682" width="35.28515625" style="175" bestFit="1" customWidth="1"/>
    <col min="7683" max="7683" width="28.140625" style="175" bestFit="1" customWidth="1"/>
    <col min="7684" max="7684" width="33.140625" style="175" bestFit="1" customWidth="1"/>
    <col min="7685" max="7685" width="26" style="175" bestFit="1" customWidth="1"/>
    <col min="7686" max="7686" width="19.140625" style="175" bestFit="1" customWidth="1"/>
    <col min="7687" max="7687" width="10.42578125" style="175" customWidth="1"/>
    <col min="7688" max="7688" width="11.85546875" style="175" customWidth="1"/>
    <col min="7689" max="7689" width="14.7109375" style="175" customWidth="1"/>
    <col min="7690" max="7690" width="9" style="175" bestFit="1" customWidth="1"/>
    <col min="7691" max="7930" width="9.140625" style="175"/>
    <col min="7931" max="7931" width="4.7109375" style="175" bestFit="1" customWidth="1"/>
    <col min="7932" max="7932" width="9.7109375" style="175" bestFit="1" customWidth="1"/>
    <col min="7933" max="7933" width="10" style="175" bestFit="1" customWidth="1"/>
    <col min="7934" max="7934" width="8.85546875" style="175" bestFit="1" customWidth="1"/>
    <col min="7935" max="7935" width="22.85546875" style="175" customWidth="1"/>
    <col min="7936" max="7936" width="59.7109375" style="175" bestFit="1" customWidth="1"/>
    <col min="7937" max="7937" width="57.85546875" style="175" bestFit="1" customWidth="1"/>
    <col min="7938" max="7938" width="35.28515625" style="175" bestFit="1" customWidth="1"/>
    <col min="7939" max="7939" width="28.140625" style="175" bestFit="1" customWidth="1"/>
    <col min="7940" max="7940" width="33.140625" style="175" bestFit="1" customWidth="1"/>
    <col min="7941" max="7941" width="26" style="175" bestFit="1" customWidth="1"/>
    <col min="7942" max="7942" width="19.140625" style="175" bestFit="1" customWidth="1"/>
    <col min="7943" max="7943" width="10.42578125" style="175" customWidth="1"/>
    <col min="7944" max="7944" width="11.85546875" style="175" customWidth="1"/>
    <col min="7945" max="7945" width="14.7109375" style="175" customWidth="1"/>
    <col min="7946" max="7946" width="9" style="175" bestFit="1" customWidth="1"/>
    <col min="7947" max="8186" width="9.140625" style="175"/>
    <col min="8187" max="8187" width="4.7109375" style="175" bestFit="1" customWidth="1"/>
    <col min="8188" max="8188" width="9.7109375" style="175" bestFit="1" customWidth="1"/>
    <col min="8189" max="8189" width="10" style="175" bestFit="1" customWidth="1"/>
    <col min="8190" max="8190" width="8.85546875" style="175" bestFit="1" customWidth="1"/>
    <col min="8191" max="8191" width="22.85546875" style="175" customWidth="1"/>
    <col min="8192" max="8192" width="59.7109375" style="175" bestFit="1" customWidth="1"/>
    <col min="8193" max="8193" width="57.85546875" style="175" bestFit="1" customWidth="1"/>
    <col min="8194" max="8194" width="35.28515625" style="175" bestFit="1" customWidth="1"/>
    <col min="8195" max="8195" width="28.140625" style="175" bestFit="1" customWidth="1"/>
    <col min="8196" max="8196" width="33.140625" style="175" bestFit="1" customWidth="1"/>
    <col min="8197" max="8197" width="26" style="175" bestFit="1" customWidth="1"/>
    <col min="8198" max="8198" width="19.140625" style="175" bestFit="1" customWidth="1"/>
    <col min="8199" max="8199" width="10.42578125" style="175" customWidth="1"/>
    <col min="8200" max="8200" width="11.85546875" style="175" customWidth="1"/>
    <col min="8201" max="8201" width="14.7109375" style="175" customWidth="1"/>
    <col min="8202" max="8202" width="9" style="175" bestFit="1" customWidth="1"/>
    <col min="8203" max="8442" width="9.140625" style="175"/>
    <col min="8443" max="8443" width="4.7109375" style="175" bestFit="1" customWidth="1"/>
    <col min="8444" max="8444" width="9.7109375" style="175" bestFit="1" customWidth="1"/>
    <col min="8445" max="8445" width="10" style="175" bestFit="1" customWidth="1"/>
    <col min="8446" max="8446" width="8.85546875" style="175" bestFit="1" customWidth="1"/>
    <col min="8447" max="8447" width="22.85546875" style="175" customWidth="1"/>
    <col min="8448" max="8448" width="59.7109375" style="175" bestFit="1" customWidth="1"/>
    <col min="8449" max="8449" width="57.85546875" style="175" bestFit="1" customWidth="1"/>
    <col min="8450" max="8450" width="35.28515625" style="175" bestFit="1" customWidth="1"/>
    <col min="8451" max="8451" width="28.140625" style="175" bestFit="1" customWidth="1"/>
    <col min="8452" max="8452" width="33.140625" style="175" bestFit="1" customWidth="1"/>
    <col min="8453" max="8453" width="26" style="175" bestFit="1" customWidth="1"/>
    <col min="8454" max="8454" width="19.140625" style="175" bestFit="1" customWidth="1"/>
    <col min="8455" max="8455" width="10.42578125" style="175" customWidth="1"/>
    <col min="8456" max="8456" width="11.85546875" style="175" customWidth="1"/>
    <col min="8457" max="8457" width="14.7109375" style="175" customWidth="1"/>
    <col min="8458" max="8458" width="9" style="175" bestFit="1" customWidth="1"/>
    <col min="8459" max="8698" width="9.140625" style="175"/>
    <col min="8699" max="8699" width="4.7109375" style="175" bestFit="1" customWidth="1"/>
    <col min="8700" max="8700" width="9.7109375" style="175" bestFit="1" customWidth="1"/>
    <col min="8701" max="8701" width="10" style="175" bestFit="1" customWidth="1"/>
    <col min="8702" max="8702" width="8.85546875" style="175" bestFit="1" customWidth="1"/>
    <col min="8703" max="8703" width="22.85546875" style="175" customWidth="1"/>
    <col min="8704" max="8704" width="59.7109375" style="175" bestFit="1" customWidth="1"/>
    <col min="8705" max="8705" width="57.85546875" style="175" bestFit="1" customWidth="1"/>
    <col min="8706" max="8706" width="35.28515625" style="175" bestFit="1" customWidth="1"/>
    <col min="8707" max="8707" width="28.140625" style="175" bestFit="1" customWidth="1"/>
    <col min="8708" max="8708" width="33.140625" style="175" bestFit="1" customWidth="1"/>
    <col min="8709" max="8709" width="26" style="175" bestFit="1" customWidth="1"/>
    <col min="8710" max="8710" width="19.140625" style="175" bestFit="1" customWidth="1"/>
    <col min="8711" max="8711" width="10.42578125" style="175" customWidth="1"/>
    <col min="8712" max="8712" width="11.85546875" style="175" customWidth="1"/>
    <col min="8713" max="8713" width="14.7109375" style="175" customWidth="1"/>
    <col min="8714" max="8714" width="9" style="175" bestFit="1" customWidth="1"/>
    <col min="8715" max="8954" width="9.140625" style="175"/>
    <col min="8955" max="8955" width="4.7109375" style="175" bestFit="1" customWidth="1"/>
    <col min="8956" max="8956" width="9.7109375" style="175" bestFit="1" customWidth="1"/>
    <col min="8957" max="8957" width="10" style="175" bestFit="1" customWidth="1"/>
    <col min="8958" max="8958" width="8.85546875" style="175" bestFit="1" customWidth="1"/>
    <col min="8959" max="8959" width="22.85546875" style="175" customWidth="1"/>
    <col min="8960" max="8960" width="59.7109375" style="175" bestFit="1" customWidth="1"/>
    <col min="8961" max="8961" width="57.85546875" style="175" bestFit="1" customWidth="1"/>
    <col min="8962" max="8962" width="35.28515625" style="175" bestFit="1" customWidth="1"/>
    <col min="8963" max="8963" width="28.140625" style="175" bestFit="1" customWidth="1"/>
    <col min="8964" max="8964" width="33.140625" style="175" bestFit="1" customWidth="1"/>
    <col min="8965" max="8965" width="26" style="175" bestFit="1" customWidth="1"/>
    <col min="8966" max="8966" width="19.140625" style="175" bestFit="1" customWidth="1"/>
    <col min="8967" max="8967" width="10.42578125" style="175" customWidth="1"/>
    <col min="8968" max="8968" width="11.85546875" style="175" customWidth="1"/>
    <col min="8969" max="8969" width="14.7109375" style="175" customWidth="1"/>
    <col min="8970" max="8970" width="9" style="175" bestFit="1" customWidth="1"/>
    <col min="8971" max="9210" width="9.140625" style="175"/>
    <col min="9211" max="9211" width="4.7109375" style="175" bestFit="1" customWidth="1"/>
    <col min="9212" max="9212" width="9.7109375" style="175" bestFit="1" customWidth="1"/>
    <col min="9213" max="9213" width="10" style="175" bestFit="1" customWidth="1"/>
    <col min="9214" max="9214" width="8.85546875" style="175" bestFit="1" customWidth="1"/>
    <col min="9215" max="9215" width="22.85546875" style="175" customWidth="1"/>
    <col min="9216" max="9216" width="59.7109375" style="175" bestFit="1" customWidth="1"/>
    <col min="9217" max="9217" width="57.85546875" style="175" bestFit="1" customWidth="1"/>
    <col min="9218" max="9218" width="35.28515625" style="175" bestFit="1" customWidth="1"/>
    <col min="9219" max="9219" width="28.140625" style="175" bestFit="1" customWidth="1"/>
    <col min="9220" max="9220" width="33.140625" style="175" bestFit="1" customWidth="1"/>
    <col min="9221" max="9221" width="26" style="175" bestFit="1" customWidth="1"/>
    <col min="9222" max="9222" width="19.140625" style="175" bestFit="1" customWidth="1"/>
    <col min="9223" max="9223" width="10.42578125" style="175" customWidth="1"/>
    <col min="9224" max="9224" width="11.85546875" style="175" customWidth="1"/>
    <col min="9225" max="9225" width="14.7109375" style="175" customWidth="1"/>
    <col min="9226" max="9226" width="9" style="175" bestFit="1" customWidth="1"/>
    <col min="9227" max="9466" width="9.140625" style="175"/>
    <col min="9467" max="9467" width="4.7109375" style="175" bestFit="1" customWidth="1"/>
    <col min="9468" max="9468" width="9.7109375" style="175" bestFit="1" customWidth="1"/>
    <col min="9469" max="9469" width="10" style="175" bestFit="1" customWidth="1"/>
    <col min="9470" max="9470" width="8.85546875" style="175" bestFit="1" customWidth="1"/>
    <col min="9471" max="9471" width="22.85546875" style="175" customWidth="1"/>
    <col min="9472" max="9472" width="59.7109375" style="175" bestFit="1" customWidth="1"/>
    <col min="9473" max="9473" width="57.85546875" style="175" bestFit="1" customWidth="1"/>
    <col min="9474" max="9474" width="35.28515625" style="175" bestFit="1" customWidth="1"/>
    <col min="9475" max="9475" width="28.140625" style="175" bestFit="1" customWidth="1"/>
    <col min="9476" max="9476" width="33.140625" style="175" bestFit="1" customWidth="1"/>
    <col min="9477" max="9477" width="26" style="175" bestFit="1" customWidth="1"/>
    <col min="9478" max="9478" width="19.140625" style="175" bestFit="1" customWidth="1"/>
    <col min="9479" max="9479" width="10.42578125" style="175" customWidth="1"/>
    <col min="9480" max="9480" width="11.85546875" style="175" customWidth="1"/>
    <col min="9481" max="9481" width="14.7109375" style="175" customWidth="1"/>
    <col min="9482" max="9482" width="9" style="175" bestFit="1" customWidth="1"/>
    <col min="9483" max="9722" width="9.140625" style="175"/>
    <col min="9723" max="9723" width="4.7109375" style="175" bestFit="1" customWidth="1"/>
    <col min="9724" max="9724" width="9.7109375" style="175" bestFit="1" customWidth="1"/>
    <col min="9725" max="9725" width="10" style="175" bestFit="1" customWidth="1"/>
    <col min="9726" max="9726" width="8.85546875" style="175" bestFit="1" customWidth="1"/>
    <col min="9727" max="9727" width="22.85546875" style="175" customWidth="1"/>
    <col min="9728" max="9728" width="59.7109375" style="175" bestFit="1" customWidth="1"/>
    <col min="9729" max="9729" width="57.85546875" style="175" bestFit="1" customWidth="1"/>
    <col min="9730" max="9730" width="35.28515625" style="175" bestFit="1" customWidth="1"/>
    <col min="9731" max="9731" width="28.140625" style="175" bestFit="1" customWidth="1"/>
    <col min="9732" max="9732" width="33.140625" style="175" bestFit="1" customWidth="1"/>
    <col min="9733" max="9733" width="26" style="175" bestFit="1" customWidth="1"/>
    <col min="9734" max="9734" width="19.140625" style="175" bestFit="1" customWidth="1"/>
    <col min="9735" max="9735" width="10.42578125" style="175" customWidth="1"/>
    <col min="9736" max="9736" width="11.85546875" style="175" customWidth="1"/>
    <col min="9737" max="9737" width="14.7109375" style="175" customWidth="1"/>
    <col min="9738" max="9738" width="9" style="175" bestFit="1" customWidth="1"/>
    <col min="9739" max="9978" width="9.140625" style="175"/>
    <col min="9979" max="9979" width="4.7109375" style="175" bestFit="1" customWidth="1"/>
    <col min="9980" max="9980" width="9.7109375" style="175" bestFit="1" customWidth="1"/>
    <col min="9981" max="9981" width="10" style="175" bestFit="1" customWidth="1"/>
    <col min="9982" max="9982" width="8.85546875" style="175" bestFit="1" customWidth="1"/>
    <col min="9983" max="9983" width="22.85546875" style="175" customWidth="1"/>
    <col min="9984" max="9984" width="59.7109375" style="175" bestFit="1" customWidth="1"/>
    <col min="9985" max="9985" width="57.85546875" style="175" bestFit="1" customWidth="1"/>
    <col min="9986" max="9986" width="35.28515625" style="175" bestFit="1" customWidth="1"/>
    <col min="9987" max="9987" width="28.140625" style="175" bestFit="1" customWidth="1"/>
    <col min="9988" max="9988" width="33.140625" style="175" bestFit="1" customWidth="1"/>
    <col min="9989" max="9989" width="26" style="175" bestFit="1" customWidth="1"/>
    <col min="9990" max="9990" width="19.140625" style="175" bestFit="1" customWidth="1"/>
    <col min="9991" max="9991" width="10.42578125" style="175" customWidth="1"/>
    <col min="9992" max="9992" width="11.85546875" style="175" customWidth="1"/>
    <col min="9993" max="9993" width="14.7109375" style="175" customWidth="1"/>
    <col min="9994" max="9994" width="9" style="175" bestFit="1" customWidth="1"/>
    <col min="9995" max="10234" width="9.140625" style="175"/>
    <col min="10235" max="10235" width="4.7109375" style="175" bestFit="1" customWidth="1"/>
    <col min="10236" max="10236" width="9.7109375" style="175" bestFit="1" customWidth="1"/>
    <col min="10237" max="10237" width="10" style="175" bestFit="1" customWidth="1"/>
    <col min="10238" max="10238" width="8.85546875" style="175" bestFit="1" customWidth="1"/>
    <col min="10239" max="10239" width="22.85546875" style="175" customWidth="1"/>
    <col min="10240" max="10240" width="59.7109375" style="175" bestFit="1" customWidth="1"/>
    <col min="10241" max="10241" width="57.85546875" style="175" bestFit="1" customWidth="1"/>
    <col min="10242" max="10242" width="35.28515625" style="175" bestFit="1" customWidth="1"/>
    <col min="10243" max="10243" width="28.140625" style="175" bestFit="1" customWidth="1"/>
    <col min="10244" max="10244" width="33.140625" style="175" bestFit="1" customWidth="1"/>
    <col min="10245" max="10245" width="26" style="175" bestFit="1" customWidth="1"/>
    <col min="10246" max="10246" width="19.140625" style="175" bestFit="1" customWidth="1"/>
    <col min="10247" max="10247" width="10.42578125" style="175" customWidth="1"/>
    <col min="10248" max="10248" width="11.85546875" style="175" customWidth="1"/>
    <col min="10249" max="10249" width="14.7109375" style="175" customWidth="1"/>
    <col min="10250" max="10250" width="9" style="175" bestFit="1" customWidth="1"/>
    <col min="10251" max="10490" width="9.140625" style="175"/>
    <col min="10491" max="10491" width="4.7109375" style="175" bestFit="1" customWidth="1"/>
    <col min="10492" max="10492" width="9.7109375" style="175" bestFit="1" customWidth="1"/>
    <col min="10493" max="10493" width="10" style="175" bestFit="1" customWidth="1"/>
    <col min="10494" max="10494" width="8.85546875" style="175" bestFit="1" customWidth="1"/>
    <col min="10495" max="10495" width="22.85546875" style="175" customWidth="1"/>
    <col min="10496" max="10496" width="59.7109375" style="175" bestFit="1" customWidth="1"/>
    <col min="10497" max="10497" width="57.85546875" style="175" bestFit="1" customWidth="1"/>
    <col min="10498" max="10498" width="35.28515625" style="175" bestFit="1" customWidth="1"/>
    <col min="10499" max="10499" width="28.140625" style="175" bestFit="1" customWidth="1"/>
    <col min="10500" max="10500" width="33.140625" style="175" bestFit="1" customWidth="1"/>
    <col min="10501" max="10501" width="26" style="175" bestFit="1" customWidth="1"/>
    <col min="10502" max="10502" width="19.140625" style="175" bestFit="1" customWidth="1"/>
    <col min="10503" max="10503" width="10.42578125" style="175" customWidth="1"/>
    <col min="10504" max="10504" width="11.85546875" style="175" customWidth="1"/>
    <col min="10505" max="10505" width="14.7109375" style="175" customWidth="1"/>
    <col min="10506" max="10506" width="9" style="175" bestFit="1" customWidth="1"/>
    <col min="10507" max="10746" width="9.140625" style="175"/>
    <col min="10747" max="10747" width="4.7109375" style="175" bestFit="1" customWidth="1"/>
    <col min="10748" max="10748" width="9.7109375" style="175" bestFit="1" customWidth="1"/>
    <col min="10749" max="10749" width="10" style="175" bestFit="1" customWidth="1"/>
    <col min="10750" max="10750" width="8.85546875" style="175" bestFit="1" customWidth="1"/>
    <col min="10751" max="10751" width="22.85546875" style="175" customWidth="1"/>
    <col min="10752" max="10752" width="59.7109375" style="175" bestFit="1" customWidth="1"/>
    <col min="10753" max="10753" width="57.85546875" style="175" bestFit="1" customWidth="1"/>
    <col min="10754" max="10754" width="35.28515625" style="175" bestFit="1" customWidth="1"/>
    <col min="10755" max="10755" width="28.140625" style="175" bestFit="1" customWidth="1"/>
    <col min="10756" max="10756" width="33.140625" style="175" bestFit="1" customWidth="1"/>
    <col min="10757" max="10757" width="26" style="175" bestFit="1" customWidth="1"/>
    <col min="10758" max="10758" width="19.140625" style="175" bestFit="1" customWidth="1"/>
    <col min="10759" max="10759" width="10.42578125" style="175" customWidth="1"/>
    <col min="10760" max="10760" width="11.85546875" style="175" customWidth="1"/>
    <col min="10761" max="10761" width="14.7109375" style="175" customWidth="1"/>
    <col min="10762" max="10762" width="9" style="175" bestFit="1" customWidth="1"/>
    <col min="10763" max="11002" width="9.140625" style="175"/>
    <col min="11003" max="11003" width="4.7109375" style="175" bestFit="1" customWidth="1"/>
    <col min="11004" max="11004" width="9.7109375" style="175" bestFit="1" customWidth="1"/>
    <col min="11005" max="11005" width="10" style="175" bestFit="1" customWidth="1"/>
    <col min="11006" max="11006" width="8.85546875" style="175" bestFit="1" customWidth="1"/>
    <col min="11007" max="11007" width="22.85546875" style="175" customWidth="1"/>
    <col min="11008" max="11008" width="59.7109375" style="175" bestFit="1" customWidth="1"/>
    <col min="11009" max="11009" width="57.85546875" style="175" bestFit="1" customWidth="1"/>
    <col min="11010" max="11010" width="35.28515625" style="175" bestFit="1" customWidth="1"/>
    <col min="11011" max="11011" width="28.140625" style="175" bestFit="1" customWidth="1"/>
    <col min="11012" max="11012" width="33.140625" style="175" bestFit="1" customWidth="1"/>
    <col min="11013" max="11013" width="26" style="175" bestFit="1" customWidth="1"/>
    <col min="11014" max="11014" width="19.140625" style="175" bestFit="1" customWidth="1"/>
    <col min="11015" max="11015" width="10.42578125" style="175" customWidth="1"/>
    <col min="11016" max="11016" width="11.85546875" style="175" customWidth="1"/>
    <col min="11017" max="11017" width="14.7109375" style="175" customWidth="1"/>
    <col min="11018" max="11018" width="9" style="175" bestFit="1" customWidth="1"/>
    <col min="11019" max="11258" width="9.140625" style="175"/>
    <col min="11259" max="11259" width="4.7109375" style="175" bestFit="1" customWidth="1"/>
    <col min="11260" max="11260" width="9.7109375" style="175" bestFit="1" customWidth="1"/>
    <col min="11261" max="11261" width="10" style="175" bestFit="1" customWidth="1"/>
    <col min="11262" max="11262" width="8.85546875" style="175" bestFit="1" customWidth="1"/>
    <col min="11263" max="11263" width="22.85546875" style="175" customWidth="1"/>
    <col min="11264" max="11264" width="59.7109375" style="175" bestFit="1" customWidth="1"/>
    <col min="11265" max="11265" width="57.85546875" style="175" bestFit="1" customWidth="1"/>
    <col min="11266" max="11266" width="35.28515625" style="175" bestFit="1" customWidth="1"/>
    <col min="11267" max="11267" width="28.140625" style="175" bestFit="1" customWidth="1"/>
    <col min="11268" max="11268" width="33.140625" style="175" bestFit="1" customWidth="1"/>
    <col min="11269" max="11269" width="26" style="175" bestFit="1" customWidth="1"/>
    <col min="11270" max="11270" width="19.140625" style="175" bestFit="1" customWidth="1"/>
    <col min="11271" max="11271" width="10.42578125" style="175" customWidth="1"/>
    <col min="11272" max="11272" width="11.85546875" style="175" customWidth="1"/>
    <col min="11273" max="11273" width="14.7109375" style="175" customWidth="1"/>
    <col min="11274" max="11274" width="9" style="175" bestFit="1" customWidth="1"/>
    <col min="11275" max="11514" width="9.140625" style="175"/>
    <col min="11515" max="11515" width="4.7109375" style="175" bestFit="1" customWidth="1"/>
    <col min="11516" max="11516" width="9.7109375" style="175" bestFit="1" customWidth="1"/>
    <col min="11517" max="11517" width="10" style="175" bestFit="1" customWidth="1"/>
    <col min="11518" max="11518" width="8.85546875" style="175" bestFit="1" customWidth="1"/>
    <col min="11519" max="11519" width="22.85546875" style="175" customWidth="1"/>
    <col min="11520" max="11520" width="59.7109375" style="175" bestFit="1" customWidth="1"/>
    <col min="11521" max="11521" width="57.85546875" style="175" bestFit="1" customWidth="1"/>
    <col min="11522" max="11522" width="35.28515625" style="175" bestFit="1" customWidth="1"/>
    <col min="11523" max="11523" width="28.140625" style="175" bestFit="1" customWidth="1"/>
    <col min="11524" max="11524" width="33.140625" style="175" bestFit="1" customWidth="1"/>
    <col min="11525" max="11525" width="26" style="175" bestFit="1" customWidth="1"/>
    <col min="11526" max="11526" width="19.140625" style="175" bestFit="1" customWidth="1"/>
    <col min="11527" max="11527" width="10.42578125" style="175" customWidth="1"/>
    <col min="11528" max="11528" width="11.85546875" style="175" customWidth="1"/>
    <col min="11529" max="11529" width="14.7109375" style="175" customWidth="1"/>
    <col min="11530" max="11530" width="9" style="175" bestFit="1" customWidth="1"/>
    <col min="11531" max="11770" width="9.140625" style="175"/>
    <col min="11771" max="11771" width="4.7109375" style="175" bestFit="1" customWidth="1"/>
    <col min="11772" max="11772" width="9.7109375" style="175" bestFit="1" customWidth="1"/>
    <col min="11773" max="11773" width="10" style="175" bestFit="1" customWidth="1"/>
    <col min="11774" max="11774" width="8.85546875" style="175" bestFit="1" customWidth="1"/>
    <col min="11775" max="11775" width="22.85546875" style="175" customWidth="1"/>
    <col min="11776" max="11776" width="59.7109375" style="175" bestFit="1" customWidth="1"/>
    <col min="11777" max="11777" width="57.85546875" style="175" bestFit="1" customWidth="1"/>
    <col min="11778" max="11778" width="35.28515625" style="175" bestFit="1" customWidth="1"/>
    <col min="11779" max="11779" width="28.140625" style="175" bestFit="1" customWidth="1"/>
    <col min="11780" max="11780" width="33.140625" style="175" bestFit="1" customWidth="1"/>
    <col min="11781" max="11781" width="26" style="175" bestFit="1" customWidth="1"/>
    <col min="11782" max="11782" width="19.140625" style="175" bestFit="1" customWidth="1"/>
    <col min="11783" max="11783" width="10.42578125" style="175" customWidth="1"/>
    <col min="11784" max="11784" width="11.85546875" style="175" customWidth="1"/>
    <col min="11785" max="11785" width="14.7109375" style="175" customWidth="1"/>
    <col min="11786" max="11786" width="9" style="175" bestFit="1" customWidth="1"/>
    <col min="11787" max="12026" width="9.140625" style="175"/>
    <col min="12027" max="12027" width="4.7109375" style="175" bestFit="1" customWidth="1"/>
    <col min="12028" max="12028" width="9.7109375" style="175" bestFit="1" customWidth="1"/>
    <col min="12029" max="12029" width="10" style="175" bestFit="1" customWidth="1"/>
    <col min="12030" max="12030" width="8.85546875" style="175" bestFit="1" customWidth="1"/>
    <col min="12031" max="12031" width="22.85546875" style="175" customWidth="1"/>
    <col min="12032" max="12032" width="59.7109375" style="175" bestFit="1" customWidth="1"/>
    <col min="12033" max="12033" width="57.85546875" style="175" bestFit="1" customWidth="1"/>
    <col min="12034" max="12034" width="35.28515625" style="175" bestFit="1" customWidth="1"/>
    <col min="12035" max="12035" width="28.140625" style="175" bestFit="1" customWidth="1"/>
    <col min="12036" max="12036" width="33.140625" style="175" bestFit="1" customWidth="1"/>
    <col min="12037" max="12037" width="26" style="175" bestFit="1" customWidth="1"/>
    <col min="12038" max="12038" width="19.140625" style="175" bestFit="1" customWidth="1"/>
    <col min="12039" max="12039" width="10.42578125" style="175" customWidth="1"/>
    <col min="12040" max="12040" width="11.85546875" style="175" customWidth="1"/>
    <col min="12041" max="12041" width="14.7109375" style="175" customWidth="1"/>
    <col min="12042" max="12042" width="9" style="175" bestFit="1" customWidth="1"/>
    <col min="12043" max="12282" width="9.140625" style="175"/>
    <col min="12283" max="12283" width="4.7109375" style="175" bestFit="1" customWidth="1"/>
    <col min="12284" max="12284" width="9.7109375" style="175" bestFit="1" customWidth="1"/>
    <col min="12285" max="12285" width="10" style="175" bestFit="1" customWidth="1"/>
    <col min="12286" max="12286" width="8.85546875" style="175" bestFit="1" customWidth="1"/>
    <col min="12287" max="12287" width="22.85546875" style="175" customWidth="1"/>
    <col min="12288" max="12288" width="59.7109375" style="175" bestFit="1" customWidth="1"/>
    <col min="12289" max="12289" width="57.85546875" style="175" bestFit="1" customWidth="1"/>
    <col min="12290" max="12290" width="35.28515625" style="175" bestFit="1" customWidth="1"/>
    <col min="12291" max="12291" width="28.140625" style="175" bestFit="1" customWidth="1"/>
    <col min="12292" max="12292" width="33.140625" style="175" bestFit="1" customWidth="1"/>
    <col min="12293" max="12293" width="26" style="175" bestFit="1" customWidth="1"/>
    <col min="12294" max="12294" width="19.140625" style="175" bestFit="1" customWidth="1"/>
    <col min="12295" max="12295" width="10.42578125" style="175" customWidth="1"/>
    <col min="12296" max="12296" width="11.85546875" style="175" customWidth="1"/>
    <col min="12297" max="12297" width="14.7109375" style="175" customWidth="1"/>
    <col min="12298" max="12298" width="9" style="175" bestFit="1" customWidth="1"/>
    <col min="12299" max="12538" width="9.140625" style="175"/>
    <col min="12539" max="12539" width="4.7109375" style="175" bestFit="1" customWidth="1"/>
    <col min="12540" max="12540" width="9.7109375" style="175" bestFit="1" customWidth="1"/>
    <col min="12541" max="12541" width="10" style="175" bestFit="1" customWidth="1"/>
    <col min="12542" max="12542" width="8.85546875" style="175" bestFit="1" customWidth="1"/>
    <col min="12543" max="12543" width="22.85546875" style="175" customWidth="1"/>
    <col min="12544" max="12544" width="59.7109375" style="175" bestFit="1" customWidth="1"/>
    <col min="12545" max="12545" width="57.85546875" style="175" bestFit="1" customWidth="1"/>
    <col min="12546" max="12546" width="35.28515625" style="175" bestFit="1" customWidth="1"/>
    <col min="12547" max="12547" width="28.140625" style="175" bestFit="1" customWidth="1"/>
    <col min="12548" max="12548" width="33.140625" style="175" bestFit="1" customWidth="1"/>
    <col min="12549" max="12549" width="26" style="175" bestFit="1" customWidth="1"/>
    <col min="12550" max="12550" width="19.140625" style="175" bestFit="1" customWidth="1"/>
    <col min="12551" max="12551" width="10.42578125" style="175" customWidth="1"/>
    <col min="12552" max="12552" width="11.85546875" style="175" customWidth="1"/>
    <col min="12553" max="12553" width="14.7109375" style="175" customWidth="1"/>
    <col min="12554" max="12554" width="9" style="175" bestFit="1" customWidth="1"/>
    <col min="12555" max="12794" width="9.140625" style="175"/>
    <col min="12795" max="12795" width="4.7109375" style="175" bestFit="1" customWidth="1"/>
    <col min="12796" max="12796" width="9.7109375" style="175" bestFit="1" customWidth="1"/>
    <col min="12797" max="12797" width="10" style="175" bestFit="1" customWidth="1"/>
    <col min="12798" max="12798" width="8.85546875" style="175" bestFit="1" customWidth="1"/>
    <col min="12799" max="12799" width="22.85546875" style="175" customWidth="1"/>
    <col min="12800" max="12800" width="59.7109375" style="175" bestFit="1" customWidth="1"/>
    <col min="12801" max="12801" width="57.85546875" style="175" bestFit="1" customWidth="1"/>
    <col min="12802" max="12802" width="35.28515625" style="175" bestFit="1" customWidth="1"/>
    <col min="12803" max="12803" width="28.140625" style="175" bestFit="1" customWidth="1"/>
    <col min="12804" max="12804" width="33.140625" style="175" bestFit="1" customWidth="1"/>
    <col min="12805" max="12805" width="26" style="175" bestFit="1" customWidth="1"/>
    <col min="12806" max="12806" width="19.140625" style="175" bestFit="1" customWidth="1"/>
    <col min="12807" max="12807" width="10.42578125" style="175" customWidth="1"/>
    <col min="12808" max="12808" width="11.85546875" style="175" customWidth="1"/>
    <col min="12809" max="12809" width="14.7109375" style="175" customWidth="1"/>
    <col min="12810" max="12810" width="9" style="175" bestFit="1" customWidth="1"/>
    <col min="12811" max="13050" width="9.140625" style="175"/>
    <col min="13051" max="13051" width="4.7109375" style="175" bestFit="1" customWidth="1"/>
    <col min="13052" max="13052" width="9.7109375" style="175" bestFit="1" customWidth="1"/>
    <col min="13053" max="13053" width="10" style="175" bestFit="1" customWidth="1"/>
    <col min="13054" max="13054" width="8.85546875" style="175" bestFit="1" customWidth="1"/>
    <col min="13055" max="13055" width="22.85546875" style="175" customWidth="1"/>
    <col min="13056" max="13056" width="59.7109375" style="175" bestFit="1" customWidth="1"/>
    <col min="13057" max="13057" width="57.85546875" style="175" bestFit="1" customWidth="1"/>
    <col min="13058" max="13058" width="35.28515625" style="175" bestFit="1" customWidth="1"/>
    <col min="13059" max="13059" width="28.140625" style="175" bestFit="1" customWidth="1"/>
    <col min="13060" max="13060" width="33.140625" style="175" bestFit="1" customWidth="1"/>
    <col min="13061" max="13061" width="26" style="175" bestFit="1" customWidth="1"/>
    <col min="13062" max="13062" width="19.140625" style="175" bestFit="1" customWidth="1"/>
    <col min="13063" max="13063" width="10.42578125" style="175" customWidth="1"/>
    <col min="13064" max="13064" width="11.85546875" style="175" customWidth="1"/>
    <col min="13065" max="13065" width="14.7109375" style="175" customWidth="1"/>
    <col min="13066" max="13066" width="9" style="175" bestFit="1" customWidth="1"/>
    <col min="13067" max="13306" width="9.140625" style="175"/>
    <col min="13307" max="13307" width="4.7109375" style="175" bestFit="1" customWidth="1"/>
    <col min="13308" max="13308" width="9.7109375" style="175" bestFit="1" customWidth="1"/>
    <col min="13309" max="13309" width="10" style="175" bestFit="1" customWidth="1"/>
    <col min="13310" max="13310" width="8.85546875" style="175" bestFit="1" customWidth="1"/>
    <col min="13311" max="13311" width="22.85546875" style="175" customWidth="1"/>
    <col min="13312" max="13312" width="59.7109375" style="175" bestFit="1" customWidth="1"/>
    <col min="13313" max="13313" width="57.85546875" style="175" bestFit="1" customWidth="1"/>
    <col min="13314" max="13314" width="35.28515625" style="175" bestFit="1" customWidth="1"/>
    <col min="13315" max="13315" width="28.140625" style="175" bestFit="1" customWidth="1"/>
    <col min="13316" max="13316" width="33.140625" style="175" bestFit="1" customWidth="1"/>
    <col min="13317" max="13317" width="26" style="175" bestFit="1" customWidth="1"/>
    <col min="13318" max="13318" width="19.140625" style="175" bestFit="1" customWidth="1"/>
    <col min="13319" max="13319" width="10.42578125" style="175" customWidth="1"/>
    <col min="13320" max="13320" width="11.85546875" style="175" customWidth="1"/>
    <col min="13321" max="13321" width="14.7109375" style="175" customWidth="1"/>
    <col min="13322" max="13322" width="9" style="175" bestFit="1" customWidth="1"/>
    <col min="13323" max="13562" width="9.140625" style="175"/>
    <col min="13563" max="13563" width="4.7109375" style="175" bestFit="1" customWidth="1"/>
    <col min="13564" max="13564" width="9.7109375" style="175" bestFit="1" customWidth="1"/>
    <col min="13565" max="13565" width="10" style="175" bestFit="1" customWidth="1"/>
    <col min="13566" max="13566" width="8.85546875" style="175" bestFit="1" customWidth="1"/>
    <col min="13567" max="13567" width="22.85546875" style="175" customWidth="1"/>
    <col min="13568" max="13568" width="59.7109375" style="175" bestFit="1" customWidth="1"/>
    <col min="13569" max="13569" width="57.85546875" style="175" bestFit="1" customWidth="1"/>
    <col min="13570" max="13570" width="35.28515625" style="175" bestFit="1" customWidth="1"/>
    <col min="13571" max="13571" width="28.140625" style="175" bestFit="1" customWidth="1"/>
    <col min="13572" max="13572" width="33.140625" style="175" bestFit="1" customWidth="1"/>
    <col min="13573" max="13573" width="26" style="175" bestFit="1" customWidth="1"/>
    <col min="13574" max="13574" width="19.140625" style="175" bestFit="1" customWidth="1"/>
    <col min="13575" max="13575" width="10.42578125" style="175" customWidth="1"/>
    <col min="13576" max="13576" width="11.85546875" style="175" customWidth="1"/>
    <col min="13577" max="13577" width="14.7109375" style="175" customWidth="1"/>
    <col min="13578" max="13578" width="9" style="175" bestFit="1" customWidth="1"/>
    <col min="13579" max="13818" width="9.140625" style="175"/>
    <col min="13819" max="13819" width="4.7109375" style="175" bestFit="1" customWidth="1"/>
    <col min="13820" max="13820" width="9.7109375" style="175" bestFit="1" customWidth="1"/>
    <col min="13821" max="13821" width="10" style="175" bestFit="1" customWidth="1"/>
    <col min="13822" max="13822" width="8.85546875" style="175" bestFit="1" customWidth="1"/>
    <col min="13823" max="13823" width="22.85546875" style="175" customWidth="1"/>
    <col min="13824" max="13824" width="59.7109375" style="175" bestFit="1" customWidth="1"/>
    <col min="13825" max="13825" width="57.85546875" style="175" bestFit="1" customWidth="1"/>
    <col min="13826" max="13826" width="35.28515625" style="175" bestFit="1" customWidth="1"/>
    <col min="13827" max="13827" width="28.140625" style="175" bestFit="1" customWidth="1"/>
    <col min="13828" max="13828" width="33.140625" style="175" bestFit="1" customWidth="1"/>
    <col min="13829" max="13829" width="26" style="175" bestFit="1" customWidth="1"/>
    <col min="13830" max="13830" width="19.140625" style="175" bestFit="1" customWidth="1"/>
    <col min="13831" max="13831" width="10.42578125" style="175" customWidth="1"/>
    <col min="13832" max="13832" width="11.85546875" style="175" customWidth="1"/>
    <col min="13833" max="13833" width="14.7109375" style="175" customWidth="1"/>
    <col min="13834" max="13834" width="9" style="175" bestFit="1" customWidth="1"/>
    <col min="13835" max="14074" width="9.140625" style="175"/>
    <col min="14075" max="14075" width="4.7109375" style="175" bestFit="1" customWidth="1"/>
    <col min="14076" max="14076" width="9.7109375" style="175" bestFit="1" customWidth="1"/>
    <col min="14077" max="14077" width="10" style="175" bestFit="1" customWidth="1"/>
    <col min="14078" max="14078" width="8.85546875" style="175" bestFit="1" customWidth="1"/>
    <col min="14079" max="14079" width="22.85546875" style="175" customWidth="1"/>
    <col min="14080" max="14080" width="59.7109375" style="175" bestFit="1" customWidth="1"/>
    <col min="14081" max="14081" width="57.85546875" style="175" bestFit="1" customWidth="1"/>
    <col min="14082" max="14082" width="35.28515625" style="175" bestFit="1" customWidth="1"/>
    <col min="14083" max="14083" width="28.140625" style="175" bestFit="1" customWidth="1"/>
    <col min="14084" max="14084" width="33.140625" style="175" bestFit="1" customWidth="1"/>
    <col min="14085" max="14085" width="26" style="175" bestFit="1" customWidth="1"/>
    <col min="14086" max="14086" width="19.140625" style="175" bestFit="1" customWidth="1"/>
    <col min="14087" max="14087" width="10.42578125" style="175" customWidth="1"/>
    <col min="14088" max="14088" width="11.85546875" style="175" customWidth="1"/>
    <col min="14089" max="14089" width="14.7109375" style="175" customWidth="1"/>
    <col min="14090" max="14090" width="9" style="175" bestFit="1" customWidth="1"/>
    <col min="14091" max="14330" width="9.140625" style="175"/>
    <col min="14331" max="14331" width="4.7109375" style="175" bestFit="1" customWidth="1"/>
    <col min="14332" max="14332" width="9.7109375" style="175" bestFit="1" customWidth="1"/>
    <col min="14333" max="14333" width="10" style="175" bestFit="1" customWidth="1"/>
    <col min="14334" max="14334" width="8.85546875" style="175" bestFit="1" customWidth="1"/>
    <col min="14335" max="14335" width="22.85546875" style="175" customWidth="1"/>
    <col min="14336" max="14336" width="59.7109375" style="175" bestFit="1" customWidth="1"/>
    <col min="14337" max="14337" width="57.85546875" style="175" bestFit="1" customWidth="1"/>
    <col min="14338" max="14338" width="35.28515625" style="175" bestFit="1" customWidth="1"/>
    <col min="14339" max="14339" width="28.140625" style="175" bestFit="1" customWidth="1"/>
    <col min="14340" max="14340" width="33.140625" style="175" bestFit="1" customWidth="1"/>
    <col min="14341" max="14341" width="26" style="175" bestFit="1" customWidth="1"/>
    <col min="14342" max="14342" width="19.140625" style="175" bestFit="1" customWidth="1"/>
    <col min="14343" max="14343" width="10.42578125" style="175" customWidth="1"/>
    <col min="14344" max="14344" width="11.85546875" style="175" customWidth="1"/>
    <col min="14345" max="14345" width="14.7109375" style="175" customWidth="1"/>
    <col min="14346" max="14346" width="9" style="175" bestFit="1" customWidth="1"/>
    <col min="14347" max="14586" width="9.140625" style="175"/>
    <col min="14587" max="14587" width="4.7109375" style="175" bestFit="1" customWidth="1"/>
    <col min="14588" max="14588" width="9.7109375" style="175" bestFit="1" customWidth="1"/>
    <col min="14589" max="14589" width="10" style="175" bestFit="1" customWidth="1"/>
    <col min="14590" max="14590" width="8.85546875" style="175" bestFit="1" customWidth="1"/>
    <col min="14591" max="14591" width="22.85546875" style="175" customWidth="1"/>
    <col min="14592" max="14592" width="59.7109375" style="175" bestFit="1" customWidth="1"/>
    <col min="14593" max="14593" width="57.85546875" style="175" bestFit="1" customWidth="1"/>
    <col min="14594" max="14594" width="35.28515625" style="175" bestFit="1" customWidth="1"/>
    <col min="14595" max="14595" width="28.140625" style="175" bestFit="1" customWidth="1"/>
    <col min="14596" max="14596" width="33.140625" style="175" bestFit="1" customWidth="1"/>
    <col min="14597" max="14597" width="26" style="175" bestFit="1" customWidth="1"/>
    <col min="14598" max="14598" width="19.140625" style="175" bestFit="1" customWidth="1"/>
    <col min="14599" max="14599" width="10.42578125" style="175" customWidth="1"/>
    <col min="14600" max="14600" width="11.85546875" style="175" customWidth="1"/>
    <col min="14601" max="14601" width="14.7109375" style="175" customWidth="1"/>
    <col min="14602" max="14602" width="9" style="175" bestFit="1" customWidth="1"/>
    <col min="14603" max="14842" width="9.140625" style="175"/>
    <col min="14843" max="14843" width="4.7109375" style="175" bestFit="1" customWidth="1"/>
    <col min="14844" max="14844" width="9.7109375" style="175" bestFit="1" customWidth="1"/>
    <col min="14845" max="14845" width="10" style="175" bestFit="1" customWidth="1"/>
    <col min="14846" max="14846" width="8.85546875" style="175" bestFit="1" customWidth="1"/>
    <col min="14847" max="14847" width="22.85546875" style="175" customWidth="1"/>
    <col min="14848" max="14848" width="59.7109375" style="175" bestFit="1" customWidth="1"/>
    <col min="14849" max="14849" width="57.85546875" style="175" bestFit="1" customWidth="1"/>
    <col min="14850" max="14850" width="35.28515625" style="175" bestFit="1" customWidth="1"/>
    <col min="14851" max="14851" width="28.140625" style="175" bestFit="1" customWidth="1"/>
    <col min="14852" max="14852" width="33.140625" style="175" bestFit="1" customWidth="1"/>
    <col min="14853" max="14853" width="26" style="175" bestFit="1" customWidth="1"/>
    <col min="14854" max="14854" width="19.140625" style="175" bestFit="1" customWidth="1"/>
    <col min="14855" max="14855" width="10.42578125" style="175" customWidth="1"/>
    <col min="14856" max="14856" width="11.85546875" style="175" customWidth="1"/>
    <col min="14857" max="14857" width="14.7109375" style="175" customWidth="1"/>
    <col min="14858" max="14858" width="9" style="175" bestFit="1" customWidth="1"/>
    <col min="14859" max="15098" width="9.140625" style="175"/>
    <col min="15099" max="15099" width="4.7109375" style="175" bestFit="1" customWidth="1"/>
    <col min="15100" max="15100" width="9.7109375" style="175" bestFit="1" customWidth="1"/>
    <col min="15101" max="15101" width="10" style="175" bestFit="1" customWidth="1"/>
    <col min="15102" max="15102" width="8.85546875" style="175" bestFit="1" customWidth="1"/>
    <col min="15103" max="15103" width="22.85546875" style="175" customWidth="1"/>
    <col min="15104" max="15104" width="59.7109375" style="175" bestFit="1" customWidth="1"/>
    <col min="15105" max="15105" width="57.85546875" style="175" bestFit="1" customWidth="1"/>
    <col min="15106" max="15106" width="35.28515625" style="175" bestFit="1" customWidth="1"/>
    <col min="15107" max="15107" width="28.140625" style="175" bestFit="1" customWidth="1"/>
    <col min="15108" max="15108" width="33.140625" style="175" bestFit="1" customWidth="1"/>
    <col min="15109" max="15109" width="26" style="175" bestFit="1" customWidth="1"/>
    <col min="15110" max="15110" width="19.140625" style="175" bestFit="1" customWidth="1"/>
    <col min="15111" max="15111" width="10.42578125" style="175" customWidth="1"/>
    <col min="15112" max="15112" width="11.85546875" style="175" customWidth="1"/>
    <col min="15113" max="15113" width="14.7109375" style="175" customWidth="1"/>
    <col min="15114" max="15114" width="9" style="175" bestFit="1" customWidth="1"/>
    <col min="15115" max="15354" width="9.140625" style="175"/>
    <col min="15355" max="15355" width="4.7109375" style="175" bestFit="1" customWidth="1"/>
    <col min="15356" max="15356" width="9.7109375" style="175" bestFit="1" customWidth="1"/>
    <col min="15357" max="15357" width="10" style="175" bestFit="1" customWidth="1"/>
    <col min="15358" max="15358" width="8.85546875" style="175" bestFit="1" customWidth="1"/>
    <col min="15359" max="15359" width="22.85546875" style="175" customWidth="1"/>
    <col min="15360" max="15360" width="59.7109375" style="175" bestFit="1" customWidth="1"/>
    <col min="15361" max="15361" width="57.85546875" style="175" bestFit="1" customWidth="1"/>
    <col min="15362" max="15362" width="35.28515625" style="175" bestFit="1" customWidth="1"/>
    <col min="15363" max="15363" width="28.140625" style="175" bestFit="1" customWidth="1"/>
    <col min="15364" max="15364" width="33.140625" style="175" bestFit="1" customWidth="1"/>
    <col min="15365" max="15365" width="26" style="175" bestFit="1" customWidth="1"/>
    <col min="15366" max="15366" width="19.140625" style="175" bestFit="1" customWidth="1"/>
    <col min="15367" max="15367" width="10.42578125" style="175" customWidth="1"/>
    <col min="15368" max="15368" width="11.85546875" style="175" customWidth="1"/>
    <col min="15369" max="15369" width="14.7109375" style="175" customWidth="1"/>
    <col min="15370" max="15370" width="9" style="175" bestFit="1" customWidth="1"/>
    <col min="15371" max="15610" width="9.140625" style="175"/>
    <col min="15611" max="15611" width="4.7109375" style="175" bestFit="1" customWidth="1"/>
    <col min="15612" max="15612" width="9.7109375" style="175" bestFit="1" customWidth="1"/>
    <col min="15613" max="15613" width="10" style="175" bestFit="1" customWidth="1"/>
    <col min="15614" max="15614" width="8.85546875" style="175" bestFit="1" customWidth="1"/>
    <col min="15615" max="15615" width="22.85546875" style="175" customWidth="1"/>
    <col min="15616" max="15616" width="59.7109375" style="175" bestFit="1" customWidth="1"/>
    <col min="15617" max="15617" width="57.85546875" style="175" bestFit="1" customWidth="1"/>
    <col min="15618" max="15618" width="35.28515625" style="175" bestFit="1" customWidth="1"/>
    <col min="15619" max="15619" width="28.140625" style="175" bestFit="1" customWidth="1"/>
    <col min="15620" max="15620" width="33.140625" style="175" bestFit="1" customWidth="1"/>
    <col min="15621" max="15621" width="26" style="175" bestFit="1" customWidth="1"/>
    <col min="15622" max="15622" width="19.140625" style="175" bestFit="1" customWidth="1"/>
    <col min="15623" max="15623" width="10.42578125" style="175" customWidth="1"/>
    <col min="15624" max="15624" width="11.85546875" style="175" customWidth="1"/>
    <col min="15625" max="15625" width="14.7109375" style="175" customWidth="1"/>
    <col min="15626" max="15626" width="9" style="175" bestFit="1" customWidth="1"/>
    <col min="15627" max="15866" width="9.140625" style="175"/>
    <col min="15867" max="15867" width="4.7109375" style="175" bestFit="1" customWidth="1"/>
    <col min="15868" max="15868" width="9.7109375" style="175" bestFit="1" customWidth="1"/>
    <col min="15869" max="15869" width="10" style="175" bestFit="1" customWidth="1"/>
    <col min="15870" max="15870" width="8.85546875" style="175" bestFit="1" customWidth="1"/>
    <col min="15871" max="15871" width="22.85546875" style="175" customWidth="1"/>
    <col min="15872" max="15872" width="59.7109375" style="175" bestFit="1" customWidth="1"/>
    <col min="15873" max="15873" width="57.85546875" style="175" bestFit="1" customWidth="1"/>
    <col min="15874" max="15874" width="35.28515625" style="175" bestFit="1" customWidth="1"/>
    <col min="15875" max="15875" width="28.140625" style="175" bestFit="1" customWidth="1"/>
    <col min="15876" max="15876" width="33.140625" style="175" bestFit="1" customWidth="1"/>
    <col min="15877" max="15877" width="26" style="175" bestFit="1" customWidth="1"/>
    <col min="15878" max="15878" width="19.140625" style="175" bestFit="1" customWidth="1"/>
    <col min="15879" max="15879" width="10.42578125" style="175" customWidth="1"/>
    <col min="15880" max="15880" width="11.85546875" style="175" customWidth="1"/>
    <col min="15881" max="15881" width="14.7109375" style="175" customWidth="1"/>
    <col min="15882" max="15882" width="9" style="175" bestFit="1" customWidth="1"/>
    <col min="15883" max="16122" width="9.140625" style="175"/>
    <col min="16123" max="16123" width="4.7109375" style="175" bestFit="1" customWidth="1"/>
    <col min="16124" max="16124" width="9.7109375" style="175" bestFit="1" customWidth="1"/>
    <col min="16125" max="16125" width="10" style="175" bestFit="1" customWidth="1"/>
    <col min="16126" max="16126" width="8.85546875" style="175" bestFit="1" customWidth="1"/>
    <col min="16127" max="16127" width="22.85546875" style="175" customWidth="1"/>
    <col min="16128" max="16128" width="59.7109375" style="175" bestFit="1" customWidth="1"/>
    <col min="16129" max="16129" width="57.85546875" style="175" bestFit="1" customWidth="1"/>
    <col min="16130" max="16130" width="35.28515625" style="175" bestFit="1" customWidth="1"/>
    <col min="16131" max="16131" width="28.140625" style="175" bestFit="1" customWidth="1"/>
    <col min="16132" max="16132" width="33.140625" style="175" bestFit="1" customWidth="1"/>
    <col min="16133" max="16133" width="26" style="175" bestFit="1" customWidth="1"/>
    <col min="16134" max="16134" width="19.140625" style="175" bestFit="1" customWidth="1"/>
    <col min="16135" max="16135" width="10.42578125" style="175" customWidth="1"/>
    <col min="16136" max="16136" width="11.85546875" style="175" customWidth="1"/>
    <col min="16137" max="16137" width="14.7109375" style="175" customWidth="1"/>
    <col min="16138" max="16138" width="9" style="175" bestFit="1" customWidth="1"/>
    <col min="16139" max="16384" width="9.140625" style="175"/>
  </cols>
  <sheetData>
    <row r="1" spans="1:19" x14ac:dyDescent="0.25">
      <c r="M1" s="176"/>
      <c r="N1" s="176"/>
      <c r="O1" s="176"/>
      <c r="P1" s="176"/>
    </row>
    <row r="2" spans="1:19" x14ac:dyDescent="0.25">
      <c r="A2" s="177" t="s">
        <v>420</v>
      </c>
      <c r="M2" s="176"/>
      <c r="N2" s="176"/>
      <c r="O2" s="176"/>
      <c r="P2" s="176"/>
    </row>
    <row r="3" spans="1:19" x14ac:dyDescent="0.25">
      <c r="M3" s="176"/>
      <c r="N3" s="176"/>
      <c r="O3" s="176"/>
      <c r="P3" s="176"/>
    </row>
    <row r="4" spans="1:19" s="179" customFormat="1" ht="47.25" customHeight="1" x14ac:dyDescent="0.25">
      <c r="A4" s="663" t="s">
        <v>0</v>
      </c>
      <c r="B4" s="665" t="s">
        <v>1</v>
      </c>
      <c r="C4" s="665" t="s">
        <v>2</v>
      </c>
      <c r="D4" s="665" t="s">
        <v>3</v>
      </c>
      <c r="E4" s="663" t="s">
        <v>4</v>
      </c>
      <c r="F4" s="663" t="s">
        <v>5</v>
      </c>
      <c r="G4" s="663" t="s">
        <v>6</v>
      </c>
      <c r="H4" s="669" t="s">
        <v>7</v>
      </c>
      <c r="I4" s="669"/>
      <c r="J4" s="663" t="s">
        <v>8</v>
      </c>
      <c r="K4" s="670" t="s">
        <v>9</v>
      </c>
      <c r="L4" s="671"/>
      <c r="M4" s="668" t="s">
        <v>10</v>
      </c>
      <c r="N4" s="668"/>
      <c r="O4" s="668" t="s">
        <v>11</v>
      </c>
      <c r="P4" s="668"/>
      <c r="Q4" s="663" t="s">
        <v>12</v>
      </c>
      <c r="R4" s="665" t="s">
        <v>13</v>
      </c>
      <c r="S4" s="178"/>
    </row>
    <row r="5" spans="1:19" s="179" customFormat="1" ht="35.25" customHeight="1" x14ac:dyDescent="0.2">
      <c r="A5" s="664"/>
      <c r="B5" s="666"/>
      <c r="C5" s="666"/>
      <c r="D5" s="666"/>
      <c r="E5" s="664"/>
      <c r="F5" s="664"/>
      <c r="G5" s="664"/>
      <c r="H5" s="180" t="s">
        <v>14</v>
      </c>
      <c r="I5" s="180" t="s">
        <v>15</v>
      </c>
      <c r="J5" s="664"/>
      <c r="K5" s="181">
        <v>2018</v>
      </c>
      <c r="L5" s="181">
        <v>2019</v>
      </c>
      <c r="M5" s="182">
        <v>2018</v>
      </c>
      <c r="N5" s="182">
        <v>2019</v>
      </c>
      <c r="O5" s="182">
        <v>2018</v>
      </c>
      <c r="P5" s="182">
        <v>2019</v>
      </c>
      <c r="Q5" s="664"/>
      <c r="R5" s="666"/>
      <c r="S5" s="178"/>
    </row>
    <row r="6" spans="1:19" s="179" customFormat="1" ht="15.75" customHeight="1" x14ac:dyDescent="0.2">
      <c r="A6" s="183" t="s">
        <v>16</v>
      </c>
      <c r="B6" s="181" t="s">
        <v>17</v>
      </c>
      <c r="C6" s="181" t="s">
        <v>18</v>
      </c>
      <c r="D6" s="181" t="s">
        <v>19</v>
      </c>
      <c r="E6" s="183" t="s">
        <v>20</v>
      </c>
      <c r="F6" s="183" t="s">
        <v>21</v>
      </c>
      <c r="G6" s="183" t="s">
        <v>22</v>
      </c>
      <c r="H6" s="181" t="s">
        <v>23</v>
      </c>
      <c r="I6" s="181" t="s">
        <v>24</v>
      </c>
      <c r="J6" s="183" t="s">
        <v>25</v>
      </c>
      <c r="K6" s="181" t="s">
        <v>26</v>
      </c>
      <c r="L6" s="181" t="s">
        <v>27</v>
      </c>
      <c r="M6" s="184" t="s">
        <v>28</v>
      </c>
      <c r="N6" s="184" t="s">
        <v>29</v>
      </c>
      <c r="O6" s="184" t="s">
        <v>30</v>
      </c>
      <c r="P6" s="184" t="s">
        <v>31</v>
      </c>
      <c r="Q6" s="183" t="s">
        <v>32</v>
      </c>
      <c r="R6" s="181" t="s">
        <v>33</v>
      </c>
      <c r="S6" s="178"/>
    </row>
    <row r="7" spans="1:19" s="193" customFormat="1" ht="276.75" customHeight="1" x14ac:dyDescent="0.25">
      <c r="A7" s="185">
        <v>1</v>
      </c>
      <c r="B7" s="186">
        <v>1</v>
      </c>
      <c r="C7" s="186">
        <v>4</v>
      </c>
      <c r="D7" s="187">
        <v>2</v>
      </c>
      <c r="E7" s="188" t="s">
        <v>341</v>
      </c>
      <c r="F7" s="187" t="s">
        <v>342</v>
      </c>
      <c r="G7" s="187" t="s">
        <v>343</v>
      </c>
      <c r="H7" s="189" t="s">
        <v>344</v>
      </c>
      <c r="I7" s="190" t="s">
        <v>62</v>
      </c>
      <c r="J7" s="187" t="s">
        <v>345</v>
      </c>
      <c r="K7" s="189" t="s">
        <v>346</v>
      </c>
      <c r="L7" s="189"/>
      <c r="M7" s="191">
        <v>15321.6</v>
      </c>
      <c r="N7" s="191"/>
      <c r="O7" s="191">
        <v>15321.6</v>
      </c>
      <c r="P7" s="191"/>
      <c r="Q7" s="187" t="s">
        <v>347</v>
      </c>
      <c r="R7" s="187" t="s">
        <v>348</v>
      </c>
      <c r="S7" s="192"/>
    </row>
    <row r="8" spans="1:19" s="201" customFormat="1" ht="120" customHeight="1" x14ac:dyDescent="0.25">
      <c r="A8" s="185">
        <v>2</v>
      </c>
      <c r="B8" s="194">
        <v>1</v>
      </c>
      <c r="C8" s="194">
        <v>4</v>
      </c>
      <c r="D8" s="195">
        <v>2</v>
      </c>
      <c r="E8" s="196" t="s">
        <v>349</v>
      </c>
      <c r="F8" s="195" t="s">
        <v>350</v>
      </c>
      <c r="G8" s="195" t="s">
        <v>45</v>
      </c>
      <c r="H8" s="195" t="s">
        <v>43</v>
      </c>
      <c r="I8" s="197" t="s">
        <v>351</v>
      </c>
      <c r="J8" s="195" t="s">
        <v>352</v>
      </c>
      <c r="K8" s="198" t="s">
        <v>36</v>
      </c>
      <c r="L8" s="198"/>
      <c r="M8" s="199">
        <v>65380</v>
      </c>
      <c r="N8" s="199"/>
      <c r="O8" s="199">
        <v>65380</v>
      </c>
      <c r="P8" s="199"/>
      <c r="Q8" s="195" t="s">
        <v>347</v>
      </c>
      <c r="R8" s="195" t="s">
        <v>348</v>
      </c>
      <c r="S8" s="200"/>
    </row>
    <row r="9" spans="1:19" s="201" customFormat="1" ht="140.44999999999999" customHeight="1" x14ac:dyDescent="0.25">
      <c r="A9" s="185">
        <v>3</v>
      </c>
      <c r="B9" s="194">
        <v>1</v>
      </c>
      <c r="C9" s="194">
        <v>4</v>
      </c>
      <c r="D9" s="195">
        <v>2</v>
      </c>
      <c r="E9" s="196" t="s">
        <v>353</v>
      </c>
      <c r="F9" s="195" t="s">
        <v>354</v>
      </c>
      <c r="G9" s="195" t="s">
        <v>45</v>
      </c>
      <c r="H9" s="195" t="s">
        <v>43</v>
      </c>
      <c r="I9" s="197" t="s">
        <v>53</v>
      </c>
      <c r="J9" s="195" t="s">
        <v>355</v>
      </c>
      <c r="K9" s="198" t="s">
        <v>36</v>
      </c>
      <c r="L9" s="198"/>
      <c r="M9" s="199">
        <v>24000</v>
      </c>
      <c r="N9" s="199"/>
      <c r="O9" s="199">
        <v>24000</v>
      </c>
      <c r="P9" s="199"/>
      <c r="Q9" s="195" t="s">
        <v>347</v>
      </c>
      <c r="R9" s="195" t="s">
        <v>348</v>
      </c>
    </row>
    <row r="10" spans="1:19" s="201" customFormat="1" ht="133.5" customHeight="1" x14ac:dyDescent="0.25">
      <c r="A10" s="185">
        <v>4</v>
      </c>
      <c r="B10" s="194">
        <v>1</v>
      </c>
      <c r="C10" s="194">
        <v>4</v>
      </c>
      <c r="D10" s="194">
        <v>5</v>
      </c>
      <c r="E10" s="196" t="s">
        <v>356</v>
      </c>
      <c r="F10" s="195" t="s">
        <v>357</v>
      </c>
      <c r="G10" s="194" t="s">
        <v>39</v>
      </c>
      <c r="H10" s="194" t="s">
        <v>43</v>
      </c>
      <c r="I10" s="194">
        <v>80</v>
      </c>
      <c r="J10" s="195" t="s">
        <v>355</v>
      </c>
      <c r="K10" s="194" t="s">
        <v>36</v>
      </c>
      <c r="L10" s="194"/>
      <c r="M10" s="199">
        <v>14467.12</v>
      </c>
      <c r="N10" s="194"/>
      <c r="O10" s="199">
        <v>14467.12</v>
      </c>
      <c r="P10" s="194"/>
      <c r="Q10" s="195" t="s">
        <v>347</v>
      </c>
      <c r="R10" s="195" t="s">
        <v>348</v>
      </c>
    </row>
    <row r="11" spans="1:19" s="201" customFormat="1" ht="149.25" customHeight="1" x14ac:dyDescent="0.25">
      <c r="A11" s="185">
        <v>5</v>
      </c>
      <c r="B11" s="194">
        <v>1</v>
      </c>
      <c r="C11" s="194">
        <v>4</v>
      </c>
      <c r="D11" s="194">
        <v>5</v>
      </c>
      <c r="E11" s="196" t="s">
        <v>358</v>
      </c>
      <c r="F11" s="195" t="s">
        <v>359</v>
      </c>
      <c r="G11" s="194" t="s">
        <v>45</v>
      </c>
      <c r="H11" s="194" t="s">
        <v>43</v>
      </c>
      <c r="I11" s="194">
        <v>35</v>
      </c>
      <c r="J11" s="195" t="s">
        <v>355</v>
      </c>
      <c r="K11" s="194" t="s">
        <v>36</v>
      </c>
      <c r="L11" s="194"/>
      <c r="M11" s="199">
        <v>44975</v>
      </c>
      <c r="N11" s="199"/>
      <c r="O11" s="199">
        <v>44975</v>
      </c>
      <c r="P11" s="202"/>
      <c r="Q11" s="195" t="s">
        <v>347</v>
      </c>
      <c r="R11" s="195" t="s">
        <v>348</v>
      </c>
    </row>
    <row r="12" spans="1:19" s="201" customFormat="1" ht="409.6" customHeight="1" x14ac:dyDescent="0.25">
      <c r="A12" s="194">
        <v>6</v>
      </c>
      <c r="B12" s="194">
        <v>1</v>
      </c>
      <c r="C12" s="194">
        <v>4</v>
      </c>
      <c r="D12" s="195">
        <v>5</v>
      </c>
      <c r="E12" s="195" t="s">
        <v>360</v>
      </c>
      <c r="F12" s="195" t="s">
        <v>361</v>
      </c>
      <c r="G12" s="195" t="s">
        <v>264</v>
      </c>
      <c r="H12" s="198" t="s">
        <v>362</v>
      </c>
      <c r="I12" s="197" t="s">
        <v>363</v>
      </c>
      <c r="J12" s="195" t="s">
        <v>364</v>
      </c>
      <c r="K12" s="198" t="s">
        <v>42</v>
      </c>
      <c r="L12" s="198"/>
      <c r="M12" s="199">
        <v>22810</v>
      </c>
      <c r="N12" s="199"/>
      <c r="O12" s="199">
        <v>22810</v>
      </c>
      <c r="P12" s="199"/>
      <c r="Q12" s="195" t="s">
        <v>365</v>
      </c>
      <c r="R12" s="195" t="s">
        <v>366</v>
      </c>
      <c r="S12" s="200"/>
    </row>
    <row r="13" spans="1:19" s="201" customFormat="1" ht="174" customHeight="1" x14ac:dyDescent="0.25">
      <c r="A13" s="185">
        <v>7</v>
      </c>
      <c r="B13" s="194">
        <v>1</v>
      </c>
      <c r="C13" s="194">
        <v>4</v>
      </c>
      <c r="D13" s="195">
        <v>5</v>
      </c>
      <c r="E13" s="203" t="s">
        <v>367</v>
      </c>
      <c r="F13" s="195" t="s">
        <v>368</v>
      </c>
      <c r="G13" s="203" t="s">
        <v>52</v>
      </c>
      <c r="H13" s="204" t="s">
        <v>43</v>
      </c>
      <c r="I13" s="197" t="s">
        <v>63</v>
      </c>
      <c r="J13" s="203" t="s">
        <v>355</v>
      </c>
      <c r="K13" s="198" t="s">
        <v>36</v>
      </c>
      <c r="L13" s="198"/>
      <c r="M13" s="199">
        <v>17917.87</v>
      </c>
      <c r="N13" s="199"/>
      <c r="O13" s="199">
        <v>17917.87</v>
      </c>
      <c r="P13" s="199"/>
      <c r="Q13" s="203" t="s">
        <v>347</v>
      </c>
      <c r="R13" s="203" t="s">
        <v>348</v>
      </c>
      <c r="S13" s="200"/>
    </row>
    <row r="14" spans="1:19" s="201" customFormat="1" ht="180.75" customHeight="1" x14ac:dyDescent="0.25">
      <c r="A14" s="185">
        <v>8</v>
      </c>
      <c r="B14" s="194">
        <v>1</v>
      </c>
      <c r="C14" s="194">
        <v>4</v>
      </c>
      <c r="D14" s="195">
        <v>2</v>
      </c>
      <c r="E14" s="195" t="s">
        <v>369</v>
      </c>
      <c r="F14" s="195" t="s">
        <v>370</v>
      </c>
      <c r="G14" s="195" t="s">
        <v>52</v>
      </c>
      <c r="H14" s="198" t="s">
        <v>43</v>
      </c>
      <c r="I14" s="197" t="s">
        <v>63</v>
      </c>
      <c r="J14" s="195" t="s">
        <v>371</v>
      </c>
      <c r="K14" s="198"/>
      <c r="L14" s="198" t="s">
        <v>36</v>
      </c>
      <c r="M14" s="199"/>
      <c r="N14" s="199">
        <v>11500</v>
      </c>
      <c r="O14" s="199"/>
      <c r="P14" s="199">
        <v>11500</v>
      </c>
      <c r="Q14" s="195" t="s">
        <v>347</v>
      </c>
      <c r="R14" s="195" t="s">
        <v>348</v>
      </c>
      <c r="S14" s="200"/>
    </row>
    <row r="15" spans="1:19" s="201" customFormat="1" ht="130.5" customHeight="1" x14ac:dyDescent="0.25">
      <c r="A15" s="612">
        <v>8</v>
      </c>
      <c r="B15" s="213">
        <v>1</v>
      </c>
      <c r="C15" s="213">
        <v>4</v>
      </c>
      <c r="D15" s="212">
        <v>2</v>
      </c>
      <c r="E15" s="212" t="s">
        <v>369</v>
      </c>
      <c r="F15" s="212" t="s">
        <v>370</v>
      </c>
      <c r="G15" s="212" t="s">
        <v>52</v>
      </c>
      <c r="H15" s="220" t="s">
        <v>43</v>
      </c>
      <c r="I15" s="221" t="s">
        <v>63</v>
      </c>
      <c r="J15" s="212" t="s">
        <v>371</v>
      </c>
      <c r="K15" s="220"/>
      <c r="L15" s="220" t="s">
        <v>36</v>
      </c>
      <c r="M15" s="218"/>
      <c r="N15" s="219">
        <v>11383.06</v>
      </c>
      <c r="O15" s="218"/>
      <c r="P15" s="219">
        <v>11383.06</v>
      </c>
      <c r="Q15" s="212" t="s">
        <v>347</v>
      </c>
      <c r="R15" s="212" t="s">
        <v>348</v>
      </c>
      <c r="S15" s="200"/>
    </row>
    <row r="16" spans="1:19" s="201" customFormat="1" ht="33.75" customHeight="1" x14ac:dyDescent="0.25">
      <c r="A16" s="613"/>
      <c r="B16" s="815" t="s">
        <v>372</v>
      </c>
      <c r="C16" s="707"/>
      <c r="D16" s="707"/>
      <c r="E16" s="707"/>
      <c r="F16" s="707"/>
      <c r="G16" s="707"/>
      <c r="H16" s="707"/>
      <c r="I16" s="707"/>
      <c r="J16" s="707"/>
      <c r="K16" s="707"/>
      <c r="L16" s="707"/>
      <c r="M16" s="707"/>
      <c r="N16" s="707"/>
      <c r="O16" s="707"/>
      <c r="P16" s="707"/>
      <c r="Q16" s="707"/>
      <c r="R16" s="708"/>
      <c r="S16" s="200"/>
    </row>
    <row r="17" spans="1:19" s="201" customFormat="1" ht="105" customHeight="1" x14ac:dyDescent="0.25">
      <c r="A17" s="185">
        <v>9</v>
      </c>
      <c r="B17" s="194">
        <v>1</v>
      </c>
      <c r="C17" s="194">
        <v>4</v>
      </c>
      <c r="D17" s="195">
        <v>2</v>
      </c>
      <c r="E17" s="195" t="s">
        <v>373</v>
      </c>
      <c r="F17" s="195" t="s">
        <v>374</v>
      </c>
      <c r="G17" s="195" t="s">
        <v>375</v>
      </c>
      <c r="H17" s="195" t="s">
        <v>43</v>
      </c>
      <c r="I17" s="197" t="s">
        <v>351</v>
      </c>
      <c r="J17" s="195" t="s">
        <v>376</v>
      </c>
      <c r="K17" s="198"/>
      <c r="L17" s="198" t="s">
        <v>36</v>
      </c>
      <c r="M17" s="199"/>
      <c r="N17" s="199">
        <v>18699.77</v>
      </c>
      <c r="O17" s="199"/>
      <c r="P17" s="199">
        <v>18699.77</v>
      </c>
      <c r="Q17" s="195" t="s">
        <v>347</v>
      </c>
      <c r="R17" s="195" t="s">
        <v>348</v>
      </c>
      <c r="S17" s="200"/>
    </row>
    <row r="18" spans="1:19" s="201" customFormat="1" ht="139.5" customHeight="1" x14ac:dyDescent="0.25">
      <c r="A18" s="185">
        <v>10</v>
      </c>
      <c r="B18" s="195">
        <v>1</v>
      </c>
      <c r="C18" s="194">
        <v>4</v>
      </c>
      <c r="D18" s="194">
        <v>2</v>
      </c>
      <c r="E18" s="195" t="s">
        <v>377</v>
      </c>
      <c r="F18" s="195" t="s">
        <v>378</v>
      </c>
      <c r="G18" s="195" t="s">
        <v>39</v>
      </c>
      <c r="H18" s="195" t="s">
        <v>43</v>
      </c>
      <c r="I18" s="195">
        <v>45</v>
      </c>
      <c r="J18" s="195" t="s">
        <v>376</v>
      </c>
      <c r="K18" s="195"/>
      <c r="L18" s="194" t="s">
        <v>36</v>
      </c>
      <c r="M18" s="194"/>
      <c r="N18" s="205">
        <v>10000</v>
      </c>
      <c r="O18" s="205"/>
      <c r="P18" s="205">
        <v>10000</v>
      </c>
      <c r="Q18" s="195" t="s">
        <v>347</v>
      </c>
      <c r="R18" s="195" t="s">
        <v>348</v>
      </c>
    </row>
    <row r="19" spans="1:19" s="201" customFormat="1" ht="90" customHeight="1" x14ac:dyDescent="0.25">
      <c r="A19" s="612">
        <v>10</v>
      </c>
      <c r="B19" s="212">
        <v>1</v>
      </c>
      <c r="C19" s="213">
        <v>4</v>
      </c>
      <c r="D19" s="213">
        <v>2</v>
      </c>
      <c r="E19" s="212" t="s">
        <v>377</v>
      </c>
      <c r="F19" s="212" t="s">
        <v>378</v>
      </c>
      <c r="G19" s="212" t="s">
        <v>39</v>
      </c>
      <c r="H19" s="212" t="s">
        <v>43</v>
      </c>
      <c r="I19" s="212">
        <v>45</v>
      </c>
      <c r="J19" s="212" t="s">
        <v>376</v>
      </c>
      <c r="K19" s="212"/>
      <c r="L19" s="213" t="s">
        <v>36</v>
      </c>
      <c r="M19" s="213"/>
      <c r="N19" s="215">
        <v>9409.65</v>
      </c>
      <c r="O19" s="214"/>
      <c r="P19" s="215">
        <v>9409.65</v>
      </c>
      <c r="Q19" s="212" t="s">
        <v>347</v>
      </c>
      <c r="R19" s="212" t="s">
        <v>348</v>
      </c>
    </row>
    <row r="20" spans="1:19" s="201" customFormat="1" ht="36" customHeight="1" x14ac:dyDescent="0.25">
      <c r="A20" s="613"/>
      <c r="B20" s="706" t="s">
        <v>372</v>
      </c>
      <c r="C20" s="817"/>
      <c r="D20" s="817"/>
      <c r="E20" s="817"/>
      <c r="F20" s="817"/>
      <c r="G20" s="817"/>
      <c r="H20" s="817"/>
      <c r="I20" s="817"/>
      <c r="J20" s="817"/>
      <c r="K20" s="817"/>
      <c r="L20" s="817"/>
      <c r="M20" s="817"/>
      <c r="N20" s="817"/>
      <c r="O20" s="817"/>
      <c r="P20" s="817"/>
      <c r="Q20" s="817"/>
      <c r="R20" s="818"/>
    </row>
    <row r="21" spans="1:19" s="201" customFormat="1" ht="131.25" customHeight="1" x14ac:dyDescent="0.25">
      <c r="A21" s="185">
        <v>11</v>
      </c>
      <c r="B21" s="195">
        <v>3</v>
      </c>
      <c r="C21" s="194">
        <v>4</v>
      </c>
      <c r="D21" s="194">
        <v>5</v>
      </c>
      <c r="E21" s="195" t="s">
        <v>379</v>
      </c>
      <c r="F21" s="195" t="s">
        <v>380</v>
      </c>
      <c r="G21" s="195" t="s">
        <v>39</v>
      </c>
      <c r="H21" s="195" t="s">
        <v>43</v>
      </c>
      <c r="I21" s="195">
        <v>40</v>
      </c>
      <c r="J21" s="195" t="s">
        <v>381</v>
      </c>
      <c r="K21" s="195"/>
      <c r="L21" s="195" t="s">
        <v>36</v>
      </c>
      <c r="M21" s="195"/>
      <c r="N21" s="206">
        <v>8500</v>
      </c>
      <c r="O21" s="206"/>
      <c r="P21" s="206">
        <v>8500</v>
      </c>
      <c r="Q21" s="195" t="s">
        <v>347</v>
      </c>
      <c r="R21" s="195" t="s">
        <v>348</v>
      </c>
    </row>
    <row r="22" spans="1:19" s="201" customFormat="1" ht="110.25" customHeight="1" x14ac:dyDescent="0.25">
      <c r="A22" s="612">
        <v>11</v>
      </c>
      <c r="B22" s="212">
        <v>3</v>
      </c>
      <c r="C22" s="213">
        <v>4</v>
      </c>
      <c r="D22" s="213">
        <v>5</v>
      </c>
      <c r="E22" s="212" t="s">
        <v>379</v>
      </c>
      <c r="F22" s="212" t="s">
        <v>380</v>
      </c>
      <c r="G22" s="212" t="s">
        <v>39</v>
      </c>
      <c r="H22" s="212" t="s">
        <v>43</v>
      </c>
      <c r="I22" s="212">
        <v>40</v>
      </c>
      <c r="J22" s="212" t="s">
        <v>381</v>
      </c>
      <c r="K22" s="212"/>
      <c r="L22" s="212" t="s">
        <v>36</v>
      </c>
      <c r="M22" s="212"/>
      <c r="N22" s="217">
        <v>6732.96</v>
      </c>
      <c r="O22" s="216"/>
      <c r="P22" s="217">
        <v>6732.96</v>
      </c>
      <c r="Q22" s="212" t="s">
        <v>347</v>
      </c>
      <c r="R22" s="212" t="s">
        <v>348</v>
      </c>
    </row>
    <row r="23" spans="1:19" s="201" customFormat="1" ht="27.75" customHeight="1" x14ac:dyDescent="0.25">
      <c r="A23" s="613"/>
      <c r="B23" s="706" t="s">
        <v>372</v>
      </c>
      <c r="C23" s="817"/>
      <c r="D23" s="817"/>
      <c r="E23" s="817"/>
      <c r="F23" s="817"/>
      <c r="G23" s="817"/>
      <c r="H23" s="817"/>
      <c r="I23" s="817"/>
      <c r="J23" s="817"/>
      <c r="K23" s="817"/>
      <c r="L23" s="817"/>
      <c r="M23" s="817"/>
      <c r="N23" s="817"/>
      <c r="O23" s="817"/>
      <c r="P23" s="817"/>
      <c r="Q23" s="817"/>
      <c r="R23" s="818"/>
    </row>
    <row r="24" spans="1:19" s="201" customFormat="1" ht="127.5" customHeight="1" x14ac:dyDescent="0.25">
      <c r="A24" s="185">
        <v>12</v>
      </c>
      <c r="B24" s="195">
        <v>1</v>
      </c>
      <c r="C24" s="194">
        <v>4</v>
      </c>
      <c r="D24" s="194">
        <v>2</v>
      </c>
      <c r="E24" s="195" t="s">
        <v>382</v>
      </c>
      <c r="F24" s="195" t="s">
        <v>383</v>
      </c>
      <c r="G24" s="194" t="s">
        <v>39</v>
      </c>
      <c r="H24" s="194" t="s">
        <v>43</v>
      </c>
      <c r="I24" s="194">
        <v>40</v>
      </c>
      <c r="J24" s="195" t="s">
        <v>381</v>
      </c>
      <c r="K24" s="194"/>
      <c r="L24" s="194" t="s">
        <v>384</v>
      </c>
      <c r="M24" s="194"/>
      <c r="N24" s="199">
        <v>7697.5</v>
      </c>
      <c r="O24" s="199"/>
      <c r="P24" s="206">
        <v>7697.5</v>
      </c>
      <c r="Q24" s="195" t="s">
        <v>347</v>
      </c>
      <c r="R24" s="195" t="s">
        <v>348</v>
      </c>
    </row>
    <row r="25" spans="1:19" s="201" customFormat="1" ht="77.25" customHeight="1" x14ac:dyDescent="0.25">
      <c r="A25" s="185">
        <v>13</v>
      </c>
      <c r="B25" s="195">
        <v>1</v>
      </c>
      <c r="C25" s="195">
        <v>4</v>
      </c>
      <c r="D25" s="195">
        <v>2</v>
      </c>
      <c r="E25" s="195" t="s">
        <v>385</v>
      </c>
      <c r="F25" s="195" t="s">
        <v>386</v>
      </c>
      <c r="G25" s="195" t="s">
        <v>39</v>
      </c>
      <c r="H25" s="195" t="s">
        <v>43</v>
      </c>
      <c r="I25" s="195">
        <v>40</v>
      </c>
      <c r="J25" s="195" t="s">
        <v>376</v>
      </c>
      <c r="K25" s="195"/>
      <c r="L25" s="195" t="s">
        <v>36</v>
      </c>
      <c r="M25" s="195"/>
      <c r="N25" s="206">
        <v>13000</v>
      </c>
      <c r="O25" s="206"/>
      <c r="P25" s="206">
        <v>13000</v>
      </c>
      <c r="Q25" s="195" t="s">
        <v>347</v>
      </c>
      <c r="R25" s="195" t="s">
        <v>348</v>
      </c>
    </row>
    <row r="26" spans="1:19" s="201" customFormat="1" ht="77.25" customHeight="1" x14ac:dyDescent="0.25">
      <c r="A26" s="612">
        <v>13</v>
      </c>
      <c r="B26" s="212">
        <v>1</v>
      </c>
      <c r="C26" s="212">
        <v>4</v>
      </c>
      <c r="D26" s="212">
        <v>2</v>
      </c>
      <c r="E26" s="212" t="s">
        <v>385</v>
      </c>
      <c r="F26" s="212" t="s">
        <v>386</v>
      </c>
      <c r="G26" s="212" t="s">
        <v>39</v>
      </c>
      <c r="H26" s="212" t="s">
        <v>43</v>
      </c>
      <c r="I26" s="212">
        <v>40</v>
      </c>
      <c r="J26" s="212" t="s">
        <v>376</v>
      </c>
      <c r="K26" s="212"/>
      <c r="L26" s="212" t="s">
        <v>36</v>
      </c>
      <c r="M26" s="212"/>
      <c r="N26" s="217">
        <v>6338.9</v>
      </c>
      <c r="O26" s="216"/>
      <c r="P26" s="217">
        <v>6338.9</v>
      </c>
      <c r="Q26" s="212" t="s">
        <v>347</v>
      </c>
      <c r="R26" s="212" t="s">
        <v>348</v>
      </c>
    </row>
    <row r="27" spans="1:19" s="201" customFormat="1" ht="28.5" customHeight="1" x14ac:dyDescent="0.25">
      <c r="A27" s="613"/>
      <c r="B27" s="706" t="s">
        <v>387</v>
      </c>
      <c r="C27" s="817"/>
      <c r="D27" s="817"/>
      <c r="E27" s="817"/>
      <c r="F27" s="817"/>
      <c r="G27" s="817"/>
      <c r="H27" s="817"/>
      <c r="I27" s="817"/>
      <c r="J27" s="817"/>
      <c r="K27" s="817"/>
      <c r="L27" s="817"/>
      <c r="M27" s="817"/>
      <c r="N27" s="817"/>
      <c r="O27" s="817"/>
      <c r="P27" s="817"/>
      <c r="Q27" s="817"/>
      <c r="R27" s="818"/>
    </row>
    <row r="28" spans="1:19" s="201" customFormat="1" ht="109.5" customHeight="1" x14ac:dyDescent="0.25">
      <c r="A28" s="185">
        <v>14</v>
      </c>
      <c r="B28" s="194">
        <v>1</v>
      </c>
      <c r="C28" s="194">
        <v>4</v>
      </c>
      <c r="D28" s="194">
        <v>2</v>
      </c>
      <c r="E28" s="195" t="s">
        <v>388</v>
      </c>
      <c r="F28" s="195" t="s">
        <v>389</v>
      </c>
      <c r="G28" s="194" t="s">
        <v>39</v>
      </c>
      <c r="H28" s="194" t="s">
        <v>43</v>
      </c>
      <c r="I28" s="194">
        <v>50</v>
      </c>
      <c r="J28" s="195" t="s">
        <v>390</v>
      </c>
      <c r="K28" s="194"/>
      <c r="L28" s="194" t="s">
        <v>36</v>
      </c>
      <c r="M28" s="199"/>
      <c r="N28" s="199">
        <v>13500</v>
      </c>
      <c r="O28" s="199"/>
      <c r="P28" s="199">
        <v>13500</v>
      </c>
      <c r="Q28" s="195" t="s">
        <v>347</v>
      </c>
      <c r="R28" s="195" t="s">
        <v>348</v>
      </c>
    </row>
    <row r="29" spans="1:19" s="201" customFormat="1" ht="84" customHeight="1" x14ac:dyDescent="0.25">
      <c r="A29" s="612">
        <v>14</v>
      </c>
      <c r="B29" s="213">
        <v>1</v>
      </c>
      <c r="C29" s="213">
        <v>4</v>
      </c>
      <c r="D29" s="213">
        <v>2</v>
      </c>
      <c r="E29" s="212" t="s">
        <v>388</v>
      </c>
      <c r="F29" s="212" t="s">
        <v>389</v>
      </c>
      <c r="G29" s="213" t="s">
        <v>39</v>
      </c>
      <c r="H29" s="213" t="s">
        <v>43</v>
      </c>
      <c r="I29" s="213">
        <v>50</v>
      </c>
      <c r="J29" s="212" t="s">
        <v>390</v>
      </c>
      <c r="K29" s="213"/>
      <c r="L29" s="213" t="s">
        <v>36</v>
      </c>
      <c r="M29" s="218"/>
      <c r="N29" s="219">
        <v>8804.9500000000007</v>
      </c>
      <c r="O29" s="218"/>
      <c r="P29" s="219">
        <v>8804.9500000000007</v>
      </c>
      <c r="Q29" s="212" t="s">
        <v>347</v>
      </c>
      <c r="R29" s="212" t="s">
        <v>348</v>
      </c>
    </row>
    <row r="30" spans="1:19" s="201" customFormat="1" ht="35.25" customHeight="1" x14ac:dyDescent="0.25">
      <c r="A30" s="613"/>
      <c r="B30" s="815" t="s">
        <v>372</v>
      </c>
      <c r="C30" s="707"/>
      <c r="D30" s="707"/>
      <c r="E30" s="707"/>
      <c r="F30" s="707"/>
      <c r="G30" s="707"/>
      <c r="H30" s="707"/>
      <c r="I30" s="707"/>
      <c r="J30" s="707"/>
      <c r="K30" s="707"/>
      <c r="L30" s="707"/>
      <c r="M30" s="707"/>
      <c r="N30" s="707"/>
      <c r="O30" s="707"/>
      <c r="P30" s="707"/>
      <c r="Q30" s="707"/>
      <c r="R30" s="708"/>
    </row>
    <row r="31" spans="1:19" s="201" customFormat="1" ht="153" customHeight="1" x14ac:dyDescent="0.25">
      <c r="A31" s="185">
        <v>15</v>
      </c>
      <c r="B31" s="194">
        <v>1</v>
      </c>
      <c r="C31" s="194">
        <v>4</v>
      </c>
      <c r="D31" s="194">
        <v>2</v>
      </c>
      <c r="E31" s="195" t="s">
        <v>391</v>
      </c>
      <c r="F31" s="195" t="s">
        <v>392</v>
      </c>
      <c r="G31" s="194" t="s">
        <v>45</v>
      </c>
      <c r="H31" s="194" t="s">
        <v>43</v>
      </c>
      <c r="I31" s="194">
        <v>25</v>
      </c>
      <c r="J31" s="195" t="s">
        <v>381</v>
      </c>
      <c r="K31" s="194"/>
      <c r="L31" s="194" t="s">
        <v>346</v>
      </c>
      <c r="M31" s="199"/>
      <c r="N31" s="199">
        <v>22475</v>
      </c>
      <c r="O31" s="199"/>
      <c r="P31" s="199">
        <v>22475</v>
      </c>
      <c r="Q31" s="195" t="s">
        <v>347</v>
      </c>
      <c r="R31" s="195" t="s">
        <v>348</v>
      </c>
    </row>
    <row r="32" spans="1:19" s="201" customFormat="1" ht="140.25" customHeight="1" x14ac:dyDescent="0.25">
      <c r="A32" s="185">
        <v>16</v>
      </c>
      <c r="B32" s="194">
        <v>1</v>
      </c>
      <c r="C32" s="194">
        <v>4</v>
      </c>
      <c r="D32" s="194">
        <v>2</v>
      </c>
      <c r="E32" s="195" t="s">
        <v>393</v>
      </c>
      <c r="F32" s="195" t="s">
        <v>394</v>
      </c>
      <c r="G32" s="194" t="s">
        <v>45</v>
      </c>
      <c r="H32" s="194" t="s">
        <v>43</v>
      </c>
      <c r="I32" s="194">
        <v>25</v>
      </c>
      <c r="J32" s="195" t="s">
        <v>381</v>
      </c>
      <c r="K32" s="194"/>
      <c r="L32" s="194" t="s">
        <v>346</v>
      </c>
      <c r="M32" s="199"/>
      <c r="N32" s="199">
        <v>22825</v>
      </c>
      <c r="O32" s="199"/>
      <c r="P32" s="199">
        <v>22825</v>
      </c>
      <c r="Q32" s="195" t="s">
        <v>347</v>
      </c>
      <c r="R32" s="195" t="s">
        <v>348</v>
      </c>
    </row>
    <row r="33" spans="1:18" s="201" customFormat="1" ht="165.6" customHeight="1" x14ac:dyDescent="0.25">
      <c r="A33" s="185">
        <v>17</v>
      </c>
      <c r="B33" s="194">
        <v>1</v>
      </c>
      <c r="C33" s="194">
        <v>4</v>
      </c>
      <c r="D33" s="194">
        <v>5</v>
      </c>
      <c r="E33" s="195" t="s">
        <v>395</v>
      </c>
      <c r="F33" s="195" t="s">
        <v>396</v>
      </c>
      <c r="G33" s="194" t="s">
        <v>45</v>
      </c>
      <c r="H33" s="194" t="s">
        <v>43</v>
      </c>
      <c r="I33" s="194">
        <v>25</v>
      </c>
      <c r="J33" s="195" t="s">
        <v>381</v>
      </c>
      <c r="K33" s="194"/>
      <c r="L33" s="194" t="s">
        <v>36</v>
      </c>
      <c r="M33" s="199"/>
      <c r="N33" s="199">
        <v>53700</v>
      </c>
      <c r="O33" s="199"/>
      <c r="P33" s="199">
        <v>53700</v>
      </c>
      <c r="Q33" s="195" t="s">
        <v>347</v>
      </c>
      <c r="R33" s="195" t="s">
        <v>348</v>
      </c>
    </row>
    <row r="34" spans="1:18" s="201" customFormat="1" ht="167.25" customHeight="1" x14ac:dyDescent="0.25">
      <c r="A34" s="185">
        <v>18</v>
      </c>
      <c r="B34" s="194">
        <v>1</v>
      </c>
      <c r="C34" s="194">
        <v>4</v>
      </c>
      <c r="D34" s="194">
        <v>5</v>
      </c>
      <c r="E34" s="195" t="s">
        <v>397</v>
      </c>
      <c r="F34" s="195" t="s">
        <v>398</v>
      </c>
      <c r="G34" s="194" t="s">
        <v>45</v>
      </c>
      <c r="H34" s="194" t="s">
        <v>43</v>
      </c>
      <c r="I34" s="194">
        <v>20</v>
      </c>
      <c r="J34" s="195" t="s">
        <v>381</v>
      </c>
      <c r="K34" s="194"/>
      <c r="L34" s="194" t="s">
        <v>36</v>
      </c>
      <c r="M34" s="199"/>
      <c r="N34" s="199">
        <v>24500</v>
      </c>
      <c r="O34" s="199"/>
      <c r="P34" s="199">
        <v>24500</v>
      </c>
      <c r="Q34" s="195" t="s">
        <v>347</v>
      </c>
      <c r="R34" s="195" t="s">
        <v>348</v>
      </c>
    </row>
    <row r="35" spans="1:18" s="209" customFormat="1" ht="189" customHeight="1" x14ac:dyDescent="0.25">
      <c r="A35" s="828">
        <v>19</v>
      </c>
      <c r="B35" s="828">
        <v>1</v>
      </c>
      <c r="C35" s="813">
        <v>4</v>
      </c>
      <c r="D35" s="828">
        <v>5</v>
      </c>
      <c r="E35" s="829" t="s">
        <v>399</v>
      </c>
      <c r="F35" s="813" t="s">
        <v>400</v>
      </c>
      <c r="G35" s="813" t="s">
        <v>45</v>
      </c>
      <c r="H35" s="207" t="s">
        <v>41</v>
      </c>
      <c r="I35" s="208" t="s">
        <v>34</v>
      </c>
      <c r="J35" s="830" t="s">
        <v>401</v>
      </c>
      <c r="K35" s="821"/>
      <c r="L35" s="821" t="s">
        <v>42</v>
      </c>
      <c r="M35" s="827"/>
      <c r="N35" s="827">
        <v>36510</v>
      </c>
      <c r="O35" s="827"/>
      <c r="P35" s="827">
        <v>36330</v>
      </c>
      <c r="Q35" s="813" t="s">
        <v>402</v>
      </c>
      <c r="R35" s="813" t="s">
        <v>403</v>
      </c>
    </row>
    <row r="36" spans="1:18" s="209" customFormat="1" ht="147" customHeight="1" x14ac:dyDescent="0.25">
      <c r="A36" s="828"/>
      <c r="B36" s="828"/>
      <c r="C36" s="813"/>
      <c r="D36" s="828"/>
      <c r="E36" s="829"/>
      <c r="F36" s="813"/>
      <c r="G36" s="813"/>
      <c r="H36" s="207" t="s">
        <v>43</v>
      </c>
      <c r="I36" s="208" t="s">
        <v>53</v>
      </c>
      <c r="J36" s="831"/>
      <c r="K36" s="821"/>
      <c r="L36" s="821"/>
      <c r="M36" s="827"/>
      <c r="N36" s="827"/>
      <c r="O36" s="827"/>
      <c r="P36" s="827"/>
      <c r="Q36" s="813"/>
      <c r="R36" s="813"/>
    </row>
    <row r="37" spans="1:18" s="209" customFormat="1" ht="108.75" customHeight="1" x14ac:dyDescent="0.25">
      <c r="A37" s="809">
        <v>19</v>
      </c>
      <c r="B37" s="809">
        <v>1</v>
      </c>
      <c r="C37" s="809">
        <v>4</v>
      </c>
      <c r="D37" s="809">
        <v>5</v>
      </c>
      <c r="E37" s="808" t="s">
        <v>399</v>
      </c>
      <c r="F37" s="804" t="s">
        <v>400</v>
      </c>
      <c r="G37" s="804" t="s">
        <v>45</v>
      </c>
      <c r="H37" s="223" t="s">
        <v>41</v>
      </c>
      <c r="I37" s="224" t="s">
        <v>34</v>
      </c>
      <c r="J37" s="804" t="s">
        <v>404</v>
      </c>
      <c r="K37" s="800"/>
      <c r="L37" s="800" t="s">
        <v>42</v>
      </c>
      <c r="M37" s="800"/>
      <c r="N37" s="811">
        <v>36180</v>
      </c>
      <c r="O37" s="800"/>
      <c r="P37" s="802">
        <v>36000</v>
      </c>
      <c r="Q37" s="804" t="s">
        <v>402</v>
      </c>
      <c r="R37" s="804" t="s">
        <v>403</v>
      </c>
    </row>
    <row r="38" spans="1:18" s="209" customFormat="1" ht="238.5" customHeight="1" x14ac:dyDescent="0.25">
      <c r="A38" s="819"/>
      <c r="B38" s="810"/>
      <c r="C38" s="810"/>
      <c r="D38" s="810"/>
      <c r="E38" s="808"/>
      <c r="F38" s="804"/>
      <c r="G38" s="804"/>
      <c r="H38" s="223" t="s">
        <v>43</v>
      </c>
      <c r="I38" s="224" t="s">
        <v>53</v>
      </c>
      <c r="J38" s="804"/>
      <c r="K38" s="801"/>
      <c r="L38" s="801"/>
      <c r="M38" s="801"/>
      <c r="N38" s="812"/>
      <c r="O38" s="801"/>
      <c r="P38" s="803"/>
      <c r="Q38" s="804"/>
      <c r="R38" s="804"/>
    </row>
    <row r="39" spans="1:18" s="209" customFormat="1" ht="26.25" customHeight="1" x14ac:dyDescent="0.25">
      <c r="A39" s="810"/>
      <c r="B39" s="805" t="s">
        <v>405</v>
      </c>
      <c r="C39" s="806"/>
      <c r="D39" s="806"/>
      <c r="E39" s="806"/>
      <c r="F39" s="806"/>
      <c r="G39" s="806"/>
      <c r="H39" s="806"/>
      <c r="I39" s="806"/>
      <c r="J39" s="806"/>
      <c r="K39" s="806"/>
      <c r="L39" s="806"/>
      <c r="M39" s="806"/>
      <c r="N39" s="806"/>
      <c r="O39" s="806"/>
      <c r="P39" s="806"/>
      <c r="Q39" s="806"/>
      <c r="R39" s="807"/>
    </row>
    <row r="40" spans="1:18" s="211" customFormat="1" ht="42" customHeight="1" x14ac:dyDescent="0.25">
      <c r="A40" s="826">
        <v>20</v>
      </c>
      <c r="B40" s="826">
        <v>1</v>
      </c>
      <c r="C40" s="674">
        <v>4</v>
      </c>
      <c r="D40" s="826">
        <v>5</v>
      </c>
      <c r="E40" s="767" t="s">
        <v>406</v>
      </c>
      <c r="F40" s="674" t="s">
        <v>407</v>
      </c>
      <c r="G40" s="813" t="s">
        <v>45</v>
      </c>
      <c r="H40" s="207" t="s">
        <v>41</v>
      </c>
      <c r="I40" s="210" t="s">
        <v>34</v>
      </c>
      <c r="J40" s="674" t="s">
        <v>408</v>
      </c>
      <c r="K40" s="820"/>
      <c r="L40" s="821" t="s">
        <v>346</v>
      </c>
      <c r="M40" s="822"/>
      <c r="N40" s="822">
        <v>27191.24</v>
      </c>
      <c r="O40" s="822"/>
      <c r="P40" s="822">
        <v>27191.24</v>
      </c>
      <c r="Q40" s="813" t="s">
        <v>409</v>
      </c>
      <c r="R40" s="813" t="s">
        <v>410</v>
      </c>
    </row>
    <row r="41" spans="1:18" s="211" customFormat="1" ht="92.25" customHeight="1" x14ac:dyDescent="0.25">
      <c r="A41" s="826"/>
      <c r="B41" s="826"/>
      <c r="C41" s="674"/>
      <c r="D41" s="826"/>
      <c r="E41" s="767"/>
      <c r="F41" s="674"/>
      <c r="G41" s="813"/>
      <c r="H41" s="207" t="s">
        <v>43</v>
      </c>
      <c r="I41" s="210" t="s">
        <v>64</v>
      </c>
      <c r="J41" s="674"/>
      <c r="K41" s="820"/>
      <c r="L41" s="821"/>
      <c r="M41" s="822"/>
      <c r="N41" s="822"/>
      <c r="O41" s="822"/>
      <c r="P41" s="822"/>
      <c r="Q41" s="813"/>
      <c r="R41" s="813"/>
    </row>
    <row r="42" spans="1:18" s="211" customFormat="1" ht="54.75" customHeight="1" x14ac:dyDescent="0.25">
      <c r="A42" s="612">
        <v>20</v>
      </c>
      <c r="B42" s="595">
        <v>1</v>
      </c>
      <c r="C42" s="581">
        <v>4</v>
      </c>
      <c r="D42" s="595">
        <v>5</v>
      </c>
      <c r="E42" s="589" t="s">
        <v>406</v>
      </c>
      <c r="F42" s="581" t="s">
        <v>407</v>
      </c>
      <c r="G42" s="804" t="s">
        <v>45</v>
      </c>
      <c r="H42" s="223" t="s">
        <v>41</v>
      </c>
      <c r="I42" s="221" t="s">
        <v>34</v>
      </c>
      <c r="J42" s="581" t="s">
        <v>408</v>
      </c>
      <c r="K42" s="616"/>
      <c r="L42" s="816" t="s">
        <v>346</v>
      </c>
      <c r="M42" s="616"/>
      <c r="N42" s="593">
        <v>27190</v>
      </c>
      <c r="O42" s="616"/>
      <c r="P42" s="593">
        <v>27190</v>
      </c>
      <c r="Q42" s="804" t="s">
        <v>409</v>
      </c>
      <c r="R42" s="804" t="s">
        <v>410</v>
      </c>
    </row>
    <row r="43" spans="1:18" s="211" customFormat="1" ht="54" customHeight="1" x14ac:dyDescent="0.25">
      <c r="A43" s="618"/>
      <c r="B43" s="595"/>
      <c r="C43" s="581"/>
      <c r="D43" s="595"/>
      <c r="E43" s="589"/>
      <c r="F43" s="581"/>
      <c r="G43" s="804"/>
      <c r="H43" s="223" t="s">
        <v>43</v>
      </c>
      <c r="I43" s="221" t="s">
        <v>64</v>
      </c>
      <c r="J43" s="581"/>
      <c r="K43" s="617"/>
      <c r="L43" s="816"/>
      <c r="M43" s="617"/>
      <c r="N43" s="593"/>
      <c r="O43" s="617"/>
      <c r="P43" s="593"/>
      <c r="Q43" s="804"/>
      <c r="R43" s="804"/>
    </row>
    <row r="44" spans="1:18" s="211" customFormat="1" ht="32.25" customHeight="1" x14ac:dyDescent="0.25">
      <c r="A44" s="613"/>
      <c r="B44" s="815" t="s">
        <v>405</v>
      </c>
      <c r="C44" s="707"/>
      <c r="D44" s="707"/>
      <c r="E44" s="707"/>
      <c r="F44" s="707"/>
      <c r="G44" s="707"/>
      <c r="H44" s="707"/>
      <c r="I44" s="707"/>
      <c r="J44" s="707"/>
      <c r="K44" s="707"/>
      <c r="L44" s="707"/>
      <c r="M44" s="707"/>
      <c r="N44" s="707"/>
      <c r="O44" s="707"/>
      <c r="P44" s="707"/>
      <c r="Q44" s="707"/>
      <c r="R44" s="708"/>
    </row>
    <row r="45" spans="1:18" s="201" customFormat="1" ht="31.5" customHeight="1" x14ac:dyDescent="0.25">
      <c r="A45" s="686">
        <v>21</v>
      </c>
      <c r="B45" s="686">
        <v>1</v>
      </c>
      <c r="C45" s="648">
        <v>4</v>
      </c>
      <c r="D45" s="686">
        <v>2</v>
      </c>
      <c r="E45" s="689" t="s">
        <v>411</v>
      </c>
      <c r="F45" s="648" t="s">
        <v>412</v>
      </c>
      <c r="G45" s="686" t="s">
        <v>49</v>
      </c>
      <c r="H45" s="195" t="s">
        <v>69</v>
      </c>
      <c r="I45" s="197" t="s">
        <v>34</v>
      </c>
      <c r="J45" s="648" t="s">
        <v>413</v>
      </c>
      <c r="K45" s="691"/>
      <c r="L45" s="691" t="s">
        <v>36</v>
      </c>
      <c r="M45" s="683"/>
      <c r="N45" s="683">
        <v>26300</v>
      </c>
      <c r="O45" s="683"/>
      <c r="P45" s="683">
        <v>26300</v>
      </c>
      <c r="Q45" s="648" t="s">
        <v>347</v>
      </c>
      <c r="R45" s="648" t="s">
        <v>348</v>
      </c>
    </row>
    <row r="46" spans="1:18" s="201" customFormat="1" ht="31.5" customHeight="1" x14ac:dyDescent="0.25">
      <c r="A46" s="687"/>
      <c r="B46" s="687"/>
      <c r="C46" s="646"/>
      <c r="D46" s="687"/>
      <c r="E46" s="656"/>
      <c r="F46" s="646"/>
      <c r="G46" s="688"/>
      <c r="H46" s="194" t="s">
        <v>43</v>
      </c>
      <c r="I46" s="194">
        <v>15</v>
      </c>
      <c r="J46" s="646"/>
      <c r="K46" s="718"/>
      <c r="L46" s="718"/>
      <c r="M46" s="684"/>
      <c r="N46" s="684"/>
      <c r="O46" s="684"/>
      <c r="P46" s="684"/>
      <c r="Q46" s="646"/>
      <c r="R46" s="646"/>
    </row>
    <row r="47" spans="1:18" s="201" customFormat="1" ht="31.5" customHeight="1" x14ac:dyDescent="0.25">
      <c r="A47" s="687"/>
      <c r="B47" s="687"/>
      <c r="C47" s="646"/>
      <c r="D47" s="687"/>
      <c r="E47" s="656"/>
      <c r="F47" s="646"/>
      <c r="G47" s="686" t="s">
        <v>45</v>
      </c>
      <c r="H47" s="195" t="s">
        <v>414</v>
      </c>
      <c r="I47" s="194">
        <v>1</v>
      </c>
      <c r="J47" s="646"/>
      <c r="K47" s="718"/>
      <c r="L47" s="718"/>
      <c r="M47" s="684"/>
      <c r="N47" s="684"/>
      <c r="O47" s="684"/>
      <c r="P47" s="684"/>
      <c r="Q47" s="646"/>
      <c r="R47" s="646"/>
    </row>
    <row r="48" spans="1:18" s="201" customFormat="1" ht="31.5" customHeight="1" x14ac:dyDescent="0.25">
      <c r="A48" s="688"/>
      <c r="B48" s="688"/>
      <c r="C48" s="647"/>
      <c r="D48" s="688"/>
      <c r="E48" s="657"/>
      <c r="F48" s="647"/>
      <c r="G48" s="688"/>
      <c r="H48" s="194" t="s">
        <v>43</v>
      </c>
      <c r="I48" s="194">
        <v>15</v>
      </c>
      <c r="J48" s="647"/>
      <c r="K48" s="692"/>
      <c r="L48" s="692"/>
      <c r="M48" s="685"/>
      <c r="N48" s="685"/>
      <c r="O48" s="685"/>
      <c r="P48" s="685"/>
      <c r="Q48" s="647"/>
      <c r="R48" s="647"/>
    </row>
    <row r="49" spans="1:18" s="201" customFormat="1" ht="31.5" customHeight="1" x14ac:dyDescent="0.25">
      <c r="A49" s="612">
        <v>21</v>
      </c>
      <c r="B49" s="612">
        <v>1</v>
      </c>
      <c r="C49" s="612">
        <v>4</v>
      </c>
      <c r="D49" s="612">
        <v>2</v>
      </c>
      <c r="E49" s="614" t="s">
        <v>411</v>
      </c>
      <c r="F49" s="609" t="s">
        <v>412</v>
      </c>
      <c r="G49" s="612" t="s">
        <v>49</v>
      </c>
      <c r="H49" s="212" t="s">
        <v>69</v>
      </c>
      <c r="I49" s="213">
        <v>1</v>
      </c>
      <c r="J49" s="609" t="s">
        <v>413</v>
      </c>
      <c r="K49" s="609"/>
      <c r="L49" s="609" t="s">
        <v>36</v>
      </c>
      <c r="M49" s="609"/>
      <c r="N49" s="802">
        <v>25385.59</v>
      </c>
      <c r="O49" s="609"/>
      <c r="P49" s="802">
        <v>25385.59</v>
      </c>
      <c r="Q49" s="609" t="s">
        <v>347</v>
      </c>
      <c r="R49" s="609" t="s">
        <v>348</v>
      </c>
    </row>
    <row r="50" spans="1:18" s="201" customFormat="1" ht="31.5" customHeight="1" x14ac:dyDescent="0.25">
      <c r="A50" s="618"/>
      <c r="B50" s="618"/>
      <c r="C50" s="618"/>
      <c r="D50" s="618"/>
      <c r="E50" s="619"/>
      <c r="F50" s="610"/>
      <c r="G50" s="613"/>
      <c r="H50" s="213" t="s">
        <v>43</v>
      </c>
      <c r="I50" s="213">
        <v>15</v>
      </c>
      <c r="J50" s="610"/>
      <c r="K50" s="610"/>
      <c r="L50" s="610"/>
      <c r="M50" s="610"/>
      <c r="N50" s="825"/>
      <c r="O50" s="610"/>
      <c r="P50" s="825"/>
      <c r="Q50" s="610"/>
      <c r="R50" s="610"/>
    </row>
    <row r="51" spans="1:18" s="201" customFormat="1" ht="31.5" customHeight="1" x14ac:dyDescent="0.25">
      <c r="A51" s="618"/>
      <c r="B51" s="618"/>
      <c r="C51" s="618"/>
      <c r="D51" s="618"/>
      <c r="E51" s="619"/>
      <c r="F51" s="610"/>
      <c r="G51" s="618" t="s">
        <v>45</v>
      </c>
      <c r="H51" s="212" t="s">
        <v>414</v>
      </c>
      <c r="I51" s="213">
        <v>1</v>
      </c>
      <c r="J51" s="610"/>
      <c r="K51" s="610"/>
      <c r="L51" s="610"/>
      <c r="M51" s="610"/>
      <c r="N51" s="825"/>
      <c r="O51" s="610"/>
      <c r="P51" s="825"/>
      <c r="Q51" s="610"/>
      <c r="R51" s="610"/>
    </row>
    <row r="52" spans="1:18" s="201" customFormat="1" ht="31.5" customHeight="1" x14ac:dyDescent="0.25">
      <c r="A52" s="618"/>
      <c r="B52" s="613"/>
      <c r="C52" s="613"/>
      <c r="D52" s="613"/>
      <c r="E52" s="615"/>
      <c r="F52" s="611"/>
      <c r="G52" s="613"/>
      <c r="H52" s="213" t="s">
        <v>43</v>
      </c>
      <c r="I52" s="213">
        <v>15</v>
      </c>
      <c r="J52" s="611"/>
      <c r="K52" s="611"/>
      <c r="L52" s="611"/>
      <c r="M52" s="611"/>
      <c r="N52" s="803"/>
      <c r="O52" s="611"/>
      <c r="P52" s="803"/>
      <c r="Q52" s="611"/>
      <c r="R52" s="611"/>
    </row>
    <row r="53" spans="1:18" s="201" customFormat="1" ht="36" customHeight="1" x14ac:dyDescent="0.25">
      <c r="A53" s="613"/>
      <c r="B53" s="815" t="s">
        <v>415</v>
      </c>
      <c r="C53" s="707"/>
      <c r="D53" s="707"/>
      <c r="E53" s="707"/>
      <c r="F53" s="707"/>
      <c r="G53" s="707"/>
      <c r="H53" s="707"/>
      <c r="I53" s="707"/>
      <c r="J53" s="707"/>
      <c r="K53" s="707"/>
      <c r="L53" s="707"/>
      <c r="M53" s="707"/>
      <c r="N53" s="707"/>
      <c r="O53" s="707"/>
      <c r="P53" s="707"/>
      <c r="Q53" s="707"/>
      <c r="R53" s="708"/>
    </row>
    <row r="54" spans="1:18" s="201" customFormat="1" ht="56.25" customHeight="1" x14ac:dyDescent="0.25">
      <c r="A54" s="681">
        <v>22</v>
      </c>
      <c r="B54" s="686">
        <v>1</v>
      </c>
      <c r="C54" s="686">
        <v>4</v>
      </c>
      <c r="D54" s="686">
        <v>5</v>
      </c>
      <c r="E54" s="689" t="s">
        <v>416</v>
      </c>
      <c r="F54" s="648" t="s">
        <v>417</v>
      </c>
      <c r="G54" s="686" t="s">
        <v>264</v>
      </c>
      <c r="H54" s="194" t="s">
        <v>418</v>
      </c>
      <c r="I54" s="194">
        <v>1</v>
      </c>
      <c r="J54" s="648" t="s">
        <v>381</v>
      </c>
      <c r="K54" s="823"/>
      <c r="L54" s="686" t="s">
        <v>36</v>
      </c>
      <c r="M54" s="823"/>
      <c r="N54" s="683">
        <v>10000</v>
      </c>
      <c r="O54" s="683"/>
      <c r="P54" s="683">
        <v>10000</v>
      </c>
      <c r="Q54" s="648" t="s">
        <v>347</v>
      </c>
      <c r="R54" s="648" t="s">
        <v>348</v>
      </c>
    </row>
    <row r="55" spans="1:18" s="201" customFormat="1" ht="56.25" customHeight="1" x14ac:dyDescent="0.25">
      <c r="A55" s="681"/>
      <c r="B55" s="688"/>
      <c r="C55" s="688"/>
      <c r="D55" s="688"/>
      <c r="E55" s="657"/>
      <c r="F55" s="647"/>
      <c r="G55" s="688"/>
      <c r="H55" s="194" t="s">
        <v>43</v>
      </c>
      <c r="I55" s="194">
        <v>35</v>
      </c>
      <c r="J55" s="647"/>
      <c r="K55" s="824"/>
      <c r="L55" s="688"/>
      <c r="M55" s="824"/>
      <c r="N55" s="685"/>
      <c r="O55" s="685"/>
      <c r="P55" s="685"/>
      <c r="Q55" s="647"/>
      <c r="R55" s="647"/>
    </row>
    <row r="56" spans="1:18" s="201" customFormat="1" ht="56.25" customHeight="1" x14ac:dyDescent="0.25">
      <c r="A56" s="595">
        <v>22</v>
      </c>
      <c r="B56" s="595">
        <v>1</v>
      </c>
      <c r="C56" s="595">
        <v>4</v>
      </c>
      <c r="D56" s="595">
        <v>5</v>
      </c>
      <c r="E56" s="614" t="s">
        <v>416</v>
      </c>
      <c r="F56" s="609" t="s">
        <v>417</v>
      </c>
      <c r="G56" s="595" t="s">
        <v>264</v>
      </c>
      <c r="H56" s="213" t="s">
        <v>418</v>
      </c>
      <c r="I56" s="213">
        <v>1</v>
      </c>
      <c r="J56" s="581" t="s">
        <v>381</v>
      </c>
      <c r="K56" s="581"/>
      <c r="L56" s="581" t="s">
        <v>36</v>
      </c>
      <c r="M56" s="581"/>
      <c r="N56" s="585">
        <v>9410.2099999999991</v>
      </c>
      <c r="O56" s="581"/>
      <c r="P56" s="585">
        <v>9410.2099999999991</v>
      </c>
      <c r="Q56" s="581" t="s">
        <v>347</v>
      </c>
      <c r="R56" s="581" t="s">
        <v>348</v>
      </c>
    </row>
    <row r="57" spans="1:18" s="201" customFormat="1" ht="56.25" customHeight="1" x14ac:dyDescent="0.25">
      <c r="A57" s="595"/>
      <c r="B57" s="595"/>
      <c r="C57" s="595"/>
      <c r="D57" s="595"/>
      <c r="E57" s="615"/>
      <c r="F57" s="611"/>
      <c r="G57" s="595"/>
      <c r="H57" s="213" t="s">
        <v>43</v>
      </c>
      <c r="I57" s="213">
        <v>35</v>
      </c>
      <c r="J57" s="581"/>
      <c r="K57" s="581"/>
      <c r="L57" s="581"/>
      <c r="M57" s="581"/>
      <c r="N57" s="585"/>
      <c r="O57" s="581"/>
      <c r="P57" s="585"/>
      <c r="Q57" s="581"/>
      <c r="R57" s="581"/>
    </row>
    <row r="58" spans="1:18" s="201" customFormat="1" ht="33.75" customHeight="1" x14ac:dyDescent="0.25">
      <c r="A58" s="595"/>
      <c r="B58" s="814" t="s">
        <v>419</v>
      </c>
      <c r="C58" s="814"/>
      <c r="D58" s="814"/>
      <c r="E58" s="814"/>
      <c r="F58" s="814"/>
      <c r="G58" s="814"/>
      <c r="H58" s="814"/>
      <c r="I58" s="814"/>
      <c r="J58" s="814"/>
      <c r="K58" s="814"/>
      <c r="L58" s="814"/>
      <c r="M58" s="814"/>
      <c r="N58" s="814"/>
      <c r="O58" s="814"/>
      <c r="P58" s="814"/>
      <c r="Q58" s="814"/>
      <c r="R58" s="814"/>
    </row>
    <row r="59" spans="1:18" s="201" customFormat="1" ht="15" customHeight="1" x14ac:dyDescent="0.25">
      <c r="A59" s="222"/>
      <c r="B59" s="222"/>
      <c r="C59" s="222"/>
      <c r="D59" s="222"/>
      <c r="E59" s="222"/>
      <c r="F59" s="222"/>
      <c r="G59" s="222"/>
      <c r="H59" s="222"/>
      <c r="I59" s="222"/>
      <c r="J59" s="222"/>
      <c r="K59" s="222"/>
      <c r="L59" s="222"/>
      <c r="M59" s="222"/>
      <c r="N59" s="222"/>
      <c r="O59" s="222"/>
      <c r="P59" s="222"/>
      <c r="Q59" s="222"/>
      <c r="R59" s="222"/>
    </row>
    <row r="60" spans="1:18" x14ac:dyDescent="0.25">
      <c r="M60" s="578" t="s">
        <v>256</v>
      </c>
      <c r="N60" s="579"/>
      <c r="O60" s="580" t="s">
        <v>257</v>
      </c>
      <c r="P60" s="580"/>
    </row>
    <row r="61" spans="1:18" x14ac:dyDescent="0.25">
      <c r="M61" s="99" t="s">
        <v>258</v>
      </c>
      <c r="N61" s="99" t="s">
        <v>259</v>
      </c>
      <c r="O61" s="99" t="s">
        <v>258</v>
      </c>
      <c r="P61" s="99" t="s">
        <v>259</v>
      </c>
    </row>
    <row r="62" spans="1:18" x14ac:dyDescent="0.25">
      <c r="L62" s="101" t="s">
        <v>260</v>
      </c>
      <c r="M62" s="151">
        <v>19</v>
      </c>
      <c r="N62" s="156">
        <f>O7+O8+O9+O10+O11+O13+P14+P17+P18+P21+P24+P25+P28+P31+P32+P33+P34+P45+P54</f>
        <v>424758.86</v>
      </c>
      <c r="O62" s="161">
        <v>3</v>
      </c>
      <c r="P62" s="156">
        <f>O12+P35+P40</f>
        <v>86331.24</v>
      </c>
    </row>
    <row r="63" spans="1:18" x14ac:dyDescent="0.25">
      <c r="L63" s="101" t="s">
        <v>261</v>
      </c>
      <c r="M63" s="131">
        <v>19</v>
      </c>
      <c r="N63" s="83">
        <f>O7+O8+O9+O10+O11+O13+P15+P17+P19+P22+P24+P26+P29+P31+P32+P33+P34+P49+P56</f>
        <v>409424.18000000005</v>
      </c>
      <c r="O63" s="131">
        <v>3</v>
      </c>
      <c r="P63" s="83">
        <f>O12+P37+P42</f>
        <v>86000</v>
      </c>
    </row>
  </sheetData>
  <mergeCells count="160">
    <mergeCell ref="C54:C55"/>
    <mergeCell ref="D54:D55"/>
    <mergeCell ref="E54:E55"/>
    <mergeCell ref="F54:F55"/>
    <mergeCell ref="G54:G55"/>
    <mergeCell ref="A4:A5"/>
    <mergeCell ref="B4:B5"/>
    <mergeCell ref="C4:C5"/>
    <mergeCell ref="D4:D5"/>
    <mergeCell ref="E4:E5"/>
    <mergeCell ref="A29:A30"/>
    <mergeCell ref="B30:R30"/>
    <mergeCell ref="Q4:Q5"/>
    <mergeCell ref="R4:R5"/>
    <mergeCell ref="A35:A36"/>
    <mergeCell ref="B35:B36"/>
    <mergeCell ref="C35:C36"/>
    <mergeCell ref="D35:D36"/>
    <mergeCell ref="E35:E36"/>
    <mergeCell ref="F35:F36"/>
    <mergeCell ref="G35:G36"/>
    <mergeCell ref="J35:J36"/>
    <mergeCell ref="M56:M57"/>
    <mergeCell ref="Q35:Q36"/>
    <mergeCell ref="R35:R36"/>
    <mergeCell ref="A40:A41"/>
    <mergeCell ref="B40:B41"/>
    <mergeCell ref="C40:C41"/>
    <mergeCell ref="D40:D41"/>
    <mergeCell ref="E40:E41"/>
    <mergeCell ref="F40:F41"/>
    <mergeCell ref="K35:K36"/>
    <mergeCell ref="L35:L36"/>
    <mergeCell ref="M35:M36"/>
    <mergeCell ref="N35:N36"/>
    <mergeCell ref="O35:O36"/>
    <mergeCell ref="P35:P36"/>
    <mergeCell ref="A45:A48"/>
    <mergeCell ref="B45:B48"/>
    <mergeCell ref="C45:C48"/>
    <mergeCell ref="D45:D48"/>
    <mergeCell ref="E45:E48"/>
    <mergeCell ref="F45:F48"/>
    <mergeCell ref="G45:G46"/>
    <mergeCell ref="A54:A55"/>
    <mergeCell ref="B54:B55"/>
    <mergeCell ref="G4:G5"/>
    <mergeCell ref="H4:I4"/>
    <mergeCell ref="J4:J5"/>
    <mergeCell ref="K4:L4"/>
    <mergeCell ref="M4:N4"/>
    <mergeCell ref="O4:P4"/>
    <mergeCell ref="F4:F5"/>
    <mergeCell ref="D49:D52"/>
    <mergeCell ref="E49:E52"/>
    <mergeCell ref="F49:F52"/>
    <mergeCell ref="A37:A39"/>
    <mergeCell ref="K40:K41"/>
    <mergeCell ref="L40:L41"/>
    <mergeCell ref="M40:M41"/>
    <mergeCell ref="N40:N41"/>
    <mergeCell ref="O40:O41"/>
    <mergeCell ref="P40:P41"/>
    <mergeCell ref="B53:R53"/>
    <mergeCell ref="O54:O55"/>
    <mergeCell ref="J54:J55"/>
    <mergeCell ref="K54:K55"/>
    <mergeCell ref="L54:L55"/>
    <mergeCell ref="M54:M55"/>
    <mergeCell ref="N54:N55"/>
    <mergeCell ref="G49:G50"/>
    <mergeCell ref="G51:G52"/>
    <mergeCell ref="J49:J52"/>
    <mergeCell ref="K49:K52"/>
    <mergeCell ref="L49:L52"/>
    <mergeCell ref="M49:M52"/>
    <mergeCell ref="N49:N52"/>
    <mergeCell ref="O49:O52"/>
    <mergeCell ref="P49:P52"/>
    <mergeCell ref="Q49:Q52"/>
    <mergeCell ref="A56:A58"/>
    <mergeCell ref="B56:B57"/>
    <mergeCell ref="C56:C57"/>
    <mergeCell ref="D56:D57"/>
    <mergeCell ref="A49:A53"/>
    <mergeCell ref="B49:B52"/>
    <mergeCell ref="C49:C52"/>
    <mergeCell ref="A15:A16"/>
    <mergeCell ref="B16:R16"/>
    <mergeCell ref="B20:R20"/>
    <mergeCell ref="A19:A20"/>
    <mergeCell ref="A22:A23"/>
    <mergeCell ref="B23:R23"/>
    <mergeCell ref="B27:R27"/>
    <mergeCell ref="A26:A27"/>
    <mergeCell ref="Q45:Q48"/>
    <mergeCell ref="R45:R48"/>
    <mergeCell ref="G47:G48"/>
    <mergeCell ref="M45:M48"/>
    <mergeCell ref="N45:N48"/>
    <mergeCell ref="O45:O48"/>
    <mergeCell ref="P45:P48"/>
    <mergeCell ref="Q40:Q41"/>
    <mergeCell ref="R40:R41"/>
    <mergeCell ref="A42:A44"/>
    <mergeCell ref="B44:R44"/>
    <mergeCell ref="B42:B43"/>
    <mergeCell ref="C42:C43"/>
    <mergeCell ref="D42:D43"/>
    <mergeCell ref="E42:E43"/>
    <mergeCell ref="F42:F43"/>
    <mergeCell ref="G42:G43"/>
    <mergeCell ref="J42:J43"/>
    <mergeCell ref="K42:K43"/>
    <mergeCell ref="L42:L43"/>
    <mergeCell ref="M42:M43"/>
    <mergeCell ref="N42:N43"/>
    <mergeCell ref="O42:O43"/>
    <mergeCell ref="R37:R38"/>
    <mergeCell ref="P42:P43"/>
    <mergeCell ref="Q42:Q43"/>
    <mergeCell ref="R42:R43"/>
    <mergeCell ref="B39:R39"/>
    <mergeCell ref="G37:G38"/>
    <mergeCell ref="F37:F38"/>
    <mergeCell ref="E37:E38"/>
    <mergeCell ref="J37:J38"/>
    <mergeCell ref="B37:B38"/>
    <mergeCell ref="C37:C38"/>
    <mergeCell ref="D37:D38"/>
    <mergeCell ref="K37:K38"/>
    <mergeCell ref="L37:L38"/>
    <mergeCell ref="M37:M38"/>
    <mergeCell ref="N37:N38"/>
    <mergeCell ref="G40:G41"/>
    <mergeCell ref="J40:J41"/>
    <mergeCell ref="M60:N60"/>
    <mergeCell ref="O60:P60"/>
    <mergeCell ref="E56:E57"/>
    <mergeCell ref="G56:G57"/>
    <mergeCell ref="J56:J57"/>
    <mergeCell ref="K56:K57"/>
    <mergeCell ref="O37:O38"/>
    <mergeCell ref="P37:P38"/>
    <mergeCell ref="Q37:Q38"/>
    <mergeCell ref="J45:J48"/>
    <mergeCell ref="N56:N57"/>
    <mergeCell ref="O56:O57"/>
    <mergeCell ref="P56:P57"/>
    <mergeCell ref="Q56:Q57"/>
    <mergeCell ref="P54:P55"/>
    <mergeCell ref="Q54:Q55"/>
    <mergeCell ref="K45:K48"/>
    <mergeCell ref="L45:L48"/>
    <mergeCell ref="F56:F57"/>
    <mergeCell ref="B58:R58"/>
    <mergeCell ref="R49:R52"/>
    <mergeCell ref="R54:R55"/>
    <mergeCell ref="R56:R57"/>
    <mergeCell ref="L56:L5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zoomScale="80" zoomScaleNormal="80" workbookViewId="0">
      <selection activeCell="A3" sqref="A3"/>
    </sheetView>
  </sheetViews>
  <sheetFormatPr defaultRowHeight="15" x14ac:dyDescent="0.25"/>
  <cols>
    <col min="1" max="1" width="4.7109375" style="175" customWidth="1"/>
    <col min="2" max="2" width="8.85546875" style="175" customWidth="1"/>
    <col min="3" max="3" width="11.42578125" style="175" customWidth="1"/>
    <col min="4" max="4" width="9.7109375" style="175" customWidth="1"/>
    <col min="5" max="5" width="45.7109375" style="175" customWidth="1"/>
    <col min="6" max="6" width="71.28515625" style="175" customWidth="1"/>
    <col min="7" max="7" width="35.7109375" style="175" customWidth="1"/>
    <col min="8" max="8" width="19.28515625" style="175" customWidth="1"/>
    <col min="9" max="9" width="19.5703125" style="175" customWidth="1"/>
    <col min="10" max="10" width="35.85546875" style="175" customWidth="1"/>
    <col min="11" max="11" width="13.28515625" style="175" customWidth="1"/>
    <col min="12" max="12" width="12.7109375" style="175" customWidth="1"/>
    <col min="13" max="16" width="14.7109375" style="175" customWidth="1"/>
    <col min="17" max="17" width="19.140625" style="175" customWidth="1"/>
    <col min="18" max="18" width="19.42578125" style="175" customWidth="1"/>
    <col min="19" max="19" width="19.5703125" style="175" customWidth="1"/>
    <col min="20" max="20" width="11.28515625" style="175" bestFit="1" customWidth="1"/>
    <col min="21" max="250" width="9.140625" style="175"/>
    <col min="251" max="251" width="4.7109375" style="175" bestFit="1" customWidth="1"/>
    <col min="252" max="252" width="9.7109375" style="175" bestFit="1" customWidth="1"/>
    <col min="253" max="253" width="10" style="175" bestFit="1" customWidth="1"/>
    <col min="254" max="254" width="8.85546875" style="175" bestFit="1" customWidth="1"/>
    <col min="255" max="255" width="22.85546875" style="175" customWidth="1"/>
    <col min="256" max="256" width="59.7109375" style="175" bestFit="1" customWidth="1"/>
    <col min="257" max="257" width="57.85546875" style="175" bestFit="1" customWidth="1"/>
    <col min="258" max="258" width="35.28515625" style="175" bestFit="1" customWidth="1"/>
    <col min="259" max="259" width="28.140625" style="175" bestFit="1" customWidth="1"/>
    <col min="260" max="260" width="33.140625" style="175" bestFit="1" customWidth="1"/>
    <col min="261" max="261" width="26" style="175" bestFit="1" customWidth="1"/>
    <col min="262" max="262" width="19.140625" style="175" bestFit="1" customWidth="1"/>
    <col min="263" max="263" width="10.42578125" style="175" customWidth="1"/>
    <col min="264" max="264" width="11.85546875" style="175" customWidth="1"/>
    <col min="265" max="265" width="14.7109375" style="175" customWidth="1"/>
    <col min="266" max="266" width="9" style="175" bestFit="1" customWidth="1"/>
    <col min="267" max="506" width="9.140625" style="175"/>
    <col min="507" max="507" width="4.7109375" style="175" bestFit="1" customWidth="1"/>
    <col min="508" max="508" width="9.7109375" style="175" bestFit="1" customWidth="1"/>
    <col min="509" max="509" width="10" style="175" bestFit="1" customWidth="1"/>
    <col min="510" max="510" width="8.85546875" style="175" bestFit="1" customWidth="1"/>
    <col min="511" max="511" width="22.85546875" style="175" customWidth="1"/>
    <col min="512" max="512" width="59.7109375" style="175" bestFit="1" customWidth="1"/>
    <col min="513" max="513" width="57.85546875" style="175" bestFit="1" customWidth="1"/>
    <col min="514" max="514" width="35.28515625" style="175" bestFit="1" customWidth="1"/>
    <col min="515" max="515" width="28.140625" style="175" bestFit="1" customWidth="1"/>
    <col min="516" max="516" width="33.140625" style="175" bestFit="1" customWidth="1"/>
    <col min="517" max="517" width="26" style="175" bestFit="1" customWidth="1"/>
    <col min="518" max="518" width="19.140625" style="175" bestFit="1" customWidth="1"/>
    <col min="519" max="519" width="10.42578125" style="175" customWidth="1"/>
    <col min="520" max="520" width="11.85546875" style="175" customWidth="1"/>
    <col min="521" max="521" width="14.7109375" style="175" customWidth="1"/>
    <col min="522" max="522" width="9" style="175" bestFit="1" customWidth="1"/>
    <col min="523" max="762" width="9.140625" style="175"/>
    <col min="763" max="763" width="4.7109375" style="175" bestFit="1" customWidth="1"/>
    <col min="764" max="764" width="9.7109375" style="175" bestFit="1" customWidth="1"/>
    <col min="765" max="765" width="10" style="175" bestFit="1" customWidth="1"/>
    <col min="766" max="766" width="8.85546875" style="175" bestFit="1" customWidth="1"/>
    <col min="767" max="767" width="22.85546875" style="175" customWidth="1"/>
    <col min="768" max="768" width="59.7109375" style="175" bestFit="1" customWidth="1"/>
    <col min="769" max="769" width="57.85546875" style="175" bestFit="1" customWidth="1"/>
    <col min="770" max="770" width="35.28515625" style="175" bestFit="1" customWidth="1"/>
    <col min="771" max="771" width="28.140625" style="175" bestFit="1" customWidth="1"/>
    <col min="772" max="772" width="33.140625" style="175" bestFit="1" customWidth="1"/>
    <col min="773" max="773" width="26" style="175" bestFit="1" customWidth="1"/>
    <col min="774" max="774" width="19.140625" style="175" bestFit="1" customWidth="1"/>
    <col min="775" max="775" width="10.42578125" style="175" customWidth="1"/>
    <col min="776" max="776" width="11.85546875" style="175" customWidth="1"/>
    <col min="777" max="777" width="14.7109375" style="175" customWidth="1"/>
    <col min="778" max="778" width="9" style="175" bestFit="1" customWidth="1"/>
    <col min="779" max="1018" width="9.140625" style="175"/>
    <col min="1019" max="1019" width="4.7109375" style="175" bestFit="1" customWidth="1"/>
    <col min="1020" max="1020" width="9.7109375" style="175" bestFit="1" customWidth="1"/>
    <col min="1021" max="1021" width="10" style="175" bestFit="1" customWidth="1"/>
    <col min="1022" max="1022" width="8.85546875" style="175" bestFit="1" customWidth="1"/>
    <col min="1023" max="1023" width="22.85546875" style="175" customWidth="1"/>
    <col min="1024" max="1024" width="59.7109375" style="175" bestFit="1" customWidth="1"/>
    <col min="1025" max="1025" width="57.85546875" style="175" bestFit="1" customWidth="1"/>
    <col min="1026" max="1026" width="35.28515625" style="175" bestFit="1" customWidth="1"/>
    <col min="1027" max="1027" width="28.140625" style="175" bestFit="1" customWidth="1"/>
    <col min="1028" max="1028" width="33.140625" style="175" bestFit="1" customWidth="1"/>
    <col min="1029" max="1029" width="26" style="175" bestFit="1" customWidth="1"/>
    <col min="1030" max="1030" width="19.140625" style="175" bestFit="1" customWidth="1"/>
    <col min="1031" max="1031" width="10.42578125" style="175" customWidth="1"/>
    <col min="1032" max="1032" width="11.85546875" style="175" customWidth="1"/>
    <col min="1033" max="1033" width="14.7109375" style="175" customWidth="1"/>
    <col min="1034" max="1034" width="9" style="175" bestFit="1" customWidth="1"/>
    <col min="1035" max="1274" width="9.140625" style="175"/>
    <col min="1275" max="1275" width="4.7109375" style="175" bestFit="1" customWidth="1"/>
    <col min="1276" max="1276" width="9.7109375" style="175" bestFit="1" customWidth="1"/>
    <col min="1277" max="1277" width="10" style="175" bestFit="1" customWidth="1"/>
    <col min="1278" max="1278" width="8.85546875" style="175" bestFit="1" customWidth="1"/>
    <col min="1279" max="1279" width="22.85546875" style="175" customWidth="1"/>
    <col min="1280" max="1280" width="59.7109375" style="175" bestFit="1" customWidth="1"/>
    <col min="1281" max="1281" width="57.85546875" style="175" bestFit="1" customWidth="1"/>
    <col min="1282" max="1282" width="35.28515625" style="175" bestFit="1" customWidth="1"/>
    <col min="1283" max="1283" width="28.140625" style="175" bestFit="1" customWidth="1"/>
    <col min="1284" max="1284" width="33.140625" style="175" bestFit="1" customWidth="1"/>
    <col min="1285" max="1285" width="26" style="175" bestFit="1" customWidth="1"/>
    <col min="1286" max="1286" width="19.140625" style="175" bestFit="1" customWidth="1"/>
    <col min="1287" max="1287" width="10.42578125" style="175" customWidth="1"/>
    <col min="1288" max="1288" width="11.85546875" style="175" customWidth="1"/>
    <col min="1289" max="1289" width="14.7109375" style="175" customWidth="1"/>
    <col min="1290" max="1290" width="9" style="175" bestFit="1" customWidth="1"/>
    <col min="1291" max="1530" width="9.140625" style="175"/>
    <col min="1531" max="1531" width="4.7109375" style="175" bestFit="1" customWidth="1"/>
    <col min="1532" max="1532" width="9.7109375" style="175" bestFit="1" customWidth="1"/>
    <col min="1533" max="1533" width="10" style="175" bestFit="1" customWidth="1"/>
    <col min="1534" max="1534" width="8.85546875" style="175" bestFit="1" customWidth="1"/>
    <col min="1535" max="1535" width="22.85546875" style="175" customWidth="1"/>
    <col min="1536" max="1536" width="59.7109375" style="175" bestFit="1" customWidth="1"/>
    <col min="1537" max="1537" width="57.85546875" style="175" bestFit="1" customWidth="1"/>
    <col min="1538" max="1538" width="35.28515625" style="175" bestFit="1" customWidth="1"/>
    <col min="1539" max="1539" width="28.140625" style="175" bestFit="1" customWidth="1"/>
    <col min="1540" max="1540" width="33.140625" style="175" bestFit="1" customWidth="1"/>
    <col min="1541" max="1541" width="26" style="175" bestFit="1" customWidth="1"/>
    <col min="1542" max="1542" width="19.140625" style="175" bestFit="1" customWidth="1"/>
    <col min="1543" max="1543" width="10.42578125" style="175" customWidth="1"/>
    <col min="1544" max="1544" width="11.85546875" style="175" customWidth="1"/>
    <col min="1545" max="1545" width="14.7109375" style="175" customWidth="1"/>
    <col min="1546" max="1546" width="9" style="175" bestFit="1" customWidth="1"/>
    <col min="1547" max="1786" width="9.140625" style="175"/>
    <col min="1787" max="1787" width="4.7109375" style="175" bestFit="1" customWidth="1"/>
    <col min="1788" max="1788" width="9.7109375" style="175" bestFit="1" customWidth="1"/>
    <col min="1789" max="1789" width="10" style="175" bestFit="1" customWidth="1"/>
    <col min="1790" max="1790" width="8.85546875" style="175" bestFit="1" customWidth="1"/>
    <col min="1791" max="1791" width="22.85546875" style="175" customWidth="1"/>
    <col min="1792" max="1792" width="59.7109375" style="175" bestFit="1" customWidth="1"/>
    <col min="1793" max="1793" width="57.85546875" style="175" bestFit="1" customWidth="1"/>
    <col min="1794" max="1794" width="35.28515625" style="175" bestFit="1" customWidth="1"/>
    <col min="1795" max="1795" width="28.140625" style="175" bestFit="1" customWidth="1"/>
    <col min="1796" max="1796" width="33.140625" style="175" bestFit="1" customWidth="1"/>
    <col min="1797" max="1797" width="26" style="175" bestFit="1" customWidth="1"/>
    <col min="1798" max="1798" width="19.140625" style="175" bestFit="1" customWidth="1"/>
    <col min="1799" max="1799" width="10.42578125" style="175" customWidth="1"/>
    <col min="1800" max="1800" width="11.85546875" style="175" customWidth="1"/>
    <col min="1801" max="1801" width="14.7109375" style="175" customWidth="1"/>
    <col min="1802" max="1802" width="9" style="175" bestFit="1" customWidth="1"/>
    <col min="1803" max="2042" width="9.140625" style="175"/>
    <col min="2043" max="2043" width="4.7109375" style="175" bestFit="1" customWidth="1"/>
    <col min="2044" max="2044" width="9.7109375" style="175" bestFit="1" customWidth="1"/>
    <col min="2045" max="2045" width="10" style="175" bestFit="1" customWidth="1"/>
    <col min="2046" max="2046" width="8.85546875" style="175" bestFit="1" customWidth="1"/>
    <col min="2047" max="2047" width="22.85546875" style="175" customWidth="1"/>
    <col min="2048" max="2048" width="59.7109375" style="175" bestFit="1" customWidth="1"/>
    <col min="2049" max="2049" width="57.85546875" style="175" bestFit="1" customWidth="1"/>
    <col min="2050" max="2050" width="35.28515625" style="175" bestFit="1" customWidth="1"/>
    <col min="2051" max="2051" width="28.140625" style="175" bestFit="1" customWidth="1"/>
    <col min="2052" max="2052" width="33.140625" style="175" bestFit="1" customWidth="1"/>
    <col min="2053" max="2053" width="26" style="175" bestFit="1" customWidth="1"/>
    <col min="2054" max="2054" width="19.140625" style="175" bestFit="1" customWidth="1"/>
    <col min="2055" max="2055" width="10.42578125" style="175" customWidth="1"/>
    <col min="2056" max="2056" width="11.85546875" style="175" customWidth="1"/>
    <col min="2057" max="2057" width="14.7109375" style="175" customWidth="1"/>
    <col min="2058" max="2058" width="9" style="175" bestFit="1" customWidth="1"/>
    <col min="2059" max="2298" width="9.140625" style="175"/>
    <col min="2299" max="2299" width="4.7109375" style="175" bestFit="1" customWidth="1"/>
    <col min="2300" max="2300" width="9.7109375" style="175" bestFit="1" customWidth="1"/>
    <col min="2301" max="2301" width="10" style="175" bestFit="1" customWidth="1"/>
    <col min="2302" max="2302" width="8.85546875" style="175" bestFit="1" customWidth="1"/>
    <col min="2303" max="2303" width="22.85546875" style="175" customWidth="1"/>
    <col min="2304" max="2304" width="59.7109375" style="175" bestFit="1" customWidth="1"/>
    <col min="2305" max="2305" width="57.85546875" style="175" bestFit="1" customWidth="1"/>
    <col min="2306" max="2306" width="35.28515625" style="175" bestFit="1" customWidth="1"/>
    <col min="2307" max="2307" width="28.140625" style="175" bestFit="1" customWidth="1"/>
    <col min="2308" max="2308" width="33.140625" style="175" bestFit="1" customWidth="1"/>
    <col min="2309" max="2309" width="26" style="175" bestFit="1" customWidth="1"/>
    <col min="2310" max="2310" width="19.140625" style="175" bestFit="1" customWidth="1"/>
    <col min="2311" max="2311" width="10.42578125" style="175" customWidth="1"/>
    <col min="2312" max="2312" width="11.85546875" style="175" customWidth="1"/>
    <col min="2313" max="2313" width="14.7109375" style="175" customWidth="1"/>
    <col min="2314" max="2314" width="9" style="175" bestFit="1" customWidth="1"/>
    <col min="2315" max="2554" width="9.140625" style="175"/>
    <col min="2555" max="2555" width="4.7109375" style="175" bestFit="1" customWidth="1"/>
    <col min="2556" max="2556" width="9.7109375" style="175" bestFit="1" customWidth="1"/>
    <col min="2557" max="2557" width="10" style="175" bestFit="1" customWidth="1"/>
    <col min="2558" max="2558" width="8.85546875" style="175" bestFit="1" customWidth="1"/>
    <col min="2559" max="2559" width="22.85546875" style="175" customWidth="1"/>
    <col min="2560" max="2560" width="59.7109375" style="175" bestFit="1" customWidth="1"/>
    <col min="2561" max="2561" width="57.85546875" style="175" bestFit="1" customWidth="1"/>
    <col min="2562" max="2562" width="35.28515625" style="175" bestFit="1" customWidth="1"/>
    <col min="2563" max="2563" width="28.140625" style="175" bestFit="1" customWidth="1"/>
    <col min="2564" max="2564" width="33.140625" style="175" bestFit="1" customWidth="1"/>
    <col min="2565" max="2565" width="26" style="175" bestFit="1" customWidth="1"/>
    <col min="2566" max="2566" width="19.140625" style="175" bestFit="1" customWidth="1"/>
    <col min="2567" max="2567" width="10.42578125" style="175" customWidth="1"/>
    <col min="2568" max="2568" width="11.85546875" style="175" customWidth="1"/>
    <col min="2569" max="2569" width="14.7109375" style="175" customWidth="1"/>
    <col min="2570" max="2570" width="9" style="175" bestFit="1" customWidth="1"/>
    <col min="2571" max="2810" width="9.140625" style="175"/>
    <col min="2811" max="2811" width="4.7109375" style="175" bestFit="1" customWidth="1"/>
    <col min="2812" max="2812" width="9.7109375" style="175" bestFit="1" customWidth="1"/>
    <col min="2813" max="2813" width="10" style="175" bestFit="1" customWidth="1"/>
    <col min="2814" max="2814" width="8.85546875" style="175" bestFit="1" customWidth="1"/>
    <col min="2815" max="2815" width="22.85546875" style="175" customWidth="1"/>
    <col min="2816" max="2816" width="59.7109375" style="175" bestFit="1" customWidth="1"/>
    <col min="2817" max="2817" width="57.85546875" style="175" bestFit="1" customWidth="1"/>
    <col min="2818" max="2818" width="35.28515625" style="175" bestFit="1" customWidth="1"/>
    <col min="2819" max="2819" width="28.140625" style="175" bestFit="1" customWidth="1"/>
    <col min="2820" max="2820" width="33.140625" style="175" bestFit="1" customWidth="1"/>
    <col min="2821" max="2821" width="26" style="175" bestFit="1" customWidth="1"/>
    <col min="2822" max="2822" width="19.140625" style="175" bestFit="1" customWidth="1"/>
    <col min="2823" max="2823" width="10.42578125" style="175" customWidth="1"/>
    <col min="2824" max="2824" width="11.85546875" style="175" customWidth="1"/>
    <col min="2825" max="2825" width="14.7109375" style="175" customWidth="1"/>
    <col min="2826" max="2826" width="9" style="175" bestFit="1" customWidth="1"/>
    <col min="2827" max="3066" width="9.140625" style="175"/>
    <col min="3067" max="3067" width="4.7109375" style="175" bestFit="1" customWidth="1"/>
    <col min="3068" max="3068" width="9.7109375" style="175" bestFit="1" customWidth="1"/>
    <col min="3069" max="3069" width="10" style="175" bestFit="1" customWidth="1"/>
    <col min="3070" max="3070" width="8.85546875" style="175" bestFit="1" customWidth="1"/>
    <col min="3071" max="3071" width="22.85546875" style="175" customWidth="1"/>
    <col min="3072" max="3072" width="59.7109375" style="175" bestFit="1" customWidth="1"/>
    <col min="3073" max="3073" width="57.85546875" style="175" bestFit="1" customWidth="1"/>
    <col min="3074" max="3074" width="35.28515625" style="175" bestFit="1" customWidth="1"/>
    <col min="3075" max="3075" width="28.140625" style="175" bestFit="1" customWidth="1"/>
    <col min="3076" max="3076" width="33.140625" style="175" bestFit="1" customWidth="1"/>
    <col min="3077" max="3077" width="26" style="175" bestFit="1" customWidth="1"/>
    <col min="3078" max="3078" width="19.140625" style="175" bestFit="1" customWidth="1"/>
    <col min="3079" max="3079" width="10.42578125" style="175" customWidth="1"/>
    <col min="3080" max="3080" width="11.85546875" style="175" customWidth="1"/>
    <col min="3081" max="3081" width="14.7109375" style="175" customWidth="1"/>
    <col min="3082" max="3082" width="9" style="175" bestFit="1" customWidth="1"/>
    <col min="3083" max="3322" width="9.140625" style="175"/>
    <col min="3323" max="3323" width="4.7109375" style="175" bestFit="1" customWidth="1"/>
    <col min="3324" max="3324" width="9.7109375" style="175" bestFit="1" customWidth="1"/>
    <col min="3325" max="3325" width="10" style="175" bestFit="1" customWidth="1"/>
    <col min="3326" max="3326" width="8.85546875" style="175" bestFit="1" customWidth="1"/>
    <col min="3327" max="3327" width="22.85546875" style="175" customWidth="1"/>
    <col min="3328" max="3328" width="59.7109375" style="175" bestFit="1" customWidth="1"/>
    <col min="3329" max="3329" width="57.85546875" style="175" bestFit="1" customWidth="1"/>
    <col min="3330" max="3330" width="35.28515625" style="175" bestFit="1" customWidth="1"/>
    <col min="3331" max="3331" width="28.140625" style="175" bestFit="1" customWidth="1"/>
    <col min="3332" max="3332" width="33.140625" style="175" bestFit="1" customWidth="1"/>
    <col min="3333" max="3333" width="26" style="175" bestFit="1" customWidth="1"/>
    <col min="3334" max="3334" width="19.140625" style="175" bestFit="1" customWidth="1"/>
    <col min="3335" max="3335" width="10.42578125" style="175" customWidth="1"/>
    <col min="3336" max="3336" width="11.85546875" style="175" customWidth="1"/>
    <col min="3337" max="3337" width="14.7109375" style="175" customWidth="1"/>
    <col min="3338" max="3338" width="9" style="175" bestFit="1" customWidth="1"/>
    <col min="3339" max="3578" width="9.140625" style="175"/>
    <col min="3579" max="3579" width="4.7109375" style="175" bestFit="1" customWidth="1"/>
    <col min="3580" max="3580" width="9.7109375" style="175" bestFit="1" customWidth="1"/>
    <col min="3581" max="3581" width="10" style="175" bestFit="1" customWidth="1"/>
    <col min="3582" max="3582" width="8.85546875" style="175" bestFit="1" customWidth="1"/>
    <col min="3583" max="3583" width="22.85546875" style="175" customWidth="1"/>
    <col min="3584" max="3584" width="59.7109375" style="175" bestFit="1" customWidth="1"/>
    <col min="3585" max="3585" width="57.85546875" style="175" bestFit="1" customWidth="1"/>
    <col min="3586" max="3586" width="35.28515625" style="175" bestFit="1" customWidth="1"/>
    <col min="3587" max="3587" width="28.140625" style="175" bestFit="1" customWidth="1"/>
    <col min="3588" max="3588" width="33.140625" style="175" bestFit="1" customWidth="1"/>
    <col min="3589" max="3589" width="26" style="175" bestFit="1" customWidth="1"/>
    <col min="3590" max="3590" width="19.140625" style="175" bestFit="1" customWidth="1"/>
    <col min="3591" max="3591" width="10.42578125" style="175" customWidth="1"/>
    <col min="3592" max="3592" width="11.85546875" style="175" customWidth="1"/>
    <col min="3593" max="3593" width="14.7109375" style="175" customWidth="1"/>
    <col min="3594" max="3594" width="9" style="175" bestFit="1" customWidth="1"/>
    <col min="3595" max="3834" width="9.140625" style="175"/>
    <col min="3835" max="3835" width="4.7109375" style="175" bestFit="1" customWidth="1"/>
    <col min="3836" max="3836" width="9.7109375" style="175" bestFit="1" customWidth="1"/>
    <col min="3837" max="3837" width="10" style="175" bestFit="1" customWidth="1"/>
    <col min="3838" max="3838" width="8.85546875" style="175" bestFit="1" customWidth="1"/>
    <col min="3839" max="3839" width="22.85546875" style="175" customWidth="1"/>
    <col min="3840" max="3840" width="59.7109375" style="175" bestFit="1" customWidth="1"/>
    <col min="3841" max="3841" width="57.85546875" style="175" bestFit="1" customWidth="1"/>
    <col min="3842" max="3842" width="35.28515625" style="175" bestFit="1" customWidth="1"/>
    <col min="3843" max="3843" width="28.140625" style="175" bestFit="1" customWidth="1"/>
    <col min="3844" max="3844" width="33.140625" style="175" bestFit="1" customWidth="1"/>
    <col min="3845" max="3845" width="26" style="175" bestFit="1" customWidth="1"/>
    <col min="3846" max="3846" width="19.140625" style="175" bestFit="1" customWidth="1"/>
    <col min="3847" max="3847" width="10.42578125" style="175" customWidth="1"/>
    <col min="3848" max="3848" width="11.85546875" style="175" customWidth="1"/>
    <col min="3849" max="3849" width="14.7109375" style="175" customWidth="1"/>
    <col min="3850" max="3850" width="9" style="175" bestFit="1" customWidth="1"/>
    <col min="3851" max="4090" width="9.140625" style="175"/>
    <col min="4091" max="4091" width="4.7109375" style="175" bestFit="1" customWidth="1"/>
    <col min="4092" max="4092" width="9.7109375" style="175" bestFit="1" customWidth="1"/>
    <col min="4093" max="4093" width="10" style="175" bestFit="1" customWidth="1"/>
    <col min="4094" max="4094" width="8.85546875" style="175" bestFit="1" customWidth="1"/>
    <col min="4095" max="4095" width="22.85546875" style="175" customWidth="1"/>
    <col min="4096" max="4096" width="59.7109375" style="175" bestFit="1" customWidth="1"/>
    <col min="4097" max="4097" width="57.85546875" style="175" bestFit="1" customWidth="1"/>
    <col min="4098" max="4098" width="35.28515625" style="175" bestFit="1" customWidth="1"/>
    <col min="4099" max="4099" width="28.140625" style="175" bestFit="1" customWidth="1"/>
    <col min="4100" max="4100" width="33.140625" style="175" bestFit="1" customWidth="1"/>
    <col min="4101" max="4101" width="26" style="175" bestFit="1" customWidth="1"/>
    <col min="4102" max="4102" width="19.140625" style="175" bestFit="1" customWidth="1"/>
    <col min="4103" max="4103" width="10.42578125" style="175" customWidth="1"/>
    <col min="4104" max="4104" width="11.85546875" style="175" customWidth="1"/>
    <col min="4105" max="4105" width="14.7109375" style="175" customWidth="1"/>
    <col min="4106" max="4106" width="9" style="175" bestFit="1" customWidth="1"/>
    <col min="4107" max="4346" width="9.140625" style="175"/>
    <col min="4347" max="4347" width="4.7109375" style="175" bestFit="1" customWidth="1"/>
    <col min="4348" max="4348" width="9.7109375" style="175" bestFit="1" customWidth="1"/>
    <col min="4349" max="4349" width="10" style="175" bestFit="1" customWidth="1"/>
    <col min="4350" max="4350" width="8.85546875" style="175" bestFit="1" customWidth="1"/>
    <col min="4351" max="4351" width="22.85546875" style="175" customWidth="1"/>
    <col min="4352" max="4352" width="59.7109375" style="175" bestFit="1" customWidth="1"/>
    <col min="4353" max="4353" width="57.85546875" style="175" bestFit="1" customWidth="1"/>
    <col min="4354" max="4354" width="35.28515625" style="175" bestFit="1" customWidth="1"/>
    <col min="4355" max="4355" width="28.140625" style="175" bestFit="1" customWidth="1"/>
    <col min="4356" max="4356" width="33.140625" style="175" bestFit="1" customWidth="1"/>
    <col min="4357" max="4357" width="26" style="175" bestFit="1" customWidth="1"/>
    <col min="4358" max="4358" width="19.140625" style="175" bestFit="1" customWidth="1"/>
    <col min="4359" max="4359" width="10.42578125" style="175" customWidth="1"/>
    <col min="4360" max="4360" width="11.85546875" style="175" customWidth="1"/>
    <col min="4361" max="4361" width="14.7109375" style="175" customWidth="1"/>
    <col min="4362" max="4362" width="9" style="175" bestFit="1" customWidth="1"/>
    <col min="4363" max="4602" width="9.140625" style="175"/>
    <col min="4603" max="4603" width="4.7109375" style="175" bestFit="1" customWidth="1"/>
    <col min="4604" max="4604" width="9.7109375" style="175" bestFit="1" customWidth="1"/>
    <col min="4605" max="4605" width="10" style="175" bestFit="1" customWidth="1"/>
    <col min="4606" max="4606" width="8.85546875" style="175" bestFit="1" customWidth="1"/>
    <col min="4607" max="4607" width="22.85546875" style="175" customWidth="1"/>
    <col min="4608" max="4608" width="59.7109375" style="175" bestFit="1" customWidth="1"/>
    <col min="4609" max="4609" width="57.85546875" style="175" bestFit="1" customWidth="1"/>
    <col min="4610" max="4610" width="35.28515625" style="175" bestFit="1" customWidth="1"/>
    <col min="4611" max="4611" width="28.140625" style="175" bestFit="1" customWidth="1"/>
    <col min="4612" max="4612" width="33.140625" style="175" bestFit="1" customWidth="1"/>
    <col min="4613" max="4613" width="26" style="175" bestFit="1" customWidth="1"/>
    <col min="4614" max="4614" width="19.140625" style="175" bestFit="1" customWidth="1"/>
    <col min="4615" max="4615" width="10.42578125" style="175" customWidth="1"/>
    <col min="4616" max="4616" width="11.85546875" style="175" customWidth="1"/>
    <col min="4617" max="4617" width="14.7109375" style="175" customWidth="1"/>
    <col min="4618" max="4618" width="9" style="175" bestFit="1" customWidth="1"/>
    <col min="4619" max="4858" width="9.140625" style="175"/>
    <col min="4859" max="4859" width="4.7109375" style="175" bestFit="1" customWidth="1"/>
    <col min="4860" max="4860" width="9.7109375" style="175" bestFit="1" customWidth="1"/>
    <col min="4861" max="4861" width="10" style="175" bestFit="1" customWidth="1"/>
    <col min="4862" max="4862" width="8.85546875" style="175" bestFit="1" customWidth="1"/>
    <col min="4863" max="4863" width="22.85546875" style="175" customWidth="1"/>
    <col min="4864" max="4864" width="59.7109375" style="175" bestFit="1" customWidth="1"/>
    <col min="4865" max="4865" width="57.85546875" style="175" bestFit="1" customWidth="1"/>
    <col min="4866" max="4866" width="35.28515625" style="175" bestFit="1" customWidth="1"/>
    <col min="4867" max="4867" width="28.140625" style="175" bestFit="1" customWidth="1"/>
    <col min="4868" max="4868" width="33.140625" style="175" bestFit="1" customWidth="1"/>
    <col min="4869" max="4869" width="26" style="175" bestFit="1" customWidth="1"/>
    <col min="4870" max="4870" width="19.140625" style="175" bestFit="1" customWidth="1"/>
    <col min="4871" max="4871" width="10.42578125" style="175" customWidth="1"/>
    <col min="4872" max="4872" width="11.85546875" style="175" customWidth="1"/>
    <col min="4873" max="4873" width="14.7109375" style="175" customWidth="1"/>
    <col min="4874" max="4874" width="9" style="175" bestFit="1" customWidth="1"/>
    <col min="4875" max="5114" width="9.140625" style="175"/>
    <col min="5115" max="5115" width="4.7109375" style="175" bestFit="1" customWidth="1"/>
    <col min="5116" max="5116" width="9.7109375" style="175" bestFit="1" customWidth="1"/>
    <col min="5117" max="5117" width="10" style="175" bestFit="1" customWidth="1"/>
    <col min="5118" max="5118" width="8.85546875" style="175" bestFit="1" customWidth="1"/>
    <col min="5119" max="5119" width="22.85546875" style="175" customWidth="1"/>
    <col min="5120" max="5120" width="59.7109375" style="175" bestFit="1" customWidth="1"/>
    <col min="5121" max="5121" width="57.85546875" style="175" bestFit="1" customWidth="1"/>
    <col min="5122" max="5122" width="35.28515625" style="175" bestFit="1" customWidth="1"/>
    <col min="5123" max="5123" width="28.140625" style="175" bestFit="1" customWidth="1"/>
    <col min="5124" max="5124" width="33.140625" style="175" bestFit="1" customWidth="1"/>
    <col min="5125" max="5125" width="26" style="175" bestFit="1" customWidth="1"/>
    <col min="5126" max="5126" width="19.140625" style="175" bestFit="1" customWidth="1"/>
    <col min="5127" max="5127" width="10.42578125" style="175" customWidth="1"/>
    <col min="5128" max="5128" width="11.85546875" style="175" customWidth="1"/>
    <col min="5129" max="5129" width="14.7109375" style="175" customWidth="1"/>
    <col min="5130" max="5130" width="9" style="175" bestFit="1" customWidth="1"/>
    <col min="5131" max="5370" width="9.140625" style="175"/>
    <col min="5371" max="5371" width="4.7109375" style="175" bestFit="1" customWidth="1"/>
    <col min="5372" max="5372" width="9.7109375" style="175" bestFit="1" customWidth="1"/>
    <col min="5373" max="5373" width="10" style="175" bestFit="1" customWidth="1"/>
    <col min="5374" max="5374" width="8.85546875" style="175" bestFit="1" customWidth="1"/>
    <col min="5375" max="5375" width="22.85546875" style="175" customWidth="1"/>
    <col min="5376" max="5376" width="59.7109375" style="175" bestFit="1" customWidth="1"/>
    <col min="5377" max="5377" width="57.85546875" style="175" bestFit="1" customWidth="1"/>
    <col min="5378" max="5378" width="35.28515625" style="175" bestFit="1" customWidth="1"/>
    <col min="5379" max="5379" width="28.140625" style="175" bestFit="1" customWidth="1"/>
    <col min="5380" max="5380" width="33.140625" style="175" bestFit="1" customWidth="1"/>
    <col min="5381" max="5381" width="26" style="175" bestFit="1" customWidth="1"/>
    <col min="5382" max="5382" width="19.140625" style="175" bestFit="1" customWidth="1"/>
    <col min="5383" max="5383" width="10.42578125" style="175" customWidth="1"/>
    <col min="5384" max="5384" width="11.85546875" style="175" customWidth="1"/>
    <col min="5385" max="5385" width="14.7109375" style="175" customWidth="1"/>
    <col min="5386" max="5386" width="9" style="175" bestFit="1" customWidth="1"/>
    <col min="5387" max="5626" width="9.140625" style="175"/>
    <col min="5627" max="5627" width="4.7109375" style="175" bestFit="1" customWidth="1"/>
    <col min="5628" max="5628" width="9.7109375" style="175" bestFit="1" customWidth="1"/>
    <col min="5629" max="5629" width="10" style="175" bestFit="1" customWidth="1"/>
    <col min="5630" max="5630" width="8.85546875" style="175" bestFit="1" customWidth="1"/>
    <col min="5631" max="5631" width="22.85546875" style="175" customWidth="1"/>
    <col min="5632" max="5632" width="59.7109375" style="175" bestFit="1" customWidth="1"/>
    <col min="5633" max="5633" width="57.85546875" style="175" bestFit="1" customWidth="1"/>
    <col min="5634" max="5634" width="35.28515625" style="175" bestFit="1" customWidth="1"/>
    <col min="5635" max="5635" width="28.140625" style="175" bestFit="1" customWidth="1"/>
    <col min="5636" max="5636" width="33.140625" style="175" bestFit="1" customWidth="1"/>
    <col min="5637" max="5637" width="26" style="175" bestFit="1" customWidth="1"/>
    <col min="5638" max="5638" width="19.140625" style="175" bestFit="1" customWidth="1"/>
    <col min="5639" max="5639" width="10.42578125" style="175" customWidth="1"/>
    <col min="5640" max="5640" width="11.85546875" style="175" customWidth="1"/>
    <col min="5641" max="5641" width="14.7109375" style="175" customWidth="1"/>
    <col min="5642" max="5642" width="9" style="175" bestFit="1" customWidth="1"/>
    <col min="5643" max="5882" width="9.140625" style="175"/>
    <col min="5883" max="5883" width="4.7109375" style="175" bestFit="1" customWidth="1"/>
    <col min="5884" max="5884" width="9.7109375" style="175" bestFit="1" customWidth="1"/>
    <col min="5885" max="5885" width="10" style="175" bestFit="1" customWidth="1"/>
    <col min="5886" max="5886" width="8.85546875" style="175" bestFit="1" customWidth="1"/>
    <col min="5887" max="5887" width="22.85546875" style="175" customWidth="1"/>
    <col min="5888" max="5888" width="59.7109375" style="175" bestFit="1" customWidth="1"/>
    <col min="5889" max="5889" width="57.85546875" style="175" bestFit="1" customWidth="1"/>
    <col min="5890" max="5890" width="35.28515625" style="175" bestFit="1" customWidth="1"/>
    <col min="5891" max="5891" width="28.140625" style="175" bestFit="1" customWidth="1"/>
    <col min="5892" max="5892" width="33.140625" style="175" bestFit="1" customWidth="1"/>
    <col min="5893" max="5893" width="26" style="175" bestFit="1" customWidth="1"/>
    <col min="5894" max="5894" width="19.140625" style="175" bestFit="1" customWidth="1"/>
    <col min="5895" max="5895" width="10.42578125" style="175" customWidth="1"/>
    <col min="5896" max="5896" width="11.85546875" style="175" customWidth="1"/>
    <col min="5897" max="5897" width="14.7109375" style="175" customWidth="1"/>
    <col min="5898" max="5898" width="9" style="175" bestFit="1" customWidth="1"/>
    <col min="5899" max="6138" width="9.140625" style="175"/>
    <col min="6139" max="6139" width="4.7109375" style="175" bestFit="1" customWidth="1"/>
    <col min="6140" max="6140" width="9.7109375" style="175" bestFit="1" customWidth="1"/>
    <col min="6141" max="6141" width="10" style="175" bestFit="1" customWidth="1"/>
    <col min="6142" max="6142" width="8.85546875" style="175" bestFit="1" customWidth="1"/>
    <col min="6143" max="6143" width="22.85546875" style="175" customWidth="1"/>
    <col min="6144" max="6144" width="59.7109375" style="175" bestFit="1" customWidth="1"/>
    <col min="6145" max="6145" width="57.85546875" style="175" bestFit="1" customWidth="1"/>
    <col min="6146" max="6146" width="35.28515625" style="175" bestFit="1" customWidth="1"/>
    <col min="6147" max="6147" width="28.140625" style="175" bestFit="1" customWidth="1"/>
    <col min="6148" max="6148" width="33.140625" style="175" bestFit="1" customWidth="1"/>
    <col min="6149" max="6149" width="26" style="175" bestFit="1" customWidth="1"/>
    <col min="6150" max="6150" width="19.140625" style="175" bestFit="1" customWidth="1"/>
    <col min="6151" max="6151" width="10.42578125" style="175" customWidth="1"/>
    <col min="6152" max="6152" width="11.85546875" style="175" customWidth="1"/>
    <col min="6153" max="6153" width="14.7109375" style="175" customWidth="1"/>
    <col min="6154" max="6154" width="9" style="175" bestFit="1" customWidth="1"/>
    <col min="6155" max="6394" width="9.140625" style="175"/>
    <col min="6395" max="6395" width="4.7109375" style="175" bestFit="1" customWidth="1"/>
    <col min="6396" max="6396" width="9.7109375" style="175" bestFit="1" customWidth="1"/>
    <col min="6397" max="6397" width="10" style="175" bestFit="1" customWidth="1"/>
    <col min="6398" max="6398" width="8.85546875" style="175" bestFit="1" customWidth="1"/>
    <col min="6399" max="6399" width="22.85546875" style="175" customWidth="1"/>
    <col min="6400" max="6400" width="59.7109375" style="175" bestFit="1" customWidth="1"/>
    <col min="6401" max="6401" width="57.85546875" style="175" bestFit="1" customWidth="1"/>
    <col min="6402" max="6402" width="35.28515625" style="175" bestFit="1" customWidth="1"/>
    <col min="6403" max="6403" width="28.140625" style="175" bestFit="1" customWidth="1"/>
    <col min="6404" max="6404" width="33.140625" style="175" bestFit="1" customWidth="1"/>
    <col min="6405" max="6405" width="26" style="175" bestFit="1" customWidth="1"/>
    <col min="6406" max="6406" width="19.140625" style="175" bestFit="1" customWidth="1"/>
    <col min="6407" max="6407" width="10.42578125" style="175" customWidth="1"/>
    <col min="6408" max="6408" width="11.85546875" style="175" customWidth="1"/>
    <col min="6409" max="6409" width="14.7109375" style="175" customWidth="1"/>
    <col min="6410" max="6410" width="9" style="175" bestFit="1" customWidth="1"/>
    <col min="6411" max="6650" width="9.140625" style="175"/>
    <col min="6651" max="6651" width="4.7109375" style="175" bestFit="1" customWidth="1"/>
    <col min="6652" max="6652" width="9.7109375" style="175" bestFit="1" customWidth="1"/>
    <col min="6653" max="6653" width="10" style="175" bestFit="1" customWidth="1"/>
    <col min="6654" max="6654" width="8.85546875" style="175" bestFit="1" customWidth="1"/>
    <col min="6655" max="6655" width="22.85546875" style="175" customWidth="1"/>
    <col min="6656" max="6656" width="59.7109375" style="175" bestFit="1" customWidth="1"/>
    <col min="6657" max="6657" width="57.85546875" style="175" bestFit="1" customWidth="1"/>
    <col min="6658" max="6658" width="35.28515625" style="175" bestFit="1" customWidth="1"/>
    <col min="6659" max="6659" width="28.140625" style="175" bestFit="1" customWidth="1"/>
    <col min="6660" max="6660" width="33.140625" style="175" bestFit="1" customWidth="1"/>
    <col min="6661" max="6661" width="26" style="175" bestFit="1" customWidth="1"/>
    <col min="6662" max="6662" width="19.140625" style="175" bestFit="1" customWidth="1"/>
    <col min="6663" max="6663" width="10.42578125" style="175" customWidth="1"/>
    <col min="6664" max="6664" width="11.85546875" style="175" customWidth="1"/>
    <col min="6665" max="6665" width="14.7109375" style="175" customWidth="1"/>
    <col min="6666" max="6666" width="9" style="175" bestFit="1" customWidth="1"/>
    <col min="6667" max="6906" width="9.140625" style="175"/>
    <col min="6907" max="6907" width="4.7109375" style="175" bestFit="1" customWidth="1"/>
    <col min="6908" max="6908" width="9.7109375" style="175" bestFit="1" customWidth="1"/>
    <col min="6909" max="6909" width="10" style="175" bestFit="1" customWidth="1"/>
    <col min="6910" max="6910" width="8.85546875" style="175" bestFit="1" customWidth="1"/>
    <col min="6911" max="6911" width="22.85546875" style="175" customWidth="1"/>
    <col min="6912" max="6912" width="59.7109375" style="175" bestFit="1" customWidth="1"/>
    <col min="6913" max="6913" width="57.85546875" style="175" bestFit="1" customWidth="1"/>
    <col min="6914" max="6914" width="35.28515625" style="175" bestFit="1" customWidth="1"/>
    <col min="6915" max="6915" width="28.140625" style="175" bestFit="1" customWidth="1"/>
    <col min="6916" max="6916" width="33.140625" style="175" bestFit="1" customWidth="1"/>
    <col min="6917" max="6917" width="26" style="175" bestFit="1" customWidth="1"/>
    <col min="6918" max="6918" width="19.140625" style="175" bestFit="1" customWidth="1"/>
    <col min="6919" max="6919" width="10.42578125" style="175" customWidth="1"/>
    <col min="6920" max="6920" width="11.85546875" style="175" customWidth="1"/>
    <col min="6921" max="6921" width="14.7109375" style="175" customWidth="1"/>
    <col min="6922" max="6922" width="9" style="175" bestFit="1" customWidth="1"/>
    <col min="6923" max="7162" width="9.140625" style="175"/>
    <col min="7163" max="7163" width="4.7109375" style="175" bestFit="1" customWidth="1"/>
    <col min="7164" max="7164" width="9.7109375" style="175" bestFit="1" customWidth="1"/>
    <col min="7165" max="7165" width="10" style="175" bestFit="1" customWidth="1"/>
    <col min="7166" max="7166" width="8.85546875" style="175" bestFit="1" customWidth="1"/>
    <col min="7167" max="7167" width="22.85546875" style="175" customWidth="1"/>
    <col min="7168" max="7168" width="59.7109375" style="175" bestFit="1" customWidth="1"/>
    <col min="7169" max="7169" width="57.85546875" style="175" bestFit="1" customWidth="1"/>
    <col min="7170" max="7170" width="35.28515625" style="175" bestFit="1" customWidth="1"/>
    <col min="7171" max="7171" width="28.140625" style="175" bestFit="1" customWidth="1"/>
    <col min="7172" max="7172" width="33.140625" style="175" bestFit="1" customWidth="1"/>
    <col min="7173" max="7173" width="26" style="175" bestFit="1" customWidth="1"/>
    <col min="7174" max="7174" width="19.140625" style="175" bestFit="1" customWidth="1"/>
    <col min="7175" max="7175" width="10.42578125" style="175" customWidth="1"/>
    <col min="7176" max="7176" width="11.85546875" style="175" customWidth="1"/>
    <col min="7177" max="7177" width="14.7109375" style="175" customWidth="1"/>
    <col min="7178" max="7178" width="9" style="175" bestFit="1" customWidth="1"/>
    <col min="7179" max="7418" width="9.140625" style="175"/>
    <col min="7419" max="7419" width="4.7109375" style="175" bestFit="1" customWidth="1"/>
    <col min="7420" max="7420" width="9.7109375" style="175" bestFit="1" customWidth="1"/>
    <col min="7421" max="7421" width="10" style="175" bestFit="1" customWidth="1"/>
    <col min="7422" max="7422" width="8.85546875" style="175" bestFit="1" customWidth="1"/>
    <col min="7423" max="7423" width="22.85546875" style="175" customWidth="1"/>
    <col min="7424" max="7424" width="59.7109375" style="175" bestFit="1" customWidth="1"/>
    <col min="7425" max="7425" width="57.85546875" style="175" bestFit="1" customWidth="1"/>
    <col min="7426" max="7426" width="35.28515625" style="175" bestFit="1" customWidth="1"/>
    <col min="7427" max="7427" width="28.140625" style="175" bestFit="1" customWidth="1"/>
    <col min="7428" max="7428" width="33.140625" style="175" bestFit="1" customWidth="1"/>
    <col min="7429" max="7429" width="26" style="175" bestFit="1" customWidth="1"/>
    <col min="7430" max="7430" width="19.140625" style="175" bestFit="1" customWidth="1"/>
    <col min="7431" max="7431" width="10.42578125" style="175" customWidth="1"/>
    <col min="7432" max="7432" width="11.85546875" style="175" customWidth="1"/>
    <col min="7433" max="7433" width="14.7109375" style="175" customWidth="1"/>
    <col min="7434" max="7434" width="9" style="175" bestFit="1" customWidth="1"/>
    <col min="7435" max="7674" width="9.140625" style="175"/>
    <col min="7675" max="7675" width="4.7109375" style="175" bestFit="1" customWidth="1"/>
    <col min="7676" max="7676" width="9.7109375" style="175" bestFit="1" customWidth="1"/>
    <col min="7677" max="7677" width="10" style="175" bestFit="1" customWidth="1"/>
    <col min="7678" max="7678" width="8.85546875" style="175" bestFit="1" customWidth="1"/>
    <col min="7679" max="7679" width="22.85546875" style="175" customWidth="1"/>
    <col min="7680" max="7680" width="59.7109375" style="175" bestFit="1" customWidth="1"/>
    <col min="7681" max="7681" width="57.85546875" style="175" bestFit="1" customWidth="1"/>
    <col min="7682" max="7682" width="35.28515625" style="175" bestFit="1" customWidth="1"/>
    <col min="7683" max="7683" width="28.140625" style="175" bestFit="1" customWidth="1"/>
    <col min="7684" max="7684" width="33.140625" style="175" bestFit="1" customWidth="1"/>
    <col min="7685" max="7685" width="26" style="175" bestFit="1" customWidth="1"/>
    <col min="7686" max="7686" width="19.140625" style="175" bestFit="1" customWidth="1"/>
    <col min="7687" max="7687" width="10.42578125" style="175" customWidth="1"/>
    <col min="7688" max="7688" width="11.85546875" style="175" customWidth="1"/>
    <col min="7689" max="7689" width="14.7109375" style="175" customWidth="1"/>
    <col min="7690" max="7690" width="9" style="175" bestFit="1" customWidth="1"/>
    <col min="7691" max="7930" width="9.140625" style="175"/>
    <col min="7931" max="7931" width="4.7109375" style="175" bestFit="1" customWidth="1"/>
    <col min="7932" max="7932" width="9.7109375" style="175" bestFit="1" customWidth="1"/>
    <col min="7933" max="7933" width="10" style="175" bestFit="1" customWidth="1"/>
    <col min="7934" max="7934" width="8.85546875" style="175" bestFit="1" customWidth="1"/>
    <col min="7935" max="7935" width="22.85546875" style="175" customWidth="1"/>
    <col min="7936" max="7936" width="59.7109375" style="175" bestFit="1" customWidth="1"/>
    <col min="7937" max="7937" width="57.85546875" style="175" bestFit="1" customWidth="1"/>
    <col min="7938" max="7938" width="35.28515625" style="175" bestFit="1" customWidth="1"/>
    <col min="7939" max="7939" width="28.140625" style="175" bestFit="1" customWidth="1"/>
    <col min="7940" max="7940" width="33.140625" style="175" bestFit="1" customWidth="1"/>
    <col min="7941" max="7941" width="26" style="175" bestFit="1" customWidth="1"/>
    <col min="7942" max="7942" width="19.140625" style="175" bestFit="1" customWidth="1"/>
    <col min="7943" max="7943" width="10.42578125" style="175" customWidth="1"/>
    <col min="7944" max="7944" width="11.85546875" style="175" customWidth="1"/>
    <col min="7945" max="7945" width="14.7109375" style="175" customWidth="1"/>
    <col min="7946" max="7946" width="9" style="175" bestFit="1" customWidth="1"/>
    <col min="7947" max="8186" width="9.140625" style="175"/>
    <col min="8187" max="8187" width="4.7109375" style="175" bestFit="1" customWidth="1"/>
    <col min="8188" max="8188" width="9.7109375" style="175" bestFit="1" customWidth="1"/>
    <col min="8189" max="8189" width="10" style="175" bestFit="1" customWidth="1"/>
    <col min="8190" max="8190" width="8.85546875" style="175" bestFit="1" customWidth="1"/>
    <col min="8191" max="8191" width="22.85546875" style="175" customWidth="1"/>
    <col min="8192" max="8192" width="59.7109375" style="175" bestFit="1" customWidth="1"/>
    <col min="8193" max="8193" width="57.85546875" style="175" bestFit="1" customWidth="1"/>
    <col min="8194" max="8194" width="35.28515625" style="175" bestFit="1" customWidth="1"/>
    <col min="8195" max="8195" width="28.140625" style="175" bestFit="1" customWidth="1"/>
    <col min="8196" max="8196" width="33.140625" style="175" bestFit="1" customWidth="1"/>
    <col min="8197" max="8197" width="26" style="175" bestFit="1" customWidth="1"/>
    <col min="8198" max="8198" width="19.140625" style="175" bestFit="1" customWidth="1"/>
    <col min="8199" max="8199" width="10.42578125" style="175" customWidth="1"/>
    <col min="8200" max="8200" width="11.85546875" style="175" customWidth="1"/>
    <col min="8201" max="8201" width="14.7109375" style="175" customWidth="1"/>
    <col min="8202" max="8202" width="9" style="175" bestFit="1" customWidth="1"/>
    <col min="8203" max="8442" width="9.140625" style="175"/>
    <col min="8443" max="8443" width="4.7109375" style="175" bestFit="1" customWidth="1"/>
    <col min="8444" max="8444" width="9.7109375" style="175" bestFit="1" customWidth="1"/>
    <col min="8445" max="8445" width="10" style="175" bestFit="1" customWidth="1"/>
    <col min="8446" max="8446" width="8.85546875" style="175" bestFit="1" customWidth="1"/>
    <col min="8447" max="8447" width="22.85546875" style="175" customWidth="1"/>
    <col min="8448" max="8448" width="59.7109375" style="175" bestFit="1" customWidth="1"/>
    <col min="8449" max="8449" width="57.85546875" style="175" bestFit="1" customWidth="1"/>
    <col min="8450" max="8450" width="35.28515625" style="175" bestFit="1" customWidth="1"/>
    <col min="8451" max="8451" width="28.140625" style="175" bestFit="1" customWidth="1"/>
    <col min="8452" max="8452" width="33.140625" style="175" bestFit="1" customWidth="1"/>
    <col min="8453" max="8453" width="26" style="175" bestFit="1" customWidth="1"/>
    <col min="8454" max="8454" width="19.140625" style="175" bestFit="1" customWidth="1"/>
    <col min="8455" max="8455" width="10.42578125" style="175" customWidth="1"/>
    <col min="8456" max="8456" width="11.85546875" style="175" customWidth="1"/>
    <col min="8457" max="8457" width="14.7109375" style="175" customWidth="1"/>
    <col min="8458" max="8458" width="9" style="175" bestFit="1" customWidth="1"/>
    <col min="8459" max="8698" width="9.140625" style="175"/>
    <col min="8699" max="8699" width="4.7109375" style="175" bestFit="1" customWidth="1"/>
    <col min="8700" max="8700" width="9.7109375" style="175" bestFit="1" customWidth="1"/>
    <col min="8701" max="8701" width="10" style="175" bestFit="1" customWidth="1"/>
    <col min="8702" max="8702" width="8.85546875" style="175" bestFit="1" customWidth="1"/>
    <col min="8703" max="8703" width="22.85546875" style="175" customWidth="1"/>
    <col min="8704" max="8704" width="59.7109375" style="175" bestFit="1" customWidth="1"/>
    <col min="8705" max="8705" width="57.85546875" style="175" bestFit="1" customWidth="1"/>
    <col min="8706" max="8706" width="35.28515625" style="175" bestFit="1" customWidth="1"/>
    <col min="8707" max="8707" width="28.140625" style="175" bestFit="1" customWidth="1"/>
    <col min="8708" max="8708" width="33.140625" style="175" bestFit="1" customWidth="1"/>
    <col min="8709" max="8709" width="26" style="175" bestFit="1" customWidth="1"/>
    <col min="8710" max="8710" width="19.140625" style="175" bestFit="1" customWidth="1"/>
    <col min="8711" max="8711" width="10.42578125" style="175" customWidth="1"/>
    <col min="8712" max="8712" width="11.85546875" style="175" customWidth="1"/>
    <col min="8713" max="8713" width="14.7109375" style="175" customWidth="1"/>
    <col min="8714" max="8714" width="9" style="175" bestFit="1" customWidth="1"/>
    <col min="8715" max="8954" width="9.140625" style="175"/>
    <col min="8955" max="8955" width="4.7109375" style="175" bestFit="1" customWidth="1"/>
    <col min="8956" max="8956" width="9.7109375" style="175" bestFit="1" customWidth="1"/>
    <col min="8957" max="8957" width="10" style="175" bestFit="1" customWidth="1"/>
    <col min="8958" max="8958" width="8.85546875" style="175" bestFit="1" customWidth="1"/>
    <col min="8959" max="8959" width="22.85546875" style="175" customWidth="1"/>
    <col min="8960" max="8960" width="59.7109375" style="175" bestFit="1" customWidth="1"/>
    <col min="8961" max="8961" width="57.85546875" style="175" bestFit="1" customWidth="1"/>
    <col min="8962" max="8962" width="35.28515625" style="175" bestFit="1" customWidth="1"/>
    <col min="8963" max="8963" width="28.140625" style="175" bestFit="1" customWidth="1"/>
    <col min="8964" max="8964" width="33.140625" style="175" bestFit="1" customWidth="1"/>
    <col min="8965" max="8965" width="26" style="175" bestFit="1" customWidth="1"/>
    <col min="8966" max="8966" width="19.140625" style="175" bestFit="1" customWidth="1"/>
    <col min="8967" max="8967" width="10.42578125" style="175" customWidth="1"/>
    <col min="8968" max="8968" width="11.85546875" style="175" customWidth="1"/>
    <col min="8969" max="8969" width="14.7109375" style="175" customWidth="1"/>
    <col min="8970" max="8970" width="9" style="175" bestFit="1" customWidth="1"/>
    <col min="8971" max="9210" width="9.140625" style="175"/>
    <col min="9211" max="9211" width="4.7109375" style="175" bestFit="1" customWidth="1"/>
    <col min="9212" max="9212" width="9.7109375" style="175" bestFit="1" customWidth="1"/>
    <col min="9213" max="9213" width="10" style="175" bestFit="1" customWidth="1"/>
    <col min="9214" max="9214" width="8.85546875" style="175" bestFit="1" customWidth="1"/>
    <col min="9215" max="9215" width="22.85546875" style="175" customWidth="1"/>
    <col min="9216" max="9216" width="59.7109375" style="175" bestFit="1" customWidth="1"/>
    <col min="9217" max="9217" width="57.85546875" style="175" bestFit="1" customWidth="1"/>
    <col min="9218" max="9218" width="35.28515625" style="175" bestFit="1" customWidth="1"/>
    <col min="9219" max="9219" width="28.140625" style="175" bestFit="1" customWidth="1"/>
    <col min="9220" max="9220" width="33.140625" style="175" bestFit="1" customWidth="1"/>
    <col min="9221" max="9221" width="26" style="175" bestFit="1" customWidth="1"/>
    <col min="9222" max="9222" width="19.140625" style="175" bestFit="1" customWidth="1"/>
    <col min="9223" max="9223" width="10.42578125" style="175" customWidth="1"/>
    <col min="9224" max="9224" width="11.85546875" style="175" customWidth="1"/>
    <col min="9225" max="9225" width="14.7109375" style="175" customWidth="1"/>
    <col min="9226" max="9226" width="9" style="175" bestFit="1" customWidth="1"/>
    <col min="9227" max="9466" width="9.140625" style="175"/>
    <col min="9467" max="9467" width="4.7109375" style="175" bestFit="1" customWidth="1"/>
    <col min="9468" max="9468" width="9.7109375" style="175" bestFit="1" customWidth="1"/>
    <col min="9469" max="9469" width="10" style="175" bestFit="1" customWidth="1"/>
    <col min="9470" max="9470" width="8.85546875" style="175" bestFit="1" customWidth="1"/>
    <col min="9471" max="9471" width="22.85546875" style="175" customWidth="1"/>
    <col min="9472" max="9472" width="59.7109375" style="175" bestFit="1" customWidth="1"/>
    <col min="9473" max="9473" width="57.85546875" style="175" bestFit="1" customWidth="1"/>
    <col min="9474" max="9474" width="35.28515625" style="175" bestFit="1" customWidth="1"/>
    <col min="9475" max="9475" width="28.140625" style="175" bestFit="1" customWidth="1"/>
    <col min="9476" max="9476" width="33.140625" style="175" bestFit="1" customWidth="1"/>
    <col min="9477" max="9477" width="26" style="175" bestFit="1" customWidth="1"/>
    <col min="9478" max="9478" width="19.140625" style="175" bestFit="1" customWidth="1"/>
    <col min="9479" max="9479" width="10.42578125" style="175" customWidth="1"/>
    <col min="9480" max="9480" width="11.85546875" style="175" customWidth="1"/>
    <col min="9481" max="9481" width="14.7109375" style="175" customWidth="1"/>
    <col min="9482" max="9482" width="9" style="175" bestFit="1" customWidth="1"/>
    <col min="9483" max="9722" width="9.140625" style="175"/>
    <col min="9723" max="9723" width="4.7109375" style="175" bestFit="1" customWidth="1"/>
    <col min="9724" max="9724" width="9.7109375" style="175" bestFit="1" customWidth="1"/>
    <col min="9725" max="9725" width="10" style="175" bestFit="1" customWidth="1"/>
    <col min="9726" max="9726" width="8.85546875" style="175" bestFit="1" customWidth="1"/>
    <col min="9727" max="9727" width="22.85546875" style="175" customWidth="1"/>
    <col min="9728" max="9728" width="59.7109375" style="175" bestFit="1" customWidth="1"/>
    <col min="9729" max="9729" width="57.85546875" style="175" bestFit="1" customWidth="1"/>
    <col min="9730" max="9730" width="35.28515625" style="175" bestFit="1" customWidth="1"/>
    <col min="9731" max="9731" width="28.140625" style="175" bestFit="1" customWidth="1"/>
    <col min="9732" max="9732" width="33.140625" style="175" bestFit="1" customWidth="1"/>
    <col min="9733" max="9733" width="26" style="175" bestFit="1" customWidth="1"/>
    <col min="9734" max="9734" width="19.140625" style="175" bestFit="1" customWidth="1"/>
    <col min="9735" max="9735" width="10.42578125" style="175" customWidth="1"/>
    <col min="9736" max="9736" width="11.85546875" style="175" customWidth="1"/>
    <col min="9737" max="9737" width="14.7109375" style="175" customWidth="1"/>
    <col min="9738" max="9738" width="9" style="175" bestFit="1" customWidth="1"/>
    <col min="9739" max="9978" width="9.140625" style="175"/>
    <col min="9979" max="9979" width="4.7109375" style="175" bestFit="1" customWidth="1"/>
    <col min="9980" max="9980" width="9.7109375" style="175" bestFit="1" customWidth="1"/>
    <col min="9981" max="9981" width="10" style="175" bestFit="1" customWidth="1"/>
    <col min="9982" max="9982" width="8.85546875" style="175" bestFit="1" customWidth="1"/>
    <col min="9983" max="9983" width="22.85546875" style="175" customWidth="1"/>
    <col min="9984" max="9984" width="59.7109375" style="175" bestFit="1" customWidth="1"/>
    <col min="9985" max="9985" width="57.85546875" style="175" bestFit="1" customWidth="1"/>
    <col min="9986" max="9986" width="35.28515625" style="175" bestFit="1" customWidth="1"/>
    <col min="9987" max="9987" width="28.140625" style="175" bestFit="1" customWidth="1"/>
    <col min="9988" max="9988" width="33.140625" style="175" bestFit="1" customWidth="1"/>
    <col min="9989" max="9989" width="26" style="175" bestFit="1" customWidth="1"/>
    <col min="9990" max="9990" width="19.140625" style="175" bestFit="1" customWidth="1"/>
    <col min="9991" max="9991" width="10.42578125" style="175" customWidth="1"/>
    <col min="9992" max="9992" width="11.85546875" style="175" customWidth="1"/>
    <col min="9993" max="9993" width="14.7109375" style="175" customWidth="1"/>
    <col min="9994" max="9994" width="9" style="175" bestFit="1" customWidth="1"/>
    <col min="9995" max="10234" width="9.140625" style="175"/>
    <col min="10235" max="10235" width="4.7109375" style="175" bestFit="1" customWidth="1"/>
    <col min="10236" max="10236" width="9.7109375" style="175" bestFit="1" customWidth="1"/>
    <col min="10237" max="10237" width="10" style="175" bestFit="1" customWidth="1"/>
    <col min="10238" max="10238" width="8.85546875" style="175" bestFit="1" customWidth="1"/>
    <col min="10239" max="10239" width="22.85546875" style="175" customWidth="1"/>
    <col min="10240" max="10240" width="59.7109375" style="175" bestFit="1" customWidth="1"/>
    <col min="10241" max="10241" width="57.85546875" style="175" bestFit="1" customWidth="1"/>
    <col min="10242" max="10242" width="35.28515625" style="175" bestFit="1" customWidth="1"/>
    <col min="10243" max="10243" width="28.140625" style="175" bestFit="1" customWidth="1"/>
    <col min="10244" max="10244" width="33.140625" style="175" bestFit="1" customWidth="1"/>
    <col min="10245" max="10245" width="26" style="175" bestFit="1" customWidth="1"/>
    <col min="10246" max="10246" width="19.140625" style="175" bestFit="1" customWidth="1"/>
    <col min="10247" max="10247" width="10.42578125" style="175" customWidth="1"/>
    <col min="10248" max="10248" width="11.85546875" style="175" customWidth="1"/>
    <col min="10249" max="10249" width="14.7109375" style="175" customWidth="1"/>
    <col min="10250" max="10250" width="9" style="175" bestFit="1" customWidth="1"/>
    <col min="10251" max="10490" width="9.140625" style="175"/>
    <col min="10491" max="10491" width="4.7109375" style="175" bestFit="1" customWidth="1"/>
    <col min="10492" max="10492" width="9.7109375" style="175" bestFit="1" customWidth="1"/>
    <col min="10493" max="10493" width="10" style="175" bestFit="1" customWidth="1"/>
    <col min="10494" max="10494" width="8.85546875" style="175" bestFit="1" customWidth="1"/>
    <col min="10495" max="10495" width="22.85546875" style="175" customWidth="1"/>
    <col min="10496" max="10496" width="59.7109375" style="175" bestFit="1" customWidth="1"/>
    <col min="10497" max="10497" width="57.85546875" style="175" bestFit="1" customWidth="1"/>
    <col min="10498" max="10498" width="35.28515625" style="175" bestFit="1" customWidth="1"/>
    <col min="10499" max="10499" width="28.140625" style="175" bestFit="1" customWidth="1"/>
    <col min="10500" max="10500" width="33.140625" style="175" bestFit="1" customWidth="1"/>
    <col min="10501" max="10501" width="26" style="175" bestFit="1" customWidth="1"/>
    <col min="10502" max="10502" width="19.140625" style="175" bestFit="1" customWidth="1"/>
    <col min="10503" max="10503" width="10.42578125" style="175" customWidth="1"/>
    <col min="10504" max="10504" width="11.85546875" style="175" customWidth="1"/>
    <col min="10505" max="10505" width="14.7109375" style="175" customWidth="1"/>
    <col min="10506" max="10506" width="9" style="175" bestFit="1" customWidth="1"/>
    <col min="10507" max="10746" width="9.140625" style="175"/>
    <col min="10747" max="10747" width="4.7109375" style="175" bestFit="1" customWidth="1"/>
    <col min="10748" max="10748" width="9.7109375" style="175" bestFit="1" customWidth="1"/>
    <col min="10749" max="10749" width="10" style="175" bestFit="1" customWidth="1"/>
    <col min="10750" max="10750" width="8.85546875" style="175" bestFit="1" customWidth="1"/>
    <col min="10751" max="10751" width="22.85546875" style="175" customWidth="1"/>
    <col min="10752" max="10752" width="59.7109375" style="175" bestFit="1" customWidth="1"/>
    <col min="10753" max="10753" width="57.85546875" style="175" bestFit="1" customWidth="1"/>
    <col min="10754" max="10754" width="35.28515625" style="175" bestFit="1" customWidth="1"/>
    <col min="10755" max="10755" width="28.140625" style="175" bestFit="1" customWidth="1"/>
    <col min="10756" max="10756" width="33.140625" style="175" bestFit="1" customWidth="1"/>
    <col min="10757" max="10757" width="26" style="175" bestFit="1" customWidth="1"/>
    <col min="10758" max="10758" width="19.140625" style="175" bestFit="1" customWidth="1"/>
    <col min="10759" max="10759" width="10.42578125" style="175" customWidth="1"/>
    <col min="10760" max="10760" width="11.85546875" style="175" customWidth="1"/>
    <col min="10761" max="10761" width="14.7109375" style="175" customWidth="1"/>
    <col min="10762" max="10762" width="9" style="175" bestFit="1" customWidth="1"/>
    <col min="10763" max="11002" width="9.140625" style="175"/>
    <col min="11003" max="11003" width="4.7109375" style="175" bestFit="1" customWidth="1"/>
    <col min="11004" max="11004" width="9.7109375" style="175" bestFit="1" customWidth="1"/>
    <col min="11005" max="11005" width="10" style="175" bestFit="1" customWidth="1"/>
    <col min="11006" max="11006" width="8.85546875" style="175" bestFit="1" customWidth="1"/>
    <col min="11007" max="11007" width="22.85546875" style="175" customWidth="1"/>
    <col min="11008" max="11008" width="59.7109375" style="175" bestFit="1" customWidth="1"/>
    <col min="11009" max="11009" width="57.85546875" style="175" bestFit="1" customWidth="1"/>
    <col min="11010" max="11010" width="35.28515625" style="175" bestFit="1" customWidth="1"/>
    <col min="11011" max="11011" width="28.140625" style="175" bestFit="1" customWidth="1"/>
    <col min="11012" max="11012" width="33.140625" style="175" bestFit="1" customWidth="1"/>
    <col min="11013" max="11013" width="26" style="175" bestFit="1" customWidth="1"/>
    <col min="11014" max="11014" width="19.140625" style="175" bestFit="1" customWidth="1"/>
    <col min="11015" max="11015" width="10.42578125" style="175" customWidth="1"/>
    <col min="11016" max="11016" width="11.85546875" style="175" customWidth="1"/>
    <col min="11017" max="11017" width="14.7109375" style="175" customWidth="1"/>
    <col min="11018" max="11018" width="9" style="175" bestFit="1" customWidth="1"/>
    <col min="11019" max="11258" width="9.140625" style="175"/>
    <col min="11259" max="11259" width="4.7109375" style="175" bestFit="1" customWidth="1"/>
    <col min="11260" max="11260" width="9.7109375" style="175" bestFit="1" customWidth="1"/>
    <col min="11261" max="11261" width="10" style="175" bestFit="1" customWidth="1"/>
    <col min="11262" max="11262" width="8.85546875" style="175" bestFit="1" customWidth="1"/>
    <col min="11263" max="11263" width="22.85546875" style="175" customWidth="1"/>
    <col min="11264" max="11264" width="59.7109375" style="175" bestFit="1" customWidth="1"/>
    <col min="11265" max="11265" width="57.85546875" style="175" bestFit="1" customWidth="1"/>
    <col min="11266" max="11266" width="35.28515625" style="175" bestFit="1" customWidth="1"/>
    <col min="11267" max="11267" width="28.140625" style="175" bestFit="1" customWidth="1"/>
    <col min="11268" max="11268" width="33.140625" style="175" bestFit="1" customWidth="1"/>
    <col min="11269" max="11269" width="26" style="175" bestFit="1" customWidth="1"/>
    <col min="11270" max="11270" width="19.140625" style="175" bestFit="1" customWidth="1"/>
    <col min="11271" max="11271" width="10.42578125" style="175" customWidth="1"/>
    <col min="11272" max="11272" width="11.85546875" style="175" customWidth="1"/>
    <col min="11273" max="11273" width="14.7109375" style="175" customWidth="1"/>
    <col min="11274" max="11274" width="9" style="175" bestFit="1" customWidth="1"/>
    <col min="11275" max="11514" width="9.140625" style="175"/>
    <col min="11515" max="11515" width="4.7109375" style="175" bestFit="1" customWidth="1"/>
    <col min="11516" max="11516" width="9.7109375" style="175" bestFit="1" customWidth="1"/>
    <col min="11517" max="11517" width="10" style="175" bestFit="1" customWidth="1"/>
    <col min="11518" max="11518" width="8.85546875" style="175" bestFit="1" customWidth="1"/>
    <col min="11519" max="11519" width="22.85546875" style="175" customWidth="1"/>
    <col min="11520" max="11520" width="59.7109375" style="175" bestFit="1" customWidth="1"/>
    <col min="11521" max="11521" width="57.85546875" style="175" bestFit="1" customWidth="1"/>
    <col min="11522" max="11522" width="35.28515625" style="175" bestFit="1" customWidth="1"/>
    <col min="11523" max="11523" width="28.140625" style="175" bestFit="1" customWidth="1"/>
    <col min="11524" max="11524" width="33.140625" style="175" bestFit="1" customWidth="1"/>
    <col min="11525" max="11525" width="26" style="175" bestFit="1" customWidth="1"/>
    <col min="11526" max="11526" width="19.140625" style="175" bestFit="1" customWidth="1"/>
    <col min="11527" max="11527" width="10.42578125" style="175" customWidth="1"/>
    <col min="11528" max="11528" width="11.85546875" style="175" customWidth="1"/>
    <col min="11529" max="11529" width="14.7109375" style="175" customWidth="1"/>
    <col min="11530" max="11530" width="9" style="175" bestFit="1" customWidth="1"/>
    <col min="11531" max="11770" width="9.140625" style="175"/>
    <col min="11771" max="11771" width="4.7109375" style="175" bestFit="1" customWidth="1"/>
    <col min="11772" max="11772" width="9.7109375" style="175" bestFit="1" customWidth="1"/>
    <col min="11773" max="11773" width="10" style="175" bestFit="1" customWidth="1"/>
    <col min="11774" max="11774" width="8.85546875" style="175" bestFit="1" customWidth="1"/>
    <col min="11775" max="11775" width="22.85546875" style="175" customWidth="1"/>
    <col min="11776" max="11776" width="59.7109375" style="175" bestFit="1" customWidth="1"/>
    <col min="11777" max="11777" width="57.85546875" style="175" bestFit="1" customWidth="1"/>
    <col min="11778" max="11778" width="35.28515625" style="175" bestFit="1" customWidth="1"/>
    <col min="11779" max="11779" width="28.140625" style="175" bestFit="1" customWidth="1"/>
    <col min="11780" max="11780" width="33.140625" style="175" bestFit="1" customWidth="1"/>
    <col min="11781" max="11781" width="26" style="175" bestFit="1" customWidth="1"/>
    <col min="11782" max="11782" width="19.140625" style="175" bestFit="1" customWidth="1"/>
    <col min="11783" max="11783" width="10.42578125" style="175" customWidth="1"/>
    <col min="11784" max="11784" width="11.85546875" style="175" customWidth="1"/>
    <col min="11785" max="11785" width="14.7109375" style="175" customWidth="1"/>
    <col min="11786" max="11786" width="9" style="175" bestFit="1" customWidth="1"/>
    <col min="11787" max="12026" width="9.140625" style="175"/>
    <col min="12027" max="12027" width="4.7109375" style="175" bestFit="1" customWidth="1"/>
    <col min="12028" max="12028" width="9.7109375" style="175" bestFit="1" customWidth="1"/>
    <col min="12029" max="12029" width="10" style="175" bestFit="1" customWidth="1"/>
    <col min="12030" max="12030" width="8.85546875" style="175" bestFit="1" customWidth="1"/>
    <col min="12031" max="12031" width="22.85546875" style="175" customWidth="1"/>
    <col min="12032" max="12032" width="59.7109375" style="175" bestFit="1" customWidth="1"/>
    <col min="12033" max="12033" width="57.85546875" style="175" bestFit="1" customWidth="1"/>
    <col min="12034" max="12034" width="35.28515625" style="175" bestFit="1" customWidth="1"/>
    <col min="12035" max="12035" width="28.140625" style="175" bestFit="1" customWidth="1"/>
    <col min="12036" max="12036" width="33.140625" style="175" bestFit="1" customWidth="1"/>
    <col min="12037" max="12037" width="26" style="175" bestFit="1" customWidth="1"/>
    <col min="12038" max="12038" width="19.140625" style="175" bestFit="1" customWidth="1"/>
    <col min="12039" max="12039" width="10.42578125" style="175" customWidth="1"/>
    <col min="12040" max="12040" width="11.85546875" style="175" customWidth="1"/>
    <col min="12041" max="12041" width="14.7109375" style="175" customWidth="1"/>
    <col min="12042" max="12042" width="9" style="175" bestFit="1" customWidth="1"/>
    <col min="12043" max="12282" width="9.140625" style="175"/>
    <col min="12283" max="12283" width="4.7109375" style="175" bestFit="1" customWidth="1"/>
    <col min="12284" max="12284" width="9.7109375" style="175" bestFit="1" customWidth="1"/>
    <col min="12285" max="12285" width="10" style="175" bestFit="1" customWidth="1"/>
    <col min="12286" max="12286" width="8.85546875" style="175" bestFit="1" customWidth="1"/>
    <col min="12287" max="12287" width="22.85546875" style="175" customWidth="1"/>
    <col min="12288" max="12288" width="59.7109375" style="175" bestFit="1" customWidth="1"/>
    <col min="12289" max="12289" width="57.85546875" style="175" bestFit="1" customWidth="1"/>
    <col min="12290" max="12290" width="35.28515625" style="175" bestFit="1" customWidth="1"/>
    <col min="12291" max="12291" width="28.140625" style="175" bestFit="1" customWidth="1"/>
    <col min="12292" max="12292" width="33.140625" style="175" bestFit="1" customWidth="1"/>
    <col min="12293" max="12293" width="26" style="175" bestFit="1" customWidth="1"/>
    <col min="12294" max="12294" width="19.140625" style="175" bestFit="1" customWidth="1"/>
    <col min="12295" max="12295" width="10.42578125" style="175" customWidth="1"/>
    <col min="12296" max="12296" width="11.85546875" style="175" customWidth="1"/>
    <col min="12297" max="12297" width="14.7109375" style="175" customWidth="1"/>
    <col min="12298" max="12298" width="9" style="175" bestFit="1" customWidth="1"/>
    <col min="12299" max="12538" width="9.140625" style="175"/>
    <col min="12539" max="12539" width="4.7109375" style="175" bestFit="1" customWidth="1"/>
    <col min="12540" max="12540" width="9.7109375" style="175" bestFit="1" customWidth="1"/>
    <col min="12541" max="12541" width="10" style="175" bestFit="1" customWidth="1"/>
    <col min="12542" max="12542" width="8.85546875" style="175" bestFit="1" customWidth="1"/>
    <col min="12543" max="12543" width="22.85546875" style="175" customWidth="1"/>
    <col min="12544" max="12544" width="59.7109375" style="175" bestFit="1" customWidth="1"/>
    <col min="12545" max="12545" width="57.85546875" style="175" bestFit="1" customWidth="1"/>
    <col min="12546" max="12546" width="35.28515625" style="175" bestFit="1" customWidth="1"/>
    <col min="12547" max="12547" width="28.140625" style="175" bestFit="1" customWidth="1"/>
    <col min="12548" max="12548" width="33.140625" style="175" bestFit="1" customWidth="1"/>
    <col min="12549" max="12549" width="26" style="175" bestFit="1" customWidth="1"/>
    <col min="12550" max="12550" width="19.140625" style="175" bestFit="1" customWidth="1"/>
    <col min="12551" max="12551" width="10.42578125" style="175" customWidth="1"/>
    <col min="12552" max="12552" width="11.85546875" style="175" customWidth="1"/>
    <col min="12553" max="12553" width="14.7109375" style="175" customWidth="1"/>
    <col min="12554" max="12554" width="9" style="175" bestFit="1" customWidth="1"/>
    <col min="12555" max="12794" width="9.140625" style="175"/>
    <col min="12795" max="12795" width="4.7109375" style="175" bestFit="1" customWidth="1"/>
    <col min="12796" max="12796" width="9.7109375" style="175" bestFit="1" customWidth="1"/>
    <col min="12797" max="12797" width="10" style="175" bestFit="1" customWidth="1"/>
    <col min="12798" max="12798" width="8.85546875" style="175" bestFit="1" customWidth="1"/>
    <col min="12799" max="12799" width="22.85546875" style="175" customWidth="1"/>
    <col min="12800" max="12800" width="59.7109375" style="175" bestFit="1" customWidth="1"/>
    <col min="12801" max="12801" width="57.85546875" style="175" bestFit="1" customWidth="1"/>
    <col min="12802" max="12802" width="35.28515625" style="175" bestFit="1" customWidth="1"/>
    <col min="12803" max="12803" width="28.140625" style="175" bestFit="1" customWidth="1"/>
    <col min="12804" max="12804" width="33.140625" style="175" bestFit="1" customWidth="1"/>
    <col min="12805" max="12805" width="26" style="175" bestFit="1" customWidth="1"/>
    <col min="12806" max="12806" width="19.140625" style="175" bestFit="1" customWidth="1"/>
    <col min="12807" max="12807" width="10.42578125" style="175" customWidth="1"/>
    <col min="12808" max="12808" width="11.85546875" style="175" customWidth="1"/>
    <col min="12809" max="12809" width="14.7109375" style="175" customWidth="1"/>
    <col min="12810" max="12810" width="9" style="175" bestFit="1" customWidth="1"/>
    <col min="12811" max="13050" width="9.140625" style="175"/>
    <col min="13051" max="13051" width="4.7109375" style="175" bestFit="1" customWidth="1"/>
    <col min="13052" max="13052" width="9.7109375" style="175" bestFit="1" customWidth="1"/>
    <col min="13053" max="13053" width="10" style="175" bestFit="1" customWidth="1"/>
    <col min="13054" max="13054" width="8.85546875" style="175" bestFit="1" customWidth="1"/>
    <col min="13055" max="13055" width="22.85546875" style="175" customWidth="1"/>
    <col min="13056" max="13056" width="59.7109375" style="175" bestFit="1" customWidth="1"/>
    <col min="13057" max="13057" width="57.85546875" style="175" bestFit="1" customWidth="1"/>
    <col min="13058" max="13058" width="35.28515625" style="175" bestFit="1" customWidth="1"/>
    <col min="13059" max="13059" width="28.140625" style="175" bestFit="1" customWidth="1"/>
    <col min="13060" max="13060" width="33.140625" style="175" bestFit="1" customWidth="1"/>
    <col min="13061" max="13061" width="26" style="175" bestFit="1" customWidth="1"/>
    <col min="13062" max="13062" width="19.140625" style="175" bestFit="1" customWidth="1"/>
    <col min="13063" max="13063" width="10.42578125" style="175" customWidth="1"/>
    <col min="13064" max="13064" width="11.85546875" style="175" customWidth="1"/>
    <col min="13065" max="13065" width="14.7109375" style="175" customWidth="1"/>
    <col min="13066" max="13066" width="9" style="175" bestFit="1" customWidth="1"/>
    <col min="13067" max="13306" width="9.140625" style="175"/>
    <col min="13307" max="13307" width="4.7109375" style="175" bestFit="1" customWidth="1"/>
    <col min="13308" max="13308" width="9.7109375" style="175" bestFit="1" customWidth="1"/>
    <col min="13309" max="13309" width="10" style="175" bestFit="1" customWidth="1"/>
    <col min="13310" max="13310" width="8.85546875" style="175" bestFit="1" customWidth="1"/>
    <col min="13311" max="13311" width="22.85546875" style="175" customWidth="1"/>
    <col min="13312" max="13312" width="59.7109375" style="175" bestFit="1" customWidth="1"/>
    <col min="13313" max="13313" width="57.85546875" style="175" bestFit="1" customWidth="1"/>
    <col min="13314" max="13314" width="35.28515625" style="175" bestFit="1" customWidth="1"/>
    <col min="13315" max="13315" width="28.140625" style="175" bestFit="1" customWidth="1"/>
    <col min="13316" max="13316" width="33.140625" style="175" bestFit="1" customWidth="1"/>
    <col min="13317" max="13317" width="26" style="175" bestFit="1" customWidth="1"/>
    <col min="13318" max="13318" width="19.140625" style="175" bestFit="1" customWidth="1"/>
    <col min="13319" max="13319" width="10.42578125" style="175" customWidth="1"/>
    <col min="13320" max="13320" width="11.85546875" style="175" customWidth="1"/>
    <col min="13321" max="13321" width="14.7109375" style="175" customWidth="1"/>
    <col min="13322" max="13322" width="9" style="175" bestFit="1" customWidth="1"/>
    <col min="13323" max="13562" width="9.140625" style="175"/>
    <col min="13563" max="13563" width="4.7109375" style="175" bestFit="1" customWidth="1"/>
    <col min="13564" max="13564" width="9.7109375" style="175" bestFit="1" customWidth="1"/>
    <col min="13565" max="13565" width="10" style="175" bestFit="1" customWidth="1"/>
    <col min="13566" max="13566" width="8.85546875" style="175" bestFit="1" customWidth="1"/>
    <col min="13567" max="13567" width="22.85546875" style="175" customWidth="1"/>
    <col min="13568" max="13568" width="59.7109375" style="175" bestFit="1" customWidth="1"/>
    <col min="13569" max="13569" width="57.85546875" style="175" bestFit="1" customWidth="1"/>
    <col min="13570" max="13570" width="35.28515625" style="175" bestFit="1" customWidth="1"/>
    <col min="13571" max="13571" width="28.140625" style="175" bestFit="1" customWidth="1"/>
    <col min="13572" max="13572" width="33.140625" style="175" bestFit="1" customWidth="1"/>
    <col min="13573" max="13573" width="26" style="175" bestFit="1" customWidth="1"/>
    <col min="13574" max="13574" width="19.140625" style="175" bestFit="1" customWidth="1"/>
    <col min="13575" max="13575" width="10.42578125" style="175" customWidth="1"/>
    <col min="13576" max="13576" width="11.85546875" style="175" customWidth="1"/>
    <col min="13577" max="13577" width="14.7109375" style="175" customWidth="1"/>
    <col min="13578" max="13578" width="9" style="175" bestFit="1" customWidth="1"/>
    <col min="13579" max="13818" width="9.140625" style="175"/>
    <col min="13819" max="13819" width="4.7109375" style="175" bestFit="1" customWidth="1"/>
    <col min="13820" max="13820" width="9.7109375" style="175" bestFit="1" customWidth="1"/>
    <col min="13821" max="13821" width="10" style="175" bestFit="1" customWidth="1"/>
    <col min="13822" max="13822" width="8.85546875" style="175" bestFit="1" customWidth="1"/>
    <col min="13823" max="13823" width="22.85546875" style="175" customWidth="1"/>
    <col min="13824" max="13824" width="59.7109375" style="175" bestFit="1" customWidth="1"/>
    <col min="13825" max="13825" width="57.85546875" style="175" bestFit="1" customWidth="1"/>
    <col min="13826" max="13826" width="35.28515625" style="175" bestFit="1" customWidth="1"/>
    <col min="13827" max="13827" width="28.140625" style="175" bestFit="1" customWidth="1"/>
    <col min="13828" max="13828" width="33.140625" style="175" bestFit="1" customWidth="1"/>
    <col min="13829" max="13829" width="26" style="175" bestFit="1" customWidth="1"/>
    <col min="13830" max="13830" width="19.140625" style="175" bestFit="1" customWidth="1"/>
    <col min="13831" max="13831" width="10.42578125" style="175" customWidth="1"/>
    <col min="13832" max="13832" width="11.85546875" style="175" customWidth="1"/>
    <col min="13833" max="13833" width="14.7109375" style="175" customWidth="1"/>
    <col min="13834" max="13834" width="9" style="175" bestFit="1" customWidth="1"/>
    <col min="13835" max="14074" width="9.140625" style="175"/>
    <col min="14075" max="14075" width="4.7109375" style="175" bestFit="1" customWidth="1"/>
    <col min="14076" max="14076" width="9.7109375" style="175" bestFit="1" customWidth="1"/>
    <col min="14077" max="14077" width="10" style="175" bestFit="1" customWidth="1"/>
    <col min="14078" max="14078" width="8.85546875" style="175" bestFit="1" customWidth="1"/>
    <col min="14079" max="14079" width="22.85546875" style="175" customWidth="1"/>
    <col min="14080" max="14080" width="59.7109375" style="175" bestFit="1" customWidth="1"/>
    <col min="14081" max="14081" width="57.85546875" style="175" bestFit="1" customWidth="1"/>
    <col min="14082" max="14082" width="35.28515625" style="175" bestFit="1" customWidth="1"/>
    <col min="14083" max="14083" width="28.140625" style="175" bestFit="1" customWidth="1"/>
    <col min="14084" max="14084" width="33.140625" style="175" bestFit="1" customWidth="1"/>
    <col min="14085" max="14085" width="26" style="175" bestFit="1" customWidth="1"/>
    <col min="14086" max="14086" width="19.140625" style="175" bestFit="1" customWidth="1"/>
    <col min="14087" max="14087" width="10.42578125" style="175" customWidth="1"/>
    <col min="14088" max="14088" width="11.85546875" style="175" customWidth="1"/>
    <col min="14089" max="14089" width="14.7109375" style="175" customWidth="1"/>
    <col min="14090" max="14090" width="9" style="175" bestFit="1" customWidth="1"/>
    <col min="14091" max="14330" width="9.140625" style="175"/>
    <col min="14331" max="14331" width="4.7109375" style="175" bestFit="1" customWidth="1"/>
    <col min="14332" max="14332" width="9.7109375" style="175" bestFit="1" customWidth="1"/>
    <col min="14333" max="14333" width="10" style="175" bestFit="1" customWidth="1"/>
    <col min="14334" max="14334" width="8.85546875" style="175" bestFit="1" customWidth="1"/>
    <col min="14335" max="14335" width="22.85546875" style="175" customWidth="1"/>
    <col min="14336" max="14336" width="59.7109375" style="175" bestFit="1" customWidth="1"/>
    <col min="14337" max="14337" width="57.85546875" style="175" bestFit="1" customWidth="1"/>
    <col min="14338" max="14338" width="35.28515625" style="175" bestFit="1" customWidth="1"/>
    <col min="14339" max="14339" width="28.140625" style="175" bestFit="1" customWidth="1"/>
    <col min="14340" max="14340" width="33.140625" style="175" bestFit="1" customWidth="1"/>
    <col min="14341" max="14341" width="26" style="175" bestFit="1" customWidth="1"/>
    <col min="14342" max="14342" width="19.140625" style="175" bestFit="1" customWidth="1"/>
    <col min="14343" max="14343" width="10.42578125" style="175" customWidth="1"/>
    <col min="14344" max="14344" width="11.85546875" style="175" customWidth="1"/>
    <col min="14345" max="14345" width="14.7109375" style="175" customWidth="1"/>
    <col min="14346" max="14346" width="9" style="175" bestFit="1" customWidth="1"/>
    <col min="14347" max="14586" width="9.140625" style="175"/>
    <col min="14587" max="14587" width="4.7109375" style="175" bestFit="1" customWidth="1"/>
    <col min="14588" max="14588" width="9.7109375" style="175" bestFit="1" customWidth="1"/>
    <col min="14589" max="14589" width="10" style="175" bestFit="1" customWidth="1"/>
    <col min="14590" max="14590" width="8.85546875" style="175" bestFit="1" customWidth="1"/>
    <col min="14591" max="14591" width="22.85546875" style="175" customWidth="1"/>
    <col min="14592" max="14592" width="59.7109375" style="175" bestFit="1" customWidth="1"/>
    <col min="14593" max="14593" width="57.85546875" style="175" bestFit="1" customWidth="1"/>
    <col min="14594" max="14594" width="35.28515625" style="175" bestFit="1" customWidth="1"/>
    <col min="14595" max="14595" width="28.140625" style="175" bestFit="1" customWidth="1"/>
    <col min="14596" max="14596" width="33.140625" style="175" bestFit="1" customWidth="1"/>
    <col min="14597" max="14597" width="26" style="175" bestFit="1" customWidth="1"/>
    <col min="14598" max="14598" width="19.140625" style="175" bestFit="1" customWidth="1"/>
    <col min="14599" max="14599" width="10.42578125" style="175" customWidth="1"/>
    <col min="14600" max="14600" width="11.85546875" style="175" customWidth="1"/>
    <col min="14601" max="14601" width="14.7109375" style="175" customWidth="1"/>
    <col min="14602" max="14602" width="9" style="175" bestFit="1" customWidth="1"/>
    <col min="14603" max="14842" width="9.140625" style="175"/>
    <col min="14843" max="14843" width="4.7109375" style="175" bestFit="1" customWidth="1"/>
    <col min="14844" max="14844" width="9.7109375" style="175" bestFit="1" customWidth="1"/>
    <col min="14845" max="14845" width="10" style="175" bestFit="1" customWidth="1"/>
    <col min="14846" max="14846" width="8.85546875" style="175" bestFit="1" customWidth="1"/>
    <col min="14847" max="14847" width="22.85546875" style="175" customWidth="1"/>
    <col min="14848" max="14848" width="59.7109375" style="175" bestFit="1" customWidth="1"/>
    <col min="14849" max="14849" width="57.85546875" style="175" bestFit="1" customWidth="1"/>
    <col min="14850" max="14850" width="35.28515625" style="175" bestFit="1" customWidth="1"/>
    <col min="14851" max="14851" width="28.140625" style="175" bestFit="1" customWidth="1"/>
    <col min="14852" max="14852" width="33.140625" style="175" bestFit="1" customWidth="1"/>
    <col min="14853" max="14853" width="26" style="175" bestFit="1" customWidth="1"/>
    <col min="14854" max="14854" width="19.140625" style="175" bestFit="1" customWidth="1"/>
    <col min="14855" max="14855" width="10.42578125" style="175" customWidth="1"/>
    <col min="14856" max="14856" width="11.85546875" style="175" customWidth="1"/>
    <col min="14857" max="14857" width="14.7109375" style="175" customWidth="1"/>
    <col min="14858" max="14858" width="9" style="175" bestFit="1" customWidth="1"/>
    <col min="14859" max="15098" width="9.140625" style="175"/>
    <col min="15099" max="15099" width="4.7109375" style="175" bestFit="1" customWidth="1"/>
    <col min="15100" max="15100" width="9.7109375" style="175" bestFit="1" customWidth="1"/>
    <col min="15101" max="15101" width="10" style="175" bestFit="1" customWidth="1"/>
    <col min="15102" max="15102" width="8.85546875" style="175" bestFit="1" customWidth="1"/>
    <col min="15103" max="15103" width="22.85546875" style="175" customWidth="1"/>
    <col min="15104" max="15104" width="59.7109375" style="175" bestFit="1" customWidth="1"/>
    <col min="15105" max="15105" width="57.85546875" style="175" bestFit="1" customWidth="1"/>
    <col min="15106" max="15106" width="35.28515625" style="175" bestFit="1" customWidth="1"/>
    <col min="15107" max="15107" width="28.140625" style="175" bestFit="1" customWidth="1"/>
    <col min="15108" max="15108" width="33.140625" style="175" bestFit="1" customWidth="1"/>
    <col min="15109" max="15109" width="26" style="175" bestFit="1" customWidth="1"/>
    <col min="15110" max="15110" width="19.140625" style="175" bestFit="1" customWidth="1"/>
    <col min="15111" max="15111" width="10.42578125" style="175" customWidth="1"/>
    <col min="15112" max="15112" width="11.85546875" style="175" customWidth="1"/>
    <col min="15113" max="15113" width="14.7109375" style="175" customWidth="1"/>
    <col min="15114" max="15114" width="9" style="175" bestFit="1" customWidth="1"/>
    <col min="15115" max="15354" width="9.140625" style="175"/>
    <col min="15355" max="15355" width="4.7109375" style="175" bestFit="1" customWidth="1"/>
    <col min="15356" max="15356" width="9.7109375" style="175" bestFit="1" customWidth="1"/>
    <col min="15357" max="15357" width="10" style="175" bestFit="1" customWidth="1"/>
    <col min="15358" max="15358" width="8.85546875" style="175" bestFit="1" customWidth="1"/>
    <col min="15359" max="15359" width="22.85546875" style="175" customWidth="1"/>
    <col min="15360" max="15360" width="59.7109375" style="175" bestFit="1" customWidth="1"/>
    <col min="15361" max="15361" width="57.85546875" style="175" bestFit="1" customWidth="1"/>
    <col min="15362" max="15362" width="35.28515625" style="175" bestFit="1" customWidth="1"/>
    <col min="15363" max="15363" width="28.140625" style="175" bestFit="1" customWidth="1"/>
    <col min="15364" max="15364" width="33.140625" style="175" bestFit="1" customWidth="1"/>
    <col min="15365" max="15365" width="26" style="175" bestFit="1" customWidth="1"/>
    <col min="15366" max="15366" width="19.140625" style="175" bestFit="1" customWidth="1"/>
    <col min="15367" max="15367" width="10.42578125" style="175" customWidth="1"/>
    <col min="15368" max="15368" width="11.85546875" style="175" customWidth="1"/>
    <col min="15369" max="15369" width="14.7109375" style="175" customWidth="1"/>
    <col min="15370" max="15370" width="9" style="175" bestFit="1" customWidth="1"/>
    <col min="15371" max="15610" width="9.140625" style="175"/>
    <col min="15611" max="15611" width="4.7109375" style="175" bestFit="1" customWidth="1"/>
    <col min="15612" max="15612" width="9.7109375" style="175" bestFit="1" customWidth="1"/>
    <col min="15613" max="15613" width="10" style="175" bestFit="1" customWidth="1"/>
    <col min="15614" max="15614" width="8.85546875" style="175" bestFit="1" customWidth="1"/>
    <col min="15615" max="15615" width="22.85546875" style="175" customWidth="1"/>
    <col min="15616" max="15616" width="59.7109375" style="175" bestFit="1" customWidth="1"/>
    <col min="15617" max="15617" width="57.85546875" style="175" bestFit="1" customWidth="1"/>
    <col min="15618" max="15618" width="35.28515625" style="175" bestFit="1" customWidth="1"/>
    <col min="15619" max="15619" width="28.140625" style="175" bestFit="1" customWidth="1"/>
    <col min="15620" max="15620" width="33.140625" style="175" bestFit="1" customWidth="1"/>
    <col min="15621" max="15621" width="26" style="175" bestFit="1" customWidth="1"/>
    <col min="15622" max="15622" width="19.140625" style="175" bestFit="1" customWidth="1"/>
    <col min="15623" max="15623" width="10.42578125" style="175" customWidth="1"/>
    <col min="15624" max="15624" width="11.85546875" style="175" customWidth="1"/>
    <col min="15625" max="15625" width="14.7109375" style="175" customWidth="1"/>
    <col min="15626" max="15626" width="9" style="175" bestFit="1" customWidth="1"/>
    <col min="15627" max="15866" width="9.140625" style="175"/>
    <col min="15867" max="15867" width="4.7109375" style="175" bestFit="1" customWidth="1"/>
    <col min="15868" max="15868" width="9.7109375" style="175" bestFit="1" customWidth="1"/>
    <col min="15869" max="15869" width="10" style="175" bestFit="1" customWidth="1"/>
    <col min="15870" max="15870" width="8.85546875" style="175" bestFit="1" customWidth="1"/>
    <col min="15871" max="15871" width="22.85546875" style="175" customWidth="1"/>
    <col min="15872" max="15872" width="59.7109375" style="175" bestFit="1" customWidth="1"/>
    <col min="15873" max="15873" width="57.85546875" style="175" bestFit="1" customWidth="1"/>
    <col min="15874" max="15874" width="35.28515625" style="175" bestFit="1" customWidth="1"/>
    <col min="15875" max="15875" width="28.140625" style="175" bestFit="1" customWidth="1"/>
    <col min="15876" max="15876" width="33.140625" style="175" bestFit="1" customWidth="1"/>
    <col min="15877" max="15877" width="26" style="175" bestFit="1" customWidth="1"/>
    <col min="15878" max="15878" width="19.140625" style="175" bestFit="1" customWidth="1"/>
    <col min="15879" max="15879" width="10.42578125" style="175" customWidth="1"/>
    <col min="15880" max="15880" width="11.85546875" style="175" customWidth="1"/>
    <col min="15881" max="15881" width="14.7109375" style="175" customWidth="1"/>
    <col min="15882" max="15882" width="9" style="175" bestFit="1" customWidth="1"/>
    <col min="15883" max="16122" width="9.140625" style="175"/>
    <col min="16123" max="16123" width="4.7109375" style="175" bestFit="1" customWidth="1"/>
    <col min="16124" max="16124" width="9.7109375" style="175" bestFit="1" customWidth="1"/>
    <col min="16125" max="16125" width="10" style="175" bestFit="1" customWidth="1"/>
    <col min="16126" max="16126" width="8.85546875" style="175" bestFit="1" customWidth="1"/>
    <col min="16127" max="16127" width="22.85546875" style="175" customWidth="1"/>
    <col min="16128" max="16128" width="59.7109375" style="175" bestFit="1" customWidth="1"/>
    <col min="16129" max="16129" width="57.85546875" style="175" bestFit="1" customWidth="1"/>
    <col min="16130" max="16130" width="35.28515625" style="175" bestFit="1" customWidth="1"/>
    <col min="16131" max="16131" width="28.140625" style="175" bestFit="1" customWidth="1"/>
    <col min="16132" max="16132" width="33.140625" style="175" bestFit="1" customWidth="1"/>
    <col min="16133" max="16133" width="26" style="175" bestFit="1" customWidth="1"/>
    <col min="16134" max="16134" width="19.140625" style="175" bestFit="1" customWidth="1"/>
    <col min="16135" max="16135" width="10.42578125" style="175" customWidth="1"/>
    <col min="16136" max="16136" width="11.85546875" style="175" customWidth="1"/>
    <col min="16137" max="16137" width="14.7109375" style="175" customWidth="1"/>
    <col min="16138" max="16138" width="9" style="175" bestFit="1" customWidth="1"/>
    <col min="16139" max="16384" width="9.140625" style="175"/>
  </cols>
  <sheetData>
    <row r="1" spans="1:19" x14ac:dyDescent="0.25">
      <c r="M1" s="176"/>
      <c r="N1" s="176"/>
      <c r="O1" s="176"/>
      <c r="P1" s="176"/>
    </row>
    <row r="2" spans="1:19" x14ac:dyDescent="0.25">
      <c r="A2" s="177" t="s">
        <v>1258</v>
      </c>
      <c r="M2" s="176"/>
      <c r="N2" s="176"/>
      <c r="O2" s="176"/>
      <c r="P2" s="176"/>
    </row>
    <row r="3" spans="1:19" x14ac:dyDescent="0.25">
      <c r="M3" s="176"/>
      <c r="N3" s="176"/>
      <c r="O3" s="176"/>
      <c r="P3" s="176"/>
    </row>
    <row r="4" spans="1:19" s="179" customFormat="1" ht="60" customHeight="1" x14ac:dyDescent="0.25">
      <c r="A4" s="663" t="s">
        <v>0</v>
      </c>
      <c r="B4" s="665" t="s">
        <v>1</v>
      </c>
      <c r="C4" s="665" t="s">
        <v>2</v>
      </c>
      <c r="D4" s="665" t="s">
        <v>3</v>
      </c>
      <c r="E4" s="663" t="s">
        <v>4</v>
      </c>
      <c r="F4" s="663" t="s">
        <v>5</v>
      </c>
      <c r="G4" s="663" t="s">
        <v>6</v>
      </c>
      <c r="H4" s="669" t="s">
        <v>7</v>
      </c>
      <c r="I4" s="669"/>
      <c r="J4" s="663" t="s">
        <v>8</v>
      </c>
      <c r="K4" s="670" t="s">
        <v>9</v>
      </c>
      <c r="L4" s="671"/>
      <c r="M4" s="668" t="s">
        <v>10</v>
      </c>
      <c r="N4" s="668"/>
      <c r="O4" s="668" t="s">
        <v>11</v>
      </c>
      <c r="P4" s="668"/>
      <c r="Q4" s="663" t="s">
        <v>12</v>
      </c>
      <c r="R4" s="665" t="s">
        <v>13</v>
      </c>
      <c r="S4" s="178"/>
    </row>
    <row r="5" spans="1:19" s="179" customFormat="1" x14ac:dyDescent="0.2">
      <c r="A5" s="664"/>
      <c r="B5" s="666"/>
      <c r="C5" s="666"/>
      <c r="D5" s="666"/>
      <c r="E5" s="664"/>
      <c r="F5" s="664"/>
      <c r="G5" s="664"/>
      <c r="H5" s="424" t="s">
        <v>14</v>
      </c>
      <c r="I5" s="424" t="s">
        <v>15</v>
      </c>
      <c r="J5" s="664"/>
      <c r="K5" s="427">
        <v>2018</v>
      </c>
      <c r="L5" s="427">
        <v>2019</v>
      </c>
      <c r="M5" s="182">
        <v>2018</v>
      </c>
      <c r="N5" s="182">
        <v>2019</v>
      </c>
      <c r="O5" s="182">
        <v>2018</v>
      </c>
      <c r="P5" s="182">
        <v>2019</v>
      </c>
      <c r="Q5" s="664"/>
      <c r="R5" s="666"/>
      <c r="S5" s="178"/>
    </row>
    <row r="6" spans="1:19" s="179" customFormat="1" x14ac:dyDescent="0.2">
      <c r="A6" s="183" t="s">
        <v>16</v>
      </c>
      <c r="B6" s="427" t="s">
        <v>17</v>
      </c>
      <c r="C6" s="427" t="s">
        <v>18</v>
      </c>
      <c r="D6" s="427" t="s">
        <v>19</v>
      </c>
      <c r="E6" s="183" t="s">
        <v>20</v>
      </c>
      <c r="F6" s="183" t="s">
        <v>21</v>
      </c>
      <c r="G6" s="183" t="s">
        <v>22</v>
      </c>
      <c r="H6" s="427" t="s">
        <v>23</v>
      </c>
      <c r="I6" s="427" t="s">
        <v>24</v>
      </c>
      <c r="J6" s="183" t="s">
        <v>25</v>
      </c>
      <c r="K6" s="427" t="s">
        <v>26</v>
      </c>
      <c r="L6" s="427" t="s">
        <v>27</v>
      </c>
      <c r="M6" s="426" t="s">
        <v>28</v>
      </c>
      <c r="N6" s="426" t="s">
        <v>29</v>
      </c>
      <c r="O6" s="426" t="s">
        <v>30</v>
      </c>
      <c r="P6" s="426" t="s">
        <v>31</v>
      </c>
      <c r="Q6" s="183" t="s">
        <v>32</v>
      </c>
      <c r="R6" s="427" t="s">
        <v>33</v>
      </c>
      <c r="S6" s="178"/>
    </row>
    <row r="7" spans="1:19" ht="180" x14ac:dyDescent="0.25">
      <c r="A7" s="509">
        <v>1</v>
      </c>
      <c r="B7" s="420">
        <v>1</v>
      </c>
      <c r="C7" s="420">
        <v>4</v>
      </c>
      <c r="D7" s="420">
        <v>2</v>
      </c>
      <c r="E7" s="510" t="s">
        <v>1196</v>
      </c>
      <c r="F7" s="510" t="s">
        <v>1197</v>
      </c>
      <c r="G7" s="420" t="s">
        <v>44</v>
      </c>
      <c r="H7" s="420" t="s">
        <v>43</v>
      </c>
      <c r="I7" s="13" t="s">
        <v>46</v>
      </c>
      <c r="J7" s="511" t="s">
        <v>1198</v>
      </c>
      <c r="K7" s="418" t="s">
        <v>42</v>
      </c>
      <c r="L7" s="418"/>
      <c r="M7" s="503">
        <v>12539.94</v>
      </c>
      <c r="N7" s="503"/>
      <c r="O7" s="503">
        <v>12539.94</v>
      </c>
      <c r="P7" s="503"/>
      <c r="Q7" s="420" t="s">
        <v>1199</v>
      </c>
      <c r="R7" s="420" t="s">
        <v>1200</v>
      </c>
    </row>
    <row r="8" spans="1:19" ht="105" x14ac:dyDescent="0.25">
      <c r="A8" s="509">
        <v>2</v>
      </c>
      <c r="B8" s="420">
        <v>1</v>
      </c>
      <c r="C8" s="420">
        <v>4</v>
      </c>
      <c r="D8" s="420">
        <v>2</v>
      </c>
      <c r="E8" s="510" t="s">
        <v>1201</v>
      </c>
      <c r="F8" s="511" t="s">
        <v>1202</v>
      </c>
      <c r="G8" s="420" t="s">
        <v>45</v>
      </c>
      <c r="H8" s="420" t="s">
        <v>43</v>
      </c>
      <c r="I8" s="13" t="s">
        <v>666</v>
      </c>
      <c r="J8" s="510" t="s">
        <v>1203</v>
      </c>
      <c r="K8" s="418" t="s">
        <v>346</v>
      </c>
      <c r="L8" s="418"/>
      <c r="M8" s="503">
        <v>41712.199999999997</v>
      </c>
      <c r="N8" s="503"/>
      <c r="O8" s="503">
        <v>41712.199999999997</v>
      </c>
      <c r="P8" s="503"/>
      <c r="Q8" s="420" t="s">
        <v>1199</v>
      </c>
      <c r="R8" s="420" t="s">
        <v>1200</v>
      </c>
    </row>
    <row r="9" spans="1:19" ht="135" x14ac:dyDescent="0.25">
      <c r="A9" s="509">
        <v>3</v>
      </c>
      <c r="B9" s="421">
        <v>1</v>
      </c>
      <c r="C9" s="421">
        <v>4</v>
      </c>
      <c r="D9" s="420">
        <v>2</v>
      </c>
      <c r="E9" s="510" t="s">
        <v>1204</v>
      </c>
      <c r="F9" s="510" t="s">
        <v>1205</v>
      </c>
      <c r="G9" s="420" t="s">
        <v>45</v>
      </c>
      <c r="H9" s="420" t="s">
        <v>43</v>
      </c>
      <c r="I9" s="13" t="s">
        <v>53</v>
      </c>
      <c r="J9" s="368" t="s">
        <v>1206</v>
      </c>
      <c r="K9" s="418" t="s">
        <v>36</v>
      </c>
      <c r="L9" s="418"/>
      <c r="M9" s="503">
        <v>70013.899999999994</v>
      </c>
      <c r="N9" s="503"/>
      <c r="O9" s="419">
        <v>70013.899999999994</v>
      </c>
      <c r="P9" s="419"/>
      <c r="Q9" s="420" t="s">
        <v>1199</v>
      </c>
      <c r="R9" s="420" t="s">
        <v>1200</v>
      </c>
    </row>
    <row r="10" spans="1:19" ht="255" x14ac:dyDescent="0.25">
      <c r="A10" s="509">
        <v>4</v>
      </c>
      <c r="B10" s="421">
        <v>1</v>
      </c>
      <c r="C10" s="421">
        <v>4</v>
      </c>
      <c r="D10" s="420">
        <v>5</v>
      </c>
      <c r="E10" s="510" t="s">
        <v>1207</v>
      </c>
      <c r="F10" s="510" t="s">
        <v>1208</v>
      </c>
      <c r="G10" s="420" t="s">
        <v>45</v>
      </c>
      <c r="H10" s="420" t="s">
        <v>43</v>
      </c>
      <c r="I10" s="13" t="s">
        <v>53</v>
      </c>
      <c r="J10" s="510" t="s">
        <v>1209</v>
      </c>
      <c r="K10" s="418" t="s">
        <v>346</v>
      </c>
      <c r="L10" s="418"/>
      <c r="M10" s="419">
        <v>10011.5</v>
      </c>
      <c r="N10" s="419"/>
      <c r="O10" s="419">
        <v>10011.5</v>
      </c>
      <c r="P10" s="419"/>
      <c r="Q10" s="420" t="s">
        <v>1199</v>
      </c>
      <c r="R10" s="420" t="s">
        <v>1200</v>
      </c>
    </row>
    <row r="11" spans="1:19" ht="120" x14ac:dyDescent="0.25">
      <c r="A11" s="512">
        <v>5</v>
      </c>
      <c r="B11" s="432">
        <v>1</v>
      </c>
      <c r="C11" s="432">
        <v>4</v>
      </c>
      <c r="D11" s="429">
        <v>2</v>
      </c>
      <c r="E11" s="510" t="s">
        <v>1210</v>
      </c>
      <c r="F11" s="510" t="s">
        <v>1211</v>
      </c>
      <c r="G11" s="429" t="s">
        <v>39</v>
      </c>
      <c r="H11" s="429" t="s">
        <v>43</v>
      </c>
      <c r="I11" s="25" t="s">
        <v>1212</v>
      </c>
      <c r="J11" s="510" t="s">
        <v>1213</v>
      </c>
      <c r="K11" s="430" t="s">
        <v>346</v>
      </c>
      <c r="L11" s="430"/>
      <c r="M11" s="431">
        <v>14109.609999999999</v>
      </c>
      <c r="N11" s="431"/>
      <c r="O11" s="431">
        <v>14109.609999999999</v>
      </c>
      <c r="P11" s="431"/>
      <c r="Q11" s="420" t="s">
        <v>1199</v>
      </c>
      <c r="R11" s="420" t="s">
        <v>1200</v>
      </c>
    </row>
    <row r="12" spans="1:19" s="109" customFormat="1" ht="120" x14ac:dyDescent="0.25">
      <c r="A12" s="421">
        <v>6</v>
      </c>
      <c r="B12" s="513">
        <v>1</v>
      </c>
      <c r="C12" s="513">
        <v>4</v>
      </c>
      <c r="D12" s="514">
        <v>2</v>
      </c>
      <c r="E12" s="515" t="s">
        <v>1214</v>
      </c>
      <c r="F12" s="516" t="s">
        <v>1215</v>
      </c>
      <c r="G12" s="514" t="s">
        <v>44</v>
      </c>
      <c r="H12" s="514" t="s">
        <v>43</v>
      </c>
      <c r="I12" s="517" t="s">
        <v>1216</v>
      </c>
      <c r="J12" s="518" t="s">
        <v>1217</v>
      </c>
      <c r="K12" s="519" t="s">
        <v>36</v>
      </c>
      <c r="L12" s="519"/>
      <c r="M12" s="520">
        <v>9644.73</v>
      </c>
      <c r="N12" s="520"/>
      <c r="O12" s="520">
        <v>9644.73</v>
      </c>
      <c r="P12" s="520"/>
      <c r="Q12" s="514" t="s">
        <v>1199</v>
      </c>
      <c r="R12" s="428" t="s">
        <v>1200</v>
      </c>
    </row>
    <row r="13" spans="1:19" ht="135" x14ac:dyDescent="0.25">
      <c r="A13" s="509">
        <v>7</v>
      </c>
      <c r="B13" s="421">
        <v>1</v>
      </c>
      <c r="C13" s="421">
        <v>4</v>
      </c>
      <c r="D13" s="420">
        <v>2</v>
      </c>
      <c r="E13" s="510" t="s">
        <v>1218</v>
      </c>
      <c r="F13" s="510" t="s">
        <v>1219</v>
      </c>
      <c r="G13" s="420" t="s">
        <v>44</v>
      </c>
      <c r="H13" s="420" t="s">
        <v>43</v>
      </c>
      <c r="I13" s="13" t="s">
        <v>242</v>
      </c>
      <c r="J13" s="368" t="s">
        <v>1220</v>
      </c>
      <c r="K13" s="418" t="s">
        <v>36</v>
      </c>
      <c r="L13" s="418"/>
      <c r="M13" s="419">
        <v>4674.12</v>
      </c>
      <c r="N13" s="419"/>
      <c r="O13" s="419">
        <v>4674.12</v>
      </c>
      <c r="P13" s="419"/>
      <c r="Q13" s="420" t="s">
        <v>1199</v>
      </c>
      <c r="R13" s="429" t="str">
        <f>R15</f>
        <v>Kalsk 91
66-100 Sulechów</v>
      </c>
    </row>
    <row r="14" spans="1:19" s="109" customFormat="1" ht="210" x14ac:dyDescent="0.25">
      <c r="A14" s="421">
        <v>8</v>
      </c>
      <c r="B14" s="421">
        <v>1</v>
      </c>
      <c r="C14" s="421">
        <v>4</v>
      </c>
      <c r="D14" s="420">
        <v>2</v>
      </c>
      <c r="E14" s="368" t="s">
        <v>1221</v>
      </c>
      <c r="F14" s="368" t="s">
        <v>1222</v>
      </c>
      <c r="G14" s="420" t="s">
        <v>1223</v>
      </c>
      <c r="H14" s="420" t="s">
        <v>43</v>
      </c>
      <c r="I14" s="13" t="s">
        <v>351</v>
      </c>
      <c r="J14" s="368" t="s">
        <v>1224</v>
      </c>
      <c r="K14" s="418" t="s">
        <v>36</v>
      </c>
      <c r="L14" s="418"/>
      <c r="M14" s="419">
        <v>18014.86</v>
      </c>
      <c r="N14" s="419"/>
      <c r="O14" s="419">
        <v>18014.86</v>
      </c>
      <c r="P14" s="419"/>
      <c r="Q14" s="420" t="s">
        <v>1199</v>
      </c>
      <c r="R14" s="420" t="s">
        <v>1200</v>
      </c>
    </row>
    <row r="15" spans="1:19" ht="120" x14ac:dyDescent="0.25">
      <c r="A15" s="421">
        <v>9</v>
      </c>
      <c r="B15" s="421">
        <v>1</v>
      </c>
      <c r="C15" s="421">
        <v>4</v>
      </c>
      <c r="D15" s="420">
        <v>2</v>
      </c>
      <c r="E15" s="510" t="s">
        <v>1225</v>
      </c>
      <c r="F15" s="510" t="s">
        <v>1226</v>
      </c>
      <c r="G15" s="420" t="s">
        <v>44</v>
      </c>
      <c r="H15" s="420" t="s">
        <v>43</v>
      </c>
      <c r="I15" s="13" t="s">
        <v>242</v>
      </c>
      <c r="J15" s="368" t="s">
        <v>1227</v>
      </c>
      <c r="K15" s="418" t="s">
        <v>346</v>
      </c>
      <c r="L15" s="418"/>
      <c r="M15" s="419">
        <v>4756.2100000000009</v>
      </c>
      <c r="N15" s="419"/>
      <c r="O15" s="419">
        <v>4756.2100000000009</v>
      </c>
      <c r="P15" s="419"/>
      <c r="Q15" s="420" t="s">
        <v>1199</v>
      </c>
      <c r="R15" s="420" t="s">
        <v>1200</v>
      </c>
    </row>
    <row r="16" spans="1:19" ht="375" x14ac:dyDescent="0.25">
      <c r="A16" s="421">
        <v>10</v>
      </c>
      <c r="B16" s="421">
        <v>1</v>
      </c>
      <c r="C16" s="421">
        <v>4</v>
      </c>
      <c r="D16" s="420">
        <v>2</v>
      </c>
      <c r="E16" s="368" t="s">
        <v>1228</v>
      </c>
      <c r="F16" s="368" t="s">
        <v>1229</v>
      </c>
      <c r="G16" s="420" t="s">
        <v>44</v>
      </c>
      <c r="H16" s="420" t="s">
        <v>43</v>
      </c>
      <c r="I16" s="13" t="s">
        <v>983</v>
      </c>
      <c r="J16" s="368" t="s">
        <v>1230</v>
      </c>
      <c r="K16" s="418" t="s">
        <v>36</v>
      </c>
      <c r="L16" s="418"/>
      <c r="M16" s="419">
        <v>6276.43</v>
      </c>
      <c r="N16" s="419"/>
      <c r="O16" s="419">
        <v>6276.43</v>
      </c>
      <c r="P16" s="419"/>
      <c r="Q16" s="420" t="s">
        <v>1199</v>
      </c>
      <c r="R16" s="420" t="s">
        <v>1200</v>
      </c>
    </row>
    <row r="17" spans="1:21" s="109" customFormat="1" ht="135" x14ac:dyDescent="0.25">
      <c r="A17" s="421">
        <v>11</v>
      </c>
      <c r="B17" s="421">
        <v>1</v>
      </c>
      <c r="C17" s="421">
        <v>4</v>
      </c>
      <c r="D17" s="420">
        <v>5</v>
      </c>
      <c r="E17" s="368" t="s">
        <v>1231</v>
      </c>
      <c r="F17" s="368" t="s">
        <v>1232</v>
      </c>
      <c r="G17" s="420" t="s">
        <v>45</v>
      </c>
      <c r="H17" s="420" t="s">
        <v>43</v>
      </c>
      <c r="I17" s="13" t="s">
        <v>351</v>
      </c>
      <c r="J17" s="521" t="s">
        <v>1233</v>
      </c>
      <c r="K17" s="418"/>
      <c r="L17" s="418" t="s">
        <v>550</v>
      </c>
      <c r="M17" s="419"/>
      <c r="N17" s="419">
        <v>48800</v>
      </c>
      <c r="O17" s="419"/>
      <c r="P17" s="419">
        <v>48800</v>
      </c>
      <c r="Q17" s="420" t="s">
        <v>1199</v>
      </c>
      <c r="R17" s="420" t="s">
        <v>1200</v>
      </c>
    </row>
    <row r="18" spans="1:21" s="109" customFormat="1" ht="165" x14ac:dyDescent="0.25">
      <c r="A18" s="436">
        <v>12</v>
      </c>
      <c r="B18" s="436">
        <v>1</v>
      </c>
      <c r="C18" s="436">
        <v>4</v>
      </c>
      <c r="D18" s="428">
        <v>5</v>
      </c>
      <c r="E18" s="522" t="s">
        <v>1234</v>
      </c>
      <c r="F18" s="522" t="s">
        <v>1235</v>
      </c>
      <c r="G18" s="428" t="s">
        <v>39</v>
      </c>
      <c r="H18" s="428" t="s">
        <v>43</v>
      </c>
      <c r="I18" s="428" t="s">
        <v>1236</v>
      </c>
      <c r="J18" s="368" t="s">
        <v>1237</v>
      </c>
      <c r="K18" s="434"/>
      <c r="L18" s="434" t="s">
        <v>346</v>
      </c>
      <c r="M18" s="435"/>
      <c r="N18" s="435">
        <v>15000</v>
      </c>
      <c r="O18" s="435"/>
      <c r="P18" s="435">
        <v>15000</v>
      </c>
      <c r="Q18" s="428" t="s">
        <v>1199</v>
      </c>
      <c r="R18" s="428" t="s">
        <v>1200</v>
      </c>
    </row>
    <row r="19" spans="1:21" s="109" customFormat="1" ht="195" x14ac:dyDescent="0.25">
      <c r="A19" s="421">
        <v>13</v>
      </c>
      <c r="B19" s="421">
        <v>1</v>
      </c>
      <c r="C19" s="421">
        <v>4</v>
      </c>
      <c r="D19" s="420">
        <v>5</v>
      </c>
      <c r="E19" s="368" t="s">
        <v>1238</v>
      </c>
      <c r="F19" s="368" t="s">
        <v>1239</v>
      </c>
      <c r="G19" s="420" t="s">
        <v>45</v>
      </c>
      <c r="H19" s="420" t="s">
        <v>43</v>
      </c>
      <c r="I19" s="13" t="s">
        <v>666</v>
      </c>
      <c r="J19" s="368" t="s">
        <v>1240</v>
      </c>
      <c r="K19" s="418"/>
      <c r="L19" s="434" t="s">
        <v>36</v>
      </c>
      <c r="M19" s="419"/>
      <c r="N19" s="419">
        <v>55000</v>
      </c>
      <c r="O19" s="419"/>
      <c r="P19" s="419">
        <v>55000</v>
      </c>
      <c r="Q19" s="420" t="s">
        <v>1199</v>
      </c>
      <c r="R19" s="420" t="s">
        <v>1200</v>
      </c>
    </row>
    <row r="20" spans="1:21" s="109" customFormat="1" ht="225" x14ac:dyDescent="0.25">
      <c r="A20" s="421">
        <v>14</v>
      </c>
      <c r="B20" s="420">
        <v>1</v>
      </c>
      <c r="C20" s="420">
        <v>4</v>
      </c>
      <c r="D20" s="420">
        <v>2</v>
      </c>
      <c r="E20" s="368" t="s">
        <v>1241</v>
      </c>
      <c r="F20" s="368" t="s">
        <v>1242</v>
      </c>
      <c r="G20" s="420" t="s">
        <v>45</v>
      </c>
      <c r="H20" s="420" t="s">
        <v>43</v>
      </c>
      <c r="I20" s="420">
        <v>40</v>
      </c>
      <c r="J20" s="368" t="s">
        <v>1243</v>
      </c>
      <c r="K20" s="420"/>
      <c r="L20" s="434" t="s">
        <v>36</v>
      </c>
      <c r="M20" s="523"/>
      <c r="N20" s="503">
        <v>12000</v>
      </c>
      <c r="O20" s="523"/>
      <c r="P20" s="503">
        <v>12000</v>
      </c>
      <c r="Q20" s="420" t="s">
        <v>1199</v>
      </c>
      <c r="R20" s="420" t="s">
        <v>1200</v>
      </c>
      <c r="S20" s="524"/>
      <c r="T20" s="524"/>
      <c r="U20" s="525"/>
    </row>
    <row r="21" spans="1:21" s="109" customFormat="1" ht="210" x14ac:dyDescent="0.25">
      <c r="A21" s="421">
        <v>15</v>
      </c>
      <c r="B21" s="420">
        <v>1</v>
      </c>
      <c r="C21" s="420">
        <v>4</v>
      </c>
      <c r="D21" s="420">
        <v>2</v>
      </c>
      <c r="E21" s="368" t="s">
        <v>1244</v>
      </c>
      <c r="F21" s="368" t="s">
        <v>1245</v>
      </c>
      <c r="G21" s="420" t="s">
        <v>45</v>
      </c>
      <c r="H21" s="420" t="s">
        <v>43</v>
      </c>
      <c r="I21" s="420">
        <v>20</v>
      </c>
      <c r="J21" s="368" t="s">
        <v>1246</v>
      </c>
      <c r="K21" s="420"/>
      <c r="L21" s="434" t="s">
        <v>346</v>
      </c>
      <c r="M21" s="523"/>
      <c r="N21" s="503">
        <v>12200</v>
      </c>
      <c r="O21" s="523"/>
      <c r="P21" s="503">
        <v>12200</v>
      </c>
      <c r="Q21" s="420" t="s">
        <v>1199</v>
      </c>
      <c r="R21" s="420" t="s">
        <v>1200</v>
      </c>
    </row>
    <row r="22" spans="1:21" s="526" customFormat="1" x14ac:dyDescent="0.25">
      <c r="A22" s="747">
        <v>16</v>
      </c>
      <c r="B22" s="747">
        <v>1</v>
      </c>
      <c r="C22" s="834" t="s">
        <v>1247</v>
      </c>
      <c r="D22" s="747">
        <v>5</v>
      </c>
      <c r="E22" s="840" t="s">
        <v>1248</v>
      </c>
      <c r="F22" s="834" t="s">
        <v>1249</v>
      </c>
      <c r="G22" s="834" t="s">
        <v>45</v>
      </c>
      <c r="H22" s="834" t="s">
        <v>43</v>
      </c>
      <c r="I22" s="836" t="s">
        <v>351</v>
      </c>
      <c r="J22" s="677" t="s">
        <v>1250</v>
      </c>
      <c r="K22" s="838"/>
      <c r="L22" s="838" t="s">
        <v>36</v>
      </c>
      <c r="M22" s="832"/>
      <c r="N22" s="832">
        <v>135000</v>
      </c>
      <c r="O22" s="832"/>
      <c r="P22" s="832">
        <v>135000</v>
      </c>
      <c r="Q22" s="834" t="s">
        <v>1251</v>
      </c>
      <c r="R22" s="834" t="s">
        <v>1252</v>
      </c>
      <c r="S22" s="175"/>
      <c r="T22" s="175"/>
    </row>
    <row r="23" spans="1:21" x14ac:dyDescent="0.25">
      <c r="A23" s="749"/>
      <c r="B23" s="749"/>
      <c r="C23" s="835"/>
      <c r="D23" s="749"/>
      <c r="E23" s="841"/>
      <c r="F23" s="835"/>
      <c r="G23" s="835"/>
      <c r="H23" s="835"/>
      <c r="I23" s="837"/>
      <c r="J23" s="678"/>
      <c r="K23" s="839"/>
      <c r="L23" s="839"/>
      <c r="M23" s="833"/>
      <c r="N23" s="833"/>
      <c r="O23" s="833"/>
      <c r="P23" s="833"/>
      <c r="Q23" s="835"/>
      <c r="R23" s="835"/>
    </row>
    <row r="24" spans="1:21" s="109" customFormat="1" ht="135" x14ac:dyDescent="0.25">
      <c r="A24" s="421">
        <v>17</v>
      </c>
      <c r="B24" s="421">
        <v>1</v>
      </c>
      <c r="C24" s="421">
        <v>4</v>
      </c>
      <c r="D24" s="421">
        <v>2</v>
      </c>
      <c r="E24" s="494" t="s">
        <v>1253</v>
      </c>
      <c r="F24" s="494" t="s">
        <v>1254</v>
      </c>
      <c r="G24" s="420" t="s">
        <v>1255</v>
      </c>
      <c r="H24" s="420" t="s">
        <v>43</v>
      </c>
      <c r="I24" s="420" t="s">
        <v>1256</v>
      </c>
      <c r="J24" s="494" t="s">
        <v>1257</v>
      </c>
      <c r="K24" s="494"/>
      <c r="L24" s="420" t="s">
        <v>36</v>
      </c>
      <c r="M24" s="420"/>
      <c r="N24" s="503">
        <v>17000</v>
      </c>
      <c r="O24" s="420"/>
      <c r="P24" s="503">
        <v>17000</v>
      </c>
      <c r="Q24" s="420" t="s">
        <v>1199</v>
      </c>
      <c r="R24" s="420" t="s">
        <v>1200</v>
      </c>
    </row>
    <row r="26" spans="1:21" x14ac:dyDescent="0.25">
      <c r="M26" s="727" t="s">
        <v>256</v>
      </c>
      <c r="N26" s="728"/>
      <c r="O26" s="729" t="s">
        <v>257</v>
      </c>
      <c r="P26" s="729"/>
    </row>
    <row r="27" spans="1:21" x14ac:dyDescent="0.25">
      <c r="M27" s="504" t="s">
        <v>258</v>
      </c>
      <c r="N27" s="504" t="s">
        <v>259</v>
      </c>
      <c r="O27" s="504" t="s">
        <v>258</v>
      </c>
      <c r="P27" s="504" t="s">
        <v>259</v>
      </c>
    </row>
    <row r="28" spans="1:21" x14ac:dyDescent="0.25">
      <c r="L28" s="101" t="s">
        <v>1194</v>
      </c>
      <c r="M28" s="527">
        <v>16</v>
      </c>
      <c r="N28" s="508">
        <v>351753.5</v>
      </c>
      <c r="O28" s="528">
        <v>1</v>
      </c>
      <c r="P28" s="508">
        <v>135000</v>
      </c>
    </row>
  </sheetData>
  <mergeCells count="34">
    <mergeCell ref="F4:F5"/>
    <mergeCell ref="A4:A5"/>
    <mergeCell ref="B4:B5"/>
    <mergeCell ref="C4:C5"/>
    <mergeCell ref="D4:D5"/>
    <mergeCell ref="E4:E5"/>
    <mergeCell ref="Q4:Q5"/>
    <mergeCell ref="R4:R5"/>
    <mergeCell ref="A22:A23"/>
    <mergeCell ref="B22:B23"/>
    <mergeCell ref="C22:C23"/>
    <mergeCell ref="D22:D23"/>
    <mergeCell ref="E22:E23"/>
    <mergeCell ref="F22:F23"/>
    <mergeCell ref="G22:G23"/>
    <mergeCell ref="H22:H23"/>
    <mergeCell ref="G4:G5"/>
    <mergeCell ref="H4:I4"/>
    <mergeCell ref="J4:J5"/>
    <mergeCell ref="K4:L4"/>
    <mergeCell ref="M4:N4"/>
    <mergeCell ref="O4:P4"/>
    <mergeCell ref="I22:I23"/>
    <mergeCell ref="J22:J23"/>
    <mergeCell ref="K22:K23"/>
    <mergeCell ref="L22:L23"/>
    <mergeCell ref="M22:M23"/>
    <mergeCell ref="O22:O23"/>
    <mergeCell ref="P22:P23"/>
    <mergeCell ref="Q22:Q23"/>
    <mergeCell ref="R22:R23"/>
    <mergeCell ref="M26:N26"/>
    <mergeCell ref="O26:P26"/>
    <mergeCell ref="N22:N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70" zoomScaleNormal="70" workbookViewId="0">
      <selection activeCell="F44" sqref="F44"/>
    </sheetView>
  </sheetViews>
  <sheetFormatPr defaultRowHeight="15" x14ac:dyDescent="0.25"/>
  <cols>
    <col min="1" max="1" width="4.7109375" style="175" customWidth="1"/>
    <col min="2" max="2" width="8.85546875" style="175" customWidth="1"/>
    <col min="3" max="3" width="11.42578125" style="175" customWidth="1"/>
    <col min="4" max="4" width="9.7109375" style="175" customWidth="1"/>
    <col min="5" max="5" width="47.85546875" style="175" customWidth="1"/>
    <col min="6" max="6" width="71.28515625" style="175" customWidth="1"/>
    <col min="7" max="7" width="35.7109375" style="175" customWidth="1"/>
    <col min="8" max="8" width="19.28515625" style="175" customWidth="1"/>
    <col min="9" max="9" width="19.5703125" style="175" customWidth="1"/>
    <col min="10" max="10" width="35.85546875" style="175" customWidth="1"/>
    <col min="11" max="11" width="13.28515625" style="175" customWidth="1"/>
    <col min="12" max="12" width="12.7109375" style="175" customWidth="1"/>
    <col min="13" max="13" width="14.7109375" style="175" customWidth="1"/>
    <col min="14" max="14" width="16.5703125" style="175" customWidth="1"/>
    <col min="15" max="16" width="14.7109375" style="175" customWidth="1"/>
    <col min="17" max="17" width="19.140625" style="175" customWidth="1"/>
    <col min="18" max="18" width="19.42578125" style="175" customWidth="1"/>
    <col min="19" max="19" width="19.5703125" style="175" customWidth="1"/>
    <col min="20" max="20" width="11.28515625" style="175" bestFit="1" customWidth="1"/>
    <col min="21" max="250" width="9.140625" style="175"/>
    <col min="251" max="251" width="4.7109375" style="175" bestFit="1" customWidth="1"/>
    <col min="252" max="252" width="9.7109375" style="175" bestFit="1" customWidth="1"/>
    <col min="253" max="253" width="10" style="175" bestFit="1" customWidth="1"/>
    <col min="254" max="254" width="8.85546875" style="175" bestFit="1" customWidth="1"/>
    <col min="255" max="255" width="22.85546875" style="175" customWidth="1"/>
    <col min="256" max="256" width="59.7109375" style="175" bestFit="1" customWidth="1"/>
    <col min="257" max="257" width="57.85546875" style="175" bestFit="1" customWidth="1"/>
    <col min="258" max="258" width="35.28515625" style="175" bestFit="1" customWidth="1"/>
    <col min="259" max="259" width="28.140625" style="175" bestFit="1" customWidth="1"/>
    <col min="260" max="260" width="33.140625" style="175" bestFit="1" customWidth="1"/>
    <col min="261" max="261" width="26" style="175" bestFit="1" customWidth="1"/>
    <col min="262" max="262" width="19.140625" style="175" bestFit="1" customWidth="1"/>
    <col min="263" max="263" width="10.42578125" style="175" customWidth="1"/>
    <col min="264" max="264" width="11.85546875" style="175" customWidth="1"/>
    <col min="265" max="265" width="14.7109375" style="175" customWidth="1"/>
    <col min="266" max="266" width="9" style="175" bestFit="1" customWidth="1"/>
    <col min="267" max="506" width="9.140625" style="175"/>
    <col min="507" max="507" width="4.7109375" style="175" bestFit="1" customWidth="1"/>
    <col min="508" max="508" width="9.7109375" style="175" bestFit="1" customWidth="1"/>
    <col min="509" max="509" width="10" style="175" bestFit="1" customWidth="1"/>
    <col min="510" max="510" width="8.85546875" style="175" bestFit="1" customWidth="1"/>
    <col min="511" max="511" width="22.85546875" style="175" customWidth="1"/>
    <col min="512" max="512" width="59.7109375" style="175" bestFit="1" customWidth="1"/>
    <col min="513" max="513" width="57.85546875" style="175" bestFit="1" customWidth="1"/>
    <col min="514" max="514" width="35.28515625" style="175" bestFit="1" customWidth="1"/>
    <col min="515" max="515" width="28.140625" style="175" bestFit="1" customWidth="1"/>
    <col min="516" max="516" width="33.140625" style="175" bestFit="1" customWidth="1"/>
    <col min="517" max="517" width="26" style="175" bestFit="1" customWidth="1"/>
    <col min="518" max="518" width="19.140625" style="175" bestFit="1" customWidth="1"/>
    <col min="519" max="519" width="10.42578125" style="175" customWidth="1"/>
    <col min="520" max="520" width="11.85546875" style="175" customWidth="1"/>
    <col min="521" max="521" width="14.7109375" style="175" customWidth="1"/>
    <col min="522" max="522" width="9" style="175" bestFit="1" customWidth="1"/>
    <col min="523" max="762" width="9.140625" style="175"/>
    <col min="763" max="763" width="4.7109375" style="175" bestFit="1" customWidth="1"/>
    <col min="764" max="764" width="9.7109375" style="175" bestFit="1" customWidth="1"/>
    <col min="765" max="765" width="10" style="175" bestFit="1" customWidth="1"/>
    <col min="766" max="766" width="8.85546875" style="175" bestFit="1" customWidth="1"/>
    <col min="767" max="767" width="22.85546875" style="175" customWidth="1"/>
    <col min="768" max="768" width="59.7109375" style="175" bestFit="1" customWidth="1"/>
    <col min="769" max="769" width="57.85546875" style="175" bestFit="1" customWidth="1"/>
    <col min="770" max="770" width="35.28515625" style="175" bestFit="1" customWidth="1"/>
    <col min="771" max="771" width="28.140625" style="175" bestFit="1" customWidth="1"/>
    <col min="772" max="772" width="33.140625" style="175" bestFit="1" customWidth="1"/>
    <col min="773" max="773" width="26" style="175" bestFit="1" customWidth="1"/>
    <col min="774" max="774" width="19.140625" style="175" bestFit="1" customWidth="1"/>
    <col min="775" max="775" width="10.42578125" style="175" customWidth="1"/>
    <col min="776" max="776" width="11.85546875" style="175" customWidth="1"/>
    <col min="777" max="777" width="14.7109375" style="175" customWidth="1"/>
    <col min="778" max="778" width="9" style="175" bestFit="1" customWidth="1"/>
    <col min="779" max="1018" width="9.140625" style="175"/>
    <col min="1019" max="1019" width="4.7109375" style="175" bestFit="1" customWidth="1"/>
    <col min="1020" max="1020" width="9.7109375" style="175" bestFit="1" customWidth="1"/>
    <col min="1021" max="1021" width="10" style="175" bestFit="1" customWidth="1"/>
    <col min="1022" max="1022" width="8.85546875" style="175" bestFit="1" customWidth="1"/>
    <col min="1023" max="1023" width="22.85546875" style="175" customWidth="1"/>
    <col min="1024" max="1024" width="59.7109375" style="175" bestFit="1" customWidth="1"/>
    <col min="1025" max="1025" width="57.85546875" style="175" bestFit="1" customWidth="1"/>
    <col min="1026" max="1026" width="35.28515625" style="175" bestFit="1" customWidth="1"/>
    <col min="1027" max="1027" width="28.140625" style="175" bestFit="1" customWidth="1"/>
    <col min="1028" max="1028" width="33.140625" style="175" bestFit="1" customWidth="1"/>
    <col min="1029" max="1029" width="26" style="175" bestFit="1" customWidth="1"/>
    <col min="1030" max="1030" width="19.140625" style="175" bestFit="1" customWidth="1"/>
    <col min="1031" max="1031" width="10.42578125" style="175" customWidth="1"/>
    <col min="1032" max="1032" width="11.85546875" style="175" customWidth="1"/>
    <col min="1033" max="1033" width="14.7109375" style="175" customWidth="1"/>
    <col min="1034" max="1034" width="9" style="175" bestFit="1" customWidth="1"/>
    <col min="1035" max="1274" width="9.140625" style="175"/>
    <col min="1275" max="1275" width="4.7109375" style="175" bestFit="1" customWidth="1"/>
    <col min="1276" max="1276" width="9.7109375" style="175" bestFit="1" customWidth="1"/>
    <col min="1277" max="1277" width="10" style="175" bestFit="1" customWidth="1"/>
    <col min="1278" max="1278" width="8.85546875" style="175" bestFit="1" customWidth="1"/>
    <col min="1279" max="1279" width="22.85546875" style="175" customWidth="1"/>
    <col min="1280" max="1280" width="59.7109375" style="175" bestFit="1" customWidth="1"/>
    <col min="1281" max="1281" width="57.85546875" style="175" bestFit="1" customWidth="1"/>
    <col min="1282" max="1282" width="35.28515625" style="175" bestFit="1" customWidth="1"/>
    <col min="1283" max="1283" width="28.140625" style="175" bestFit="1" customWidth="1"/>
    <col min="1284" max="1284" width="33.140625" style="175" bestFit="1" customWidth="1"/>
    <col min="1285" max="1285" width="26" style="175" bestFit="1" customWidth="1"/>
    <col min="1286" max="1286" width="19.140625" style="175" bestFit="1" customWidth="1"/>
    <col min="1287" max="1287" width="10.42578125" style="175" customWidth="1"/>
    <col min="1288" max="1288" width="11.85546875" style="175" customWidth="1"/>
    <col min="1289" max="1289" width="14.7109375" style="175" customWidth="1"/>
    <col min="1290" max="1290" width="9" style="175" bestFit="1" customWidth="1"/>
    <col min="1291" max="1530" width="9.140625" style="175"/>
    <col min="1531" max="1531" width="4.7109375" style="175" bestFit="1" customWidth="1"/>
    <col min="1532" max="1532" width="9.7109375" style="175" bestFit="1" customWidth="1"/>
    <col min="1533" max="1533" width="10" style="175" bestFit="1" customWidth="1"/>
    <col min="1534" max="1534" width="8.85546875" style="175" bestFit="1" customWidth="1"/>
    <col min="1535" max="1535" width="22.85546875" style="175" customWidth="1"/>
    <col min="1536" max="1536" width="59.7109375" style="175" bestFit="1" customWidth="1"/>
    <col min="1537" max="1537" width="57.85546875" style="175" bestFit="1" customWidth="1"/>
    <col min="1538" max="1538" width="35.28515625" style="175" bestFit="1" customWidth="1"/>
    <col min="1539" max="1539" width="28.140625" style="175" bestFit="1" customWidth="1"/>
    <col min="1540" max="1540" width="33.140625" style="175" bestFit="1" customWidth="1"/>
    <col min="1541" max="1541" width="26" style="175" bestFit="1" customWidth="1"/>
    <col min="1542" max="1542" width="19.140625" style="175" bestFit="1" customWidth="1"/>
    <col min="1543" max="1543" width="10.42578125" style="175" customWidth="1"/>
    <col min="1544" max="1544" width="11.85546875" style="175" customWidth="1"/>
    <col min="1545" max="1545" width="14.7109375" style="175" customWidth="1"/>
    <col min="1546" max="1546" width="9" style="175" bestFit="1" customWidth="1"/>
    <col min="1547" max="1786" width="9.140625" style="175"/>
    <col min="1787" max="1787" width="4.7109375" style="175" bestFit="1" customWidth="1"/>
    <col min="1788" max="1788" width="9.7109375" style="175" bestFit="1" customWidth="1"/>
    <col min="1789" max="1789" width="10" style="175" bestFit="1" customWidth="1"/>
    <col min="1790" max="1790" width="8.85546875" style="175" bestFit="1" customWidth="1"/>
    <col min="1791" max="1791" width="22.85546875" style="175" customWidth="1"/>
    <col min="1792" max="1792" width="59.7109375" style="175" bestFit="1" customWidth="1"/>
    <col min="1793" max="1793" width="57.85546875" style="175" bestFit="1" customWidth="1"/>
    <col min="1794" max="1794" width="35.28515625" style="175" bestFit="1" customWidth="1"/>
    <col min="1795" max="1795" width="28.140625" style="175" bestFit="1" customWidth="1"/>
    <col min="1796" max="1796" width="33.140625" style="175" bestFit="1" customWidth="1"/>
    <col min="1797" max="1797" width="26" style="175" bestFit="1" customWidth="1"/>
    <col min="1798" max="1798" width="19.140625" style="175" bestFit="1" customWidth="1"/>
    <col min="1799" max="1799" width="10.42578125" style="175" customWidth="1"/>
    <col min="1800" max="1800" width="11.85546875" style="175" customWidth="1"/>
    <col min="1801" max="1801" width="14.7109375" style="175" customWidth="1"/>
    <col min="1802" max="1802" width="9" style="175" bestFit="1" customWidth="1"/>
    <col min="1803" max="2042" width="9.140625" style="175"/>
    <col min="2043" max="2043" width="4.7109375" style="175" bestFit="1" customWidth="1"/>
    <col min="2044" max="2044" width="9.7109375" style="175" bestFit="1" customWidth="1"/>
    <col min="2045" max="2045" width="10" style="175" bestFit="1" customWidth="1"/>
    <col min="2046" max="2046" width="8.85546875" style="175" bestFit="1" customWidth="1"/>
    <col min="2047" max="2047" width="22.85546875" style="175" customWidth="1"/>
    <col min="2048" max="2048" width="59.7109375" style="175" bestFit="1" customWidth="1"/>
    <col min="2049" max="2049" width="57.85546875" style="175" bestFit="1" customWidth="1"/>
    <col min="2050" max="2050" width="35.28515625" style="175" bestFit="1" customWidth="1"/>
    <col min="2051" max="2051" width="28.140625" style="175" bestFit="1" customWidth="1"/>
    <col min="2052" max="2052" width="33.140625" style="175" bestFit="1" customWidth="1"/>
    <col min="2053" max="2053" width="26" style="175" bestFit="1" customWidth="1"/>
    <col min="2054" max="2054" width="19.140625" style="175" bestFit="1" customWidth="1"/>
    <col min="2055" max="2055" width="10.42578125" style="175" customWidth="1"/>
    <col min="2056" max="2056" width="11.85546875" style="175" customWidth="1"/>
    <col min="2057" max="2057" width="14.7109375" style="175" customWidth="1"/>
    <col min="2058" max="2058" width="9" style="175" bestFit="1" customWidth="1"/>
    <col min="2059" max="2298" width="9.140625" style="175"/>
    <col min="2299" max="2299" width="4.7109375" style="175" bestFit="1" customWidth="1"/>
    <col min="2300" max="2300" width="9.7109375" style="175" bestFit="1" customWidth="1"/>
    <col min="2301" max="2301" width="10" style="175" bestFit="1" customWidth="1"/>
    <col min="2302" max="2302" width="8.85546875" style="175" bestFit="1" customWidth="1"/>
    <col min="2303" max="2303" width="22.85546875" style="175" customWidth="1"/>
    <col min="2304" max="2304" width="59.7109375" style="175" bestFit="1" customWidth="1"/>
    <col min="2305" max="2305" width="57.85546875" style="175" bestFit="1" customWidth="1"/>
    <col min="2306" max="2306" width="35.28515625" style="175" bestFit="1" customWidth="1"/>
    <col min="2307" max="2307" width="28.140625" style="175" bestFit="1" customWidth="1"/>
    <col min="2308" max="2308" width="33.140625" style="175" bestFit="1" customWidth="1"/>
    <col min="2309" max="2309" width="26" style="175" bestFit="1" customWidth="1"/>
    <col min="2310" max="2310" width="19.140625" style="175" bestFit="1" customWidth="1"/>
    <col min="2311" max="2311" width="10.42578125" style="175" customWidth="1"/>
    <col min="2312" max="2312" width="11.85546875" style="175" customWidth="1"/>
    <col min="2313" max="2313" width="14.7109375" style="175" customWidth="1"/>
    <col min="2314" max="2314" width="9" style="175" bestFit="1" customWidth="1"/>
    <col min="2315" max="2554" width="9.140625" style="175"/>
    <col min="2555" max="2555" width="4.7109375" style="175" bestFit="1" customWidth="1"/>
    <col min="2556" max="2556" width="9.7109375" style="175" bestFit="1" customWidth="1"/>
    <col min="2557" max="2557" width="10" style="175" bestFit="1" customWidth="1"/>
    <col min="2558" max="2558" width="8.85546875" style="175" bestFit="1" customWidth="1"/>
    <col min="2559" max="2559" width="22.85546875" style="175" customWidth="1"/>
    <col min="2560" max="2560" width="59.7109375" style="175" bestFit="1" customWidth="1"/>
    <col min="2561" max="2561" width="57.85546875" style="175" bestFit="1" customWidth="1"/>
    <col min="2562" max="2562" width="35.28515625" style="175" bestFit="1" customWidth="1"/>
    <col min="2563" max="2563" width="28.140625" style="175" bestFit="1" customWidth="1"/>
    <col min="2564" max="2564" width="33.140625" style="175" bestFit="1" customWidth="1"/>
    <col min="2565" max="2565" width="26" style="175" bestFit="1" customWidth="1"/>
    <col min="2566" max="2566" width="19.140625" style="175" bestFit="1" customWidth="1"/>
    <col min="2567" max="2567" width="10.42578125" style="175" customWidth="1"/>
    <col min="2568" max="2568" width="11.85546875" style="175" customWidth="1"/>
    <col min="2569" max="2569" width="14.7109375" style="175" customWidth="1"/>
    <col min="2570" max="2570" width="9" style="175" bestFit="1" customWidth="1"/>
    <col min="2571" max="2810" width="9.140625" style="175"/>
    <col min="2811" max="2811" width="4.7109375" style="175" bestFit="1" customWidth="1"/>
    <col min="2812" max="2812" width="9.7109375" style="175" bestFit="1" customWidth="1"/>
    <col min="2813" max="2813" width="10" style="175" bestFit="1" customWidth="1"/>
    <col min="2814" max="2814" width="8.85546875" style="175" bestFit="1" customWidth="1"/>
    <col min="2815" max="2815" width="22.85546875" style="175" customWidth="1"/>
    <col min="2816" max="2816" width="59.7109375" style="175" bestFit="1" customWidth="1"/>
    <col min="2817" max="2817" width="57.85546875" style="175" bestFit="1" customWidth="1"/>
    <col min="2818" max="2818" width="35.28515625" style="175" bestFit="1" customWidth="1"/>
    <col min="2819" max="2819" width="28.140625" style="175" bestFit="1" customWidth="1"/>
    <col min="2820" max="2820" width="33.140625" style="175" bestFit="1" customWidth="1"/>
    <col min="2821" max="2821" width="26" style="175" bestFit="1" customWidth="1"/>
    <col min="2822" max="2822" width="19.140625" style="175" bestFit="1" customWidth="1"/>
    <col min="2823" max="2823" width="10.42578125" style="175" customWidth="1"/>
    <col min="2824" max="2824" width="11.85546875" style="175" customWidth="1"/>
    <col min="2825" max="2825" width="14.7109375" style="175" customWidth="1"/>
    <col min="2826" max="2826" width="9" style="175" bestFit="1" customWidth="1"/>
    <col min="2827" max="3066" width="9.140625" style="175"/>
    <col min="3067" max="3067" width="4.7109375" style="175" bestFit="1" customWidth="1"/>
    <col min="3068" max="3068" width="9.7109375" style="175" bestFit="1" customWidth="1"/>
    <col min="3069" max="3069" width="10" style="175" bestFit="1" customWidth="1"/>
    <col min="3070" max="3070" width="8.85546875" style="175" bestFit="1" customWidth="1"/>
    <col min="3071" max="3071" width="22.85546875" style="175" customWidth="1"/>
    <col min="3072" max="3072" width="59.7109375" style="175" bestFit="1" customWidth="1"/>
    <col min="3073" max="3073" width="57.85546875" style="175" bestFit="1" customWidth="1"/>
    <col min="3074" max="3074" width="35.28515625" style="175" bestFit="1" customWidth="1"/>
    <col min="3075" max="3075" width="28.140625" style="175" bestFit="1" customWidth="1"/>
    <col min="3076" max="3076" width="33.140625" style="175" bestFit="1" customWidth="1"/>
    <col min="3077" max="3077" width="26" style="175" bestFit="1" customWidth="1"/>
    <col min="3078" max="3078" width="19.140625" style="175" bestFit="1" customWidth="1"/>
    <col min="3079" max="3079" width="10.42578125" style="175" customWidth="1"/>
    <col min="3080" max="3080" width="11.85546875" style="175" customWidth="1"/>
    <col min="3081" max="3081" width="14.7109375" style="175" customWidth="1"/>
    <col min="3082" max="3082" width="9" style="175" bestFit="1" customWidth="1"/>
    <col min="3083" max="3322" width="9.140625" style="175"/>
    <col min="3323" max="3323" width="4.7109375" style="175" bestFit="1" customWidth="1"/>
    <col min="3324" max="3324" width="9.7109375" style="175" bestFit="1" customWidth="1"/>
    <col min="3325" max="3325" width="10" style="175" bestFit="1" customWidth="1"/>
    <col min="3326" max="3326" width="8.85546875" style="175" bestFit="1" customWidth="1"/>
    <col min="3327" max="3327" width="22.85546875" style="175" customWidth="1"/>
    <col min="3328" max="3328" width="59.7109375" style="175" bestFit="1" customWidth="1"/>
    <col min="3329" max="3329" width="57.85546875" style="175" bestFit="1" customWidth="1"/>
    <col min="3330" max="3330" width="35.28515625" style="175" bestFit="1" customWidth="1"/>
    <col min="3331" max="3331" width="28.140625" style="175" bestFit="1" customWidth="1"/>
    <col min="3332" max="3332" width="33.140625" style="175" bestFit="1" customWidth="1"/>
    <col min="3333" max="3333" width="26" style="175" bestFit="1" customWidth="1"/>
    <col min="3334" max="3334" width="19.140625" style="175" bestFit="1" customWidth="1"/>
    <col min="3335" max="3335" width="10.42578125" style="175" customWidth="1"/>
    <col min="3336" max="3336" width="11.85546875" style="175" customWidth="1"/>
    <col min="3337" max="3337" width="14.7109375" style="175" customWidth="1"/>
    <col min="3338" max="3338" width="9" style="175" bestFit="1" customWidth="1"/>
    <col min="3339" max="3578" width="9.140625" style="175"/>
    <col min="3579" max="3579" width="4.7109375" style="175" bestFit="1" customWidth="1"/>
    <col min="3580" max="3580" width="9.7109375" style="175" bestFit="1" customWidth="1"/>
    <col min="3581" max="3581" width="10" style="175" bestFit="1" customWidth="1"/>
    <col min="3582" max="3582" width="8.85546875" style="175" bestFit="1" customWidth="1"/>
    <col min="3583" max="3583" width="22.85546875" style="175" customWidth="1"/>
    <col min="3584" max="3584" width="59.7109375" style="175" bestFit="1" customWidth="1"/>
    <col min="3585" max="3585" width="57.85546875" style="175" bestFit="1" customWidth="1"/>
    <col min="3586" max="3586" width="35.28515625" style="175" bestFit="1" customWidth="1"/>
    <col min="3587" max="3587" width="28.140625" style="175" bestFit="1" customWidth="1"/>
    <col min="3588" max="3588" width="33.140625" style="175" bestFit="1" customWidth="1"/>
    <col min="3589" max="3589" width="26" style="175" bestFit="1" customWidth="1"/>
    <col min="3590" max="3590" width="19.140625" style="175" bestFit="1" customWidth="1"/>
    <col min="3591" max="3591" width="10.42578125" style="175" customWidth="1"/>
    <col min="3592" max="3592" width="11.85546875" style="175" customWidth="1"/>
    <col min="3593" max="3593" width="14.7109375" style="175" customWidth="1"/>
    <col min="3594" max="3594" width="9" style="175" bestFit="1" customWidth="1"/>
    <col min="3595" max="3834" width="9.140625" style="175"/>
    <col min="3835" max="3835" width="4.7109375" style="175" bestFit="1" customWidth="1"/>
    <col min="3836" max="3836" width="9.7109375" style="175" bestFit="1" customWidth="1"/>
    <col min="3837" max="3837" width="10" style="175" bestFit="1" customWidth="1"/>
    <col min="3838" max="3838" width="8.85546875" style="175" bestFit="1" customWidth="1"/>
    <col min="3839" max="3839" width="22.85546875" style="175" customWidth="1"/>
    <col min="3840" max="3840" width="59.7109375" style="175" bestFit="1" customWidth="1"/>
    <col min="3841" max="3841" width="57.85546875" style="175" bestFit="1" customWidth="1"/>
    <col min="3842" max="3842" width="35.28515625" style="175" bestFit="1" customWidth="1"/>
    <col min="3843" max="3843" width="28.140625" style="175" bestFit="1" customWidth="1"/>
    <col min="3844" max="3844" width="33.140625" style="175" bestFit="1" customWidth="1"/>
    <col min="3845" max="3845" width="26" style="175" bestFit="1" customWidth="1"/>
    <col min="3846" max="3846" width="19.140625" style="175" bestFit="1" customWidth="1"/>
    <col min="3847" max="3847" width="10.42578125" style="175" customWidth="1"/>
    <col min="3848" max="3848" width="11.85546875" style="175" customWidth="1"/>
    <col min="3849" max="3849" width="14.7109375" style="175" customWidth="1"/>
    <col min="3850" max="3850" width="9" style="175" bestFit="1" customWidth="1"/>
    <col min="3851" max="4090" width="9.140625" style="175"/>
    <col min="4091" max="4091" width="4.7109375" style="175" bestFit="1" customWidth="1"/>
    <col min="4092" max="4092" width="9.7109375" style="175" bestFit="1" customWidth="1"/>
    <col min="4093" max="4093" width="10" style="175" bestFit="1" customWidth="1"/>
    <col min="4094" max="4094" width="8.85546875" style="175" bestFit="1" customWidth="1"/>
    <col min="4095" max="4095" width="22.85546875" style="175" customWidth="1"/>
    <col min="4096" max="4096" width="59.7109375" style="175" bestFit="1" customWidth="1"/>
    <col min="4097" max="4097" width="57.85546875" style="175" bestFit="1" customWidth="1"/>
    <col min="4098" max="4098" width="35.28515625" style="175" bestFit="1" customWidth="1"/>
    <col min="4099" max="4099" width="28.140625" style="175" bestFit="1" customWidth="1"/>
    <col min="4100" max="4100" width="33.140625" style="175" bestFit="1" customWidth="1"/>
    <col min="4101" max="4101" width="26" style="175" bestFit="1" customWidth="1"/>
    <col min="4102" max="4102" width="19.140625" style="175" bestFit="1" customWidth="1"/>
    <col min="4103" max="4103" width="10.42578125" style="175" customWidth="1"/>
    <col min="4104" max="4104" width="11.85546875" style="175" customWidth="1"/>
    <col min="4105" max="4105" width="14.7109375" style="175" customWidth="1"/>
    <col min="4106" max="4106" width="9" style="175" bestFit="1" customWidth="1"/>
    <col min="4107" max="4346" width="9.140625" style="175"/>
    <col min="4347" max="4347" width="4.7109375" style="175" bestFit="1" customWidth="1"/>
    <col min="4348" max="4348" width="9.7109375" style="175" bestFit="1" customWidth="1"/>
    <col min="4349" max="4349" width="10" style="175" bestFit="1" customWidth="1"/>
    <col min="4350" max="4350" width="8.85546875" style="175" bestFit="1" customWidth="1"/>
    <col min="4351" max="4351" width="22.85546875" style="175" customWidth="1"/>
    <col min="4352" max="4352" width="59.7109375" style="175" bestFit="1" customWidth="1"/>
    <col min="4353" max="4353" width="57.85546875" style="175" bestFit="1" customWidth="1"/>
    <col min="4354" max="4354" width="35.28515625" style="175" bestFit="1" customWidth="1"/>
    <col min="4355" max="4355" width="28.140625" style="175" bestFit="1" customWidth="1"/>
    <col min="4356" max="4356" width="33.140625" style="175" bestFit="1" customWidth="1"/>
    <col min="4357" max="4357" width="26" style="175" bestFit="1" customWidth="1"/>
    <col min="4358" max="4358" width="19.140625" style="175" bestFit="1" customWidth="1"/>
    <col min="4359" max="4359" width="10.42578125" style="175" customWidth="1"/>
    <col min="4360" max="4360" width="11.85546875" style="175" customWidth="1"/>
    <col min="4361" max="4361" width="14.7109375" style="175" customWidth="1"/>
    <col min="4362" max="4362" width="9" style="175" bestFit="1" customWidth="1"/>
    <col min="4363" max="4602" width="9.140625" style="175"/>
    <col min="4603" max="4603" width="4.7109375" style="175" bestFit="1" customWidth="1"/>
    <col min="4604" max="4604" width="9.7109375" style="175" bestFit="1" customWidth="1"/>
    <col min="4605" max="4605" width="10" style="175" bestFit="1" customWidth="1"/>
    <col min="4606" max="4606" width="8.85546875" style="175" bestFit="1" customWidth="1"/>
    <col min="4607" max="4607" width="22.85546875" style="175" customWidth="1"/>
    <col min="4608" max="4608" width="59.7109375" style="175" bestFit="1" customWidth="1"/>
    <col min="4609" max="4609" width="57.85546875" style="175" bestFit="1" customWidth="1"/>
    <col min="4610" max="4610" width="35.28515625" style="175" bestFit="1" customWidth="1"/>
    <col min="4611" max="4611" width="28.140625" style="175" bestFit="1" customWidth="1"/>
    <col min="4612" max="4612" width="33.140625" style="175" bestFit="1" customWidth="1"/>
    <col min="4613" max="4613" width="26" style="175" bestFit="1" customWidth="1"/>
    <col min="4614" max="4614" width="19.140625" style="175" bestFit="1" customWidth="1"/>
    <col min="4615" max="4615" width="10.42578125" style="175" customWidth="1"/>
    <col min="4616" max="4616" width="11.85546875" style="175" customWidth="1"/>
    <col min="4617" max="4617" width="14.7109375" style="175" customWidth="1"/>
    <col min="4618" max="4618" width="9" style="175" bestFit="1" customWidth="1"/>
    <col min="4619" max="4858" width="9.140625" style="175"/>
    <col min="4859" max="4859" width="4.7109375" style="175" bestFit="1" customWidth="1"/>
    <col min="4860" max="4860" width="9.7109375" style="175" bestFit="1" customWidth="1"/>
    <col min="4861" max="4861" width="10" style="175" bestFit="1" customWidth="1"/>
    <col min="4862" max="4862" width="8.85546875" style="175" bestFit="1" customWidth="1"/>
    <col min="4863" max="4863" width="22.85546875" style="175" customWidth="1"/>
    <col min="4864" max="4864" width="59.7109375" style="175" bestFit="1" customWidth="1"/>
    <col min="4865" max="4865" width="57.85546875" style="175" bestFit="1" customWidth="1"/>
    <col min="4866" max="4866" width="35.28515625" style="175" bestFit="1" customWidth="1"/>
    <col min="4867" max="4867" width="28.140625" style="175" bestFit="1" customWidth="1"/>
    <col min="4868" max="4868" width="33.140625" style="175" bestFit="1" customWidth="1"/>
    <col min="4869" max="4869" width="26" style="175" bestFit="1" customWidth="1"/>
    <col min="4870" max="4870" width="19.140625" style="175" bestFit="1" customWidth="1"/>
    <col min="4871" max="4871" width="10.42578125" style="175" customWidth="1"/>
    <col min="4872" max="4872" width="11.85546875" style="175" customWidth="1"/>
    <col min="4873" max="4873" width="14.7109375" style="175" customWidth="1"/>
    <col min="4874" max="4874" width="9" style="175" bestFit="1" customWidth="1"/>
    <col min="4875" max="5114" width="9.140625" style="175"/>
    <col min="5115" max="5115" width="4.7109375" style="175" bestFit="1" customWidth="1"/>
    <col min="5116" max="5116" width="9.7109375" style="175" bestFit="1" customWidth="1"/>
    <col min="5117" max="5117" width="10" style="175" bestFit="1" customWidth="1"/>
    <col min="5118" max="5118" width="8.85546875" style="175" bestFit="1" customWidth="1"/>
    <col min="5119" max="5119" width="22.85546875" style="175" customWidth="1"/>
    <col min="5120" max="5120" width="59.7109375" style="175" bestFit="1" customWidth="1"/>
    <col min="5121" max="5121" width="57.85546875" style="175" bestFit="1" customWidth="1"/>
    <col min="5122" max="5122" width="35.28515625" style="175" bestFit="1" customWidth="1"/>
    <col min="5123" max="5123" width="28.140625" style="175" bestFit="1" customWidth="1"/>
    <col min="5124" max="5124" width="33.140625" style="175" bestFit="1" customWidth="1"/>
    <col min="5125" max="5125" width="26" style="175" bestFit="1" customWidth="1"/>
    <col min="5126" max="5126" width="19.140625" style="175" bestFit="1" customWidth="1"/>
    <col min="5127" max="5127" width="10.42578125" style="175" customWidth="1"/>
    <col min="5128" max="5128" width="11.85546875" style="175" customWidth="1"/>
    <col min="5129" max="5129" width="14.7109375" style="175" customWidth="1"/>
    <col min="5130" max="5130" width="9" style="175" bestFit="1" customWidth="1"/>
    <col min="5131" max="5370" width="9.140625" style="175"/>
    <col min="5371" max="5371" width="4.7109375" style="175" bestFit="1" customWidth="1"/>
    <col min="5372" max="5372" width="9.7109375" style="175" bestFit="1" customWidth="1"/>
    <col min="5373" max="5373" width="10" style="175" bestFit="1" customWidth="1"/>
    <col min="5374" max="5374" width="8.85546875" style="175" bestFit="1" customWidth="1"/>
    <col min="5375" max="5375" width="22.85546875" style="175" customWidth="1"/>
    <col min="5376" max="5376" width="59.7109375" style="175" bestFit="1" customWidth="1"/>
    <col min="5377" max="5377" width="57.85546875" style="175" bestFit="1" customWidth="1"/>
    <col min="5378" max="5378" width="35.28515625" style="175" bestFit="1" customWidth="1"/>
    <col min="5379" max="5379" width="28.140625" style="175" bestFit="1" customWidth="1"/>
    <col min="5380" max="5380" width="33.140625" style="175" bestFit="1" customWidth="1"/>
    <col min="5381" max="5381" width="26" style="175" bestFit="1" customWidth="1"/>
    <col min="5382" max="5382" width="19.140625" style="175" bestFit="1" customWidth="1"/>
    <col min="5383" max="5383" width="10.42578125" style="175" customWidth="1"/>
    <col min="5384" max="5384" width="11.85546875" style="175" customWidth="1"/>
    <col min="5385" max="5385" width="14.7109375" style="175" customWidth="1"/>
    <col min="5386" max="5386" width="9" style="175" bestFit="1" customWidth="1"/>
    <col min="5387" max="5626" width="9.140625" style="175"/>
    <col min="5627" max="5627" width="4.7109375" style="175" bestFit="1" customWidth="1"/>
    <col min="5628" max="5628" width="9.7109375" style="175" bestFit="1" customWidth="1"/>
    <col min="5629" max="5629" width="10" style="175" bestFit="1" customWidth="1"/>
    <col min="5630" max="5630" width="8.85546875" style="175" bestFit="1" customWidth="1"/>
    <col min="5631" max="5631" width="22.85546875" style="175" customWidth="1"/>
    <col min="5632" max="5632" width="59.7109375" style="175" bestFit="1" customWidth="1"/>
    <col min="5633" max="5633" width="57.85546875" style="175" bestFit="1" customWidth="1"/>
    <col min="5634" max="5634" width="35.28515625" style="175" bestFit="1" customWidth="1"/>
    <col min="5635" max="5635" width="28.140625" style="175" bestFit="1" customWidth="1"/>
    <col min="5636" max="5636" width="33.140625" style="175" bestFit="1" customWidth="1"/>
    <col min="5637" max="5637" width="26" style="175" bestFit="1" customWidth="1"/>
    <col min="5638" max="5638" width="19.140625" style="175" bestFit="1" customWidth="1"/>
    <col min="5639" max="5639" width="10.42578125" style="175" customWidth="1"/>
    <col min="5640" max="5640" width="11.85546875" style="175" customWidth="1"/>
    <col min="5641" max="5641" width="14.7109375" style="175" customWidth="1"/>
    <col min="5642" max="5642" width="9" style="175" bestFit="1" customWidth="1"/>
    <col min="5643" max="5882" width="9.140625" style="175"/>
    <col min="5883" max="5883" width="4.7109375" style="175" bestFit="1" customWidth="1"/>
    <col min="5884" max="5884" width="9.7109375" style="175" bestFit="1" customWidth="1"/>
    <col min="5885" max="5885" width="10" style="175" bestFit="1" customWidth="1"/>
    <col min="5886" max="5886" width="8.85546875" style="175" bestFit="1" customWidth="1"/>
    <col min="5887" max="5887" width="22.85546875" style="175" customWidth="1"/>
    <col min="5888" max="5888" width="59.7109375" style="175" bestFit="1" customWidth="1"/>
    <col min="5889" max="5889" width="57.85546875" style="175" bestFit="1" customWidth="1"/>
    <col min="5890" max="5890" width="35.28515625" style="175" bestFit="1" customWidth="1"/>
    <col min="5891" max="5891" width="28.140625" style="175" bestFit="1" customWidth="1"/>
    <col min="5892" max="5892" width="33.140625" style="175" bestFit="1" customWidth="1"/>
    <col min="5893" max="5893" width="26" style="175" bestFit="1" customWidth="1"/>
    <col min="5894" max="5894" width="19.140625" style="175" bestFit="1" customWidth="1"/>
    <col min="5895" max="5895" width="10.42578125" style="175" customWidth="1"/>
    <col min="5896" max="5896" width="11.85546875" style="175" customWidth="1"/>
    <col min="5897" max="5897" width="14.7109375" style="175" customWidth="1"/>
    <col min="5898" max="5898" width="9" style="175" bestFit="1" customWidth="1"/>
    <col min="5899" max="6138" width="9.140625" style="175"/>
    <col min="6139" max="6139" width="4.7109375" style="175" bestFit="1" customWidth="1"/>
    <col min="6140" max="6140" width="9.7109375" style="175" bestFit="1" customWidth="1"/>
    <col min="6141" max="6141" width="10" style="175" bestFit="1" customWidth="1"/>
    <col min="6142" max="6142" width="8.85546875" style="175" bestFit="1" customWidth="1"/>
    <col min="6143" max="6143" width="22.85546875" style="175" customWidth="1"/>
    <col min="6144" max="6144" width="59.7109375" style="175" bestFit="1" customWidth="1"/>
    <col min="6145" max="6145" width="57.85546875" style="175" bestFit="1" customWidth="1"/>
    <col min="6146" max="6146" width="35.28515625" style="175" bestFit="1" customWidth="1"/>
    <col min="6147" max="6147" width="28.140625" style="175" bestFit="1" customWidth="1"/>
    <col min="6148" max="6148" width="33.140625" style="175" bestFit="1" customWidth="1"/>
    <col min="6149" max="6149" width="26" style="175" bestFit="1" customWidth="1"/>
    <col min="6150" max="6150" width="19.140625" style="175" bestFit="1" customWidth="1"/>
    <col min="6151" max="6151" width="10.42578125" style="175" customWidth="1"/>
    <col min="6152" max="6152" width="11.85546875" style="175" customWidth="1"/>
    <col min="6153" max="6153" width="14.7109375" style="175" customWidth="1"/>
    <col min="6154" max="6154" width="9" style="175" bestFit="1" customWidth="1"/>
    <col min="6155" max="6394" width="9.140625" style="175"/>
    <col min="6395" max="6395" width="4.7109375" style="175" bestFit="1" customWidth="1"/>
    <col min="6396" max="6396" width="9.7109375" style="175" bestFit="1" customWidth="1"/>
    <col min="6397" max="6397" width="10" style="175" bestFit="1" customWidth="1"/>
    <col min="6398" max="6398" width="8.85546875" style="175" bestFit="1" customWidth="1"/>
    <col min="6399" max="6399" width="22.85546875" style="175" customWidth="1"/>
    <col min="6400" max="6400" width="59.7109375" style="175" bestFit="1" customWidth="1"/>
    <col min="6401" max="6401" width="57.85546875" style="175" bestFit="1" customWidth="1"/>
    <col min="6402" max="6402" width="35.28515625" style="175" bestFit="1" customWidth="1"/>
    <col min="6403" max="6403" width="28.140625" style="175" bestFit="1" customWidth="1"/>
    <col min="6404" max="6404" width="33.140625" style="175" bestFit="1" customWidth="1"/>
    <col min="6405" max="6405" width="26" style="175" bestFit="1" customWidth="1"/>
    <col min="6406" max="6406" width="19.140625" style="175" bestFit="1" customWidth="1"/>
    <col min="6407" max="6407" width="10.42578125" style="175" customWidth="1"/>
    <col min="6408" max="6408" width="11.85546875" style="175" customWidth="1"/>
    <col min="6409" max="6409" width="14.7109375" style="175" customWidth="1"/>
    <col min="6410" max="6410" width="9" style="175" bestFit="1" customWidth="1"/>
    <col min="6411" max="6650" width="9.140625" style="175"/>
    <col min="6651" max="6651" width="4.7109375" style="175" bestFit="1" customWidth="1"/>
    <col min="6652" max="6652" width="9.7109375" style="175" bestFit="1" customWidth="1"/>
    <col min="6653" max="6653" width="10" style="175" bestFit="1" customWidth="1"/>
    <col min="6654" max="6654" width="8.85546875" style="175" bestFit="1" customWidth="1"/>
    <col min="6655" max="6655" width="22.85546875" style="175" customWidth="1"/>
    <col min="6656" max="6656" width="59.7109375" style="175" bestFit="1" customWidth="1"/>
    <col min="6657" max="6657" width="57.85546875" style="175" bestFit="1" customWidth="1"/>
    <col min="6658" max="6658" width="35.28515625" style="175" bestFit="1" customWidth="1"/>
    <col min="6659" max="6659" width="28.140625" style="175" bestFit="1" customWidth="1"/>
    <col min="6660" max="6660" width="33.140625" style="175" bestFit="1" customWidth="1"/>
    <col min="6661" max="6661" width="26" style="175" bestFit="1" customWidth="1"/>
    <col min="6662" max="6662" width="19.140625" style="175" bestFit="1" customWidth="1"/>
    <col min="6663" max="6663" width="10.42578125" style="175" customWidth="1"/>
    <col min="6664" max="6664" width="11.85546875" style="175" customWidth="1"/>
    <col min="6665" max="6665" width="14.7109375" style="175" customWidth="1"/>
    <col min="6666" max="6666" width="9" style="175" bestFit="1" customWidth="1"/>
    <col min="6667" max="6906" width="9.140625" style="175"/>
    <col min="6907" max="6907" width="4.7109375" style="175" bestFit="1" customWidth="1"/>
    <col min="6908" max="6908" width="9.7109375" style="175" bestFit="1" customWidth="1"/>
    <col min="6909" max="6909" width="10" style="175" bestFit="1" customWidth="1"/>
    <col min="6910" max="6910" width="8.85546875" style="175" bestFit="1" customWidth="1"/>
    <col min="6911" max="6911" width="22.85546875" style="175" customWidth="1"/>
    <col min="6912" max="6912" width="59.7109375" style="175" bestFit="1" customWidth="1"/>
    <col min="6913" max="6913" width="57.85546875" style="175" bestFit="1" customWidth="1"/>
    <col min="6914" max="6914" width="35.28515625" style="175" bestFit="1" customWidth="1"/>
    <col min="6915" max="6915" width="28.140625" style="175" bestFit="1" customWidth="1"/>
    <col min="6916" max="6916" width="33.140625" style="175" bestFit="1" customWidth="1"/>
    <col min="6917" max="6917" width="26" style="175" bestFit="1" customWidth="1"/>
    <col min="6918" max="6918" width="19.140625" style="175" bestFit="1" customWidth="1"/>
    <col min="6919" max="6919" width="10.42578125" style="175" customWidth="1"/>
    <col min="6920" max="6920" width="11.85546875" style="175" customWidth="1"/>
    <col min="6921" max="6921" width="14.7109375" style="175" customWidth="1"/>
    <col min="6922" max="6922" width="9" style="175" bestFit="1" customWidth="1"/>
    <col min="6923" max="7162" width="9.140625" style="175"/>
    <col min="7163" max="7163" width="4.7109375" style="175" bestFit="1" customWidth="1"/>
    <col min="7164" max="7164" width="9.7109375" style="175" bestFit="1" customWidth="1"/>
    <col min="7165" max="7165" width="10" style="175" bestFit="1" customWidth="1"/>
    <col min="7166" max="7166" width="8.85546875" style="175" bestFit="1" customWidth="1"/>
    <col min="7167" max="7167" width="22.85546875" style="175" customWidth="1"/>
    <col min="7168" max="7168" width="59.7109375" style="175" bestFit="1" customWidth="1"/>
    <col min="7169" max="7169" width="57.85546875" style="175" bestFit="1" customWidth="1"/>
    <col min="7170" max="7170" width="35.28515625" style="175" bestFit="1" customWidth="1"/>
    <col min="7171" max="7171" width="28.140625" style="175" bestFit="1" customWidth="1"/>
    <col min="7172" max="7172" width="33.140625" style="175" bestFit="1" customWidth="1"/>
    <col min="7173" max="7173" width="26" style="175" bestFit="1" customWidth="1"/>
    <col min="7174" max="7174" width="19.140625" style="175" bestFit="1" customWidth="1"/>
    <col min="7175" max="7175" width="10.42578125" style="175" customWidth="1"/>
    <col min="7176" max="7176" width="11.85546875" style="175" customWidth="1"/>
    <col min="7177" max="7177" width="14.7109375" style="175" customWidth="1"/>
    <col min="7178" max="7178" width="9" style="175" bestFit="1" customWidth="1"/>
    <col min="7179" max="7418" width="9.140625" style="175"/>
    <col min="7419" max="7419" width="4.7109375" style="175" bestFit="1" customWidth="1"/>
    <col min="7420" max="7420" width="9.7109375" style="175" bestFit="1" customWidth="1"/>
    <col min="7421" max="7421" width="10" style="175" bestFit="1" customWidth="1"/>
    <col min="7422" max="7422" width="8.85546875" style="175" bestFit="1" customWidth="1"/>
    <col min="7423" max="7423" width="22.85546875" style="175" customWidth="1"/>
    <col min="7424" max="7424" width="59.7109375" style="175" bestFit="1" customWidth="1"/>
    <col min="7425" max="7425" width="57.85546875" style="175" bestFit="1" customWidth="1"/>
    <col min="7426" max="7426" width="35.28515625" style="175" bestFit="1" customWidth="1"/>
    <col min="7427" max="7427" width="28.140625" style="175" bestFit="1" customWidth="1"/>
    <col min="7428" max="7428" width="33.140625" style="175" bestFit="1" customWidth="1"/>
    <col min="7429" max="7429" width="26" style="175" bestFit="1" customWidth="1"/>
    <col min="7430" max="7430" width="19.140625" style="175" bestFit="1" customWidth="1"/>
    <col min="7431" max="7431" width="10.42578125" style="175" customWidth="1"/>
    <col min="7432" max="7432" width="11.85546875" style="175" customWidth="1"/>
    <col min="7433" max="7433" width="14.7109375" style="175" customWidth="1"/>
    <col min="7434" max="7434" width="9" style="175" bestFit="1" customWidth="1"/>
    <col min="7435" max="7674" width="9.140625" style="175"/>
    <col min="7675" max="7675" width="4.7109375" style="175" bestFit="1" customWidth="1"/>
    <col min="7676" max="7676" width="9.7109375" style="175" bestFit="1" customWidth="1"/>
    <col min="7677" max="7677" width="10" style="175" bestFit="1" customWidth="1"/>
    <col min="7678" max="7678" width="8.85546875" style="175" bestFit="1" customWidth="1"/>
    <col min="7679" max="7679" width="22.85546875" style="175" customWidth="1"/>
    <col min="7680" max="7680" width="59.7109375" style="175" bestFit="1" customWidth="1"/>
    <col min="7681" max="7681" width="57.85546875" style="175" bestFit="1" customWidth="1"/>
    <col min="7682" max="7682" width="35.28515625" style="175" bestFit="1" customWidth="1"/>
    <col min="7683" max="7683" width="28.140625" style="175" bestFit="1" customWidth="1"/>
    <col min="7684" max="7684" width="33.140625" style="175" bestFit="1" customWidth="1"/>
    <col min="7685" max="7685" width="26" style="175" bestFit="1" customWidth="1"/>
    <col min="7686" max="7686" width="19.140625" style="175" bestFit="1" customWidth="1"/>
    <col min="7687" max="7687" width="10.42578125" style="175" customWidth="1"/>
    <col min="7688" max="7688" width="11.85546875" style="175" customWidth="1"/>
    <col min="7689" max="7689" width="14.7109375" style="175" customWidth="1"/>
    <col min="7690" max="7690" width="9" style="175" bestFit="1" customWidth="1"/>
    <col min="7691" max="7930" width="9.140625" style="175"/>
    <col min="7931" max="7931" width="4.7109375" style="175" bestFit="1" customWidth="1"/>
    <col min="7932" max="7932" width="9.7109375" style="175" bestFit="1" customWidth="1"/>
    <col min="7933" max="7933" width="10" style="175" bestFit="1" customWidth="1"/>
    <col min="7934" max="7934" width="8.85546875" style="175" bestFit="1" customWidth="1"/>
    <col min="7935" max="7935" width="22.85546875" style="175" customWidth="1"/>
    <col min="7936" max="7936" width="59.7109375" style="175" bestFit="1" customWidth="1"/>
    <col min="7937" max="7937" width="57.85546875" style="175" bestFit="1" customWidth="1"/>
    <col min="7938" max="7938" width="35.28515625" style="175" bestFit="1" customWidth="1"/>
    <col min="7939" max="7939" width="28.140625" style="175" bestFit="1" customWidth="1"/>
    <col min="7940" max="7940" width="33.140625" style="175" bestFit="1" customWidth="1"/>
    <col min="7941" max="7941" width="26" style="175" bestFit="1" customWidth="1"/>
    <col min="7942" max="7942" width="19.140625" style="175" bestFit="1" customWidth="1"/>
    <col min="7943" max="7943" width="10.42578125" style="175" customWidth="1"/>
    <col min="7944" max="7944" width="11.85546875" style="175" customWidth="1"/>
    <col min="7945" max="7945" width="14.7109375" style="175" customWidth="1"/>
    <col min="7946" max="7946" width="9" style="175" bestFit="1" customWidth="1"/>
    <col min="7947" max="8186" width="9.140625" style="175"/>
    <col min="8187" max="8187" width="4.7109375" style="175" bestFit="1" customWidth="1"/>
    <col min="8188" max="8188" width="9.7109375" style="175" bestFit="1" customWidth="1"/>
    <col min="8189" max="8189" width="10" style="175" bestFit="1" customWidth="1"/>
    <col min="8190" max="8190" width="8.85546875" style="175" bestFit="1" customWidth="1"/>
    <col min="8191" max="8191" width="22.85546875" style="175" customWidth="1"/>
    <col min="8192" max="8192" width="59.7109375" style="175" bestFit="1" customWidth="1"/>
    <col min="8193" max="8193" width="57.85546875" style="175" bestFit="1" customWidth="1"/>
    <col min="8194" max="8194" width="35.28515625" style="175" bestFit="1" customWidth="1"/>
    <col min="8195" max="8195" width="28.140625" style="175" bestFit="1" customWidth="1"/>
    <col min="8196" max="8196" width="33.140625" style="175" bestFit="1" customWidth="1"/>
    <col min="8197" max="8197" width="26" style="175" bestFit="1" customWidth="1"/>
    <col min="8198" max="8198" width="19.140625" style="175" bestFit="1" customWidth="1"/>
    <col min="8199" max="8199" width="10.42578125" style="175" customWidth="1"/>
    <col min="8200" max="8200" width="11.85546875" style="175" customWidth="1"/>
    <col min="8201" max="8201" width="14.7109375" style="175" customWidth="1"/>
    <col min="8202" max="8202" width="9" style="175" bestFit="1" customWidth="1"/>
    <col min="8203" max="8442" width="9.140625" style="175"/>
    <col min="8443" max="8443" width="4.7109375" style="175" bestFit="1" customWidth="1"/>
    <col min="8444" max="8444" width="9.7109375" style="175" bestFit="1" customWidth="1"/>
    <col min="8445" max="8445" width="10" style="175" bestFit="1" customWidth="1"/>
    <col min="8446" max="8446" width="8.85546875" style="175" bestFit="1" customWidth="1"/>
    <col min="8447" max="8447" width="22.85546875" style="175" customWidth="1"/>
    <col min="8448" max="8448" width="59.7109375" style="175" bestFit="1" customWidth="1"/>
    <col min="8449" max="8449" width="57.85546875" style="175" bestFit="1" customWidth="1"/>
    <col min="8450" max="8450" width="35.28515625" style="175" bestFit="1" customWidth="1"/>
    <col min="8451" max="8451" width="28.140625" style="175" bestFit="1" customWidth="1"/>
    <col min="8452" max="8452" width="33.140625" style="175" bestFit="1" customWidth="1"/>
    <col min="8453" max="8453" width="26" style="175" bestFit="1" customWidth="1"/>
    <col min="8454" max="8454" width="19.140625" style="175" bestFit="1" customWidth="1"/>
    <col min="8455" max="8455" width="10.42578125" style="175" customWidth="1"/>
    <col min="8456" max="8456" width="11.85546875" style="175" customWidth="1"/>
    <col min="8457" max="8457" width="14.7109375" style="175" customWidth="1"/>
    <col min="8458" max="8458" width="9" style="175" bestFit="1" customWidth="1"/>
    <col min="8459" max="8698" width="9.140625" style="175"/>
    <col min="8699" max="8699" width="4.7109375" style="175" bestFit="1" customWidth="1"/>
    <col min="8700" max="8700" width="9.7109375" style="175" bestFit="1" customWidth="1"/>
    <col min="8701" max="8701" width="10" style="175" bestFit="1" customWidth="1"/>
    <col min="8702" max="8702" width="8.85546875" style="175" bestFit="1" customWidth="1"/>
    <col min="8703" max="8703" width="22.85546875" style="175" customWidth="1"/>
    <col min="8704" max="8704" width="59.7109375" style="175" bestFit="1" customWidth="1"/>
    <col min="8705" max="8705" width="57.85546875" style="175" bestFit="1" customWidth="1"/>
    <col min="8706" max="8706" width="35.28515625" style="175" bestFit="1" customWidth="1"/>
    <col min="8707" max="8707" width="28.140625" style="175" bestFit="1" customWidth="1"/>
    <col min="8708" max="8708" width="33.140625" style="175" bestFit="1" customWidth="1"/>
    <col min="8709" max="8709" width="26" style="175" bestFit="1" customWidth="1"/>
    <col min="8710" max="8710" width="19.140625" style="175" bestFit="1" customWidth="1"/>
    <col min="8711" max="8711" width="10.42578125" style="175" customWidth="1"/>
    <col min="8712" max="8712" width="11.85546875" style="175" customWidth="1"/>
    <col min="8713" max="8713" width="14.7109375" style="175" customWidth="1"/>
    <col min="8714" max="8714" width="9" style="175" bestFit="1" customWidth="1"/>
    <col min="8715" max="8954" width="9.140625" style="175"/>
    <col min="8955" max="8955" width="4.7109375" style="175" bestFit="1" customWidth="1"/>
    <col min="8956" max="8956" width="9.7109375" style="175" bestFit="1" customWidth="1"/>
    <col min="8957" max="8957" width="10" style="175" bestFit="1" customWidth="1"/>
    <col min="8958" max="8958" width="8.85546875" style="175" bestFit="1" customWidth="1"/>
    <col min="8959" max="8959" width="22.85546875" style="175" customWidth="1"/>
    <col min="8960" max="8960" width="59.7109375" style="175" bestFit="1" customWidth="1"/>
    <col min="8961" max="8961" width="57.85546875" style="175" bestFit="1" customWidth="1"/>
    <col min="8962" max="8962" width="35.28515625" style="175" bestFit="1" customWidth="1"/>
    <col min="8963" max="8963" width="28.140625" style="175" bestFit="1" customWidth="1"/>
    <col min="8964" max="8964" width="33.140625" style="175" bestFit="1" customWidth="1"/>
    <col min="8965" max="8965" width="26" style="175" bestFit="1" customWidth="1"/>
    <col min="8966" max="8966" width="19.140625" style="175" bestFit="1" customWidth="1"/>
    <col min="8967" max="8967" width="10.42578125" style="175" customWidth="1"/>
    <col min="8968" max="8968" width="11.85546875" style="175" customWidth="1"/>
    <col min="8969" max="8969" width="14.7109375" style="175" customWidth="1"/>
    <col min="8970" max="8970" width="9" style="175" bestFit="1" customWidth="1"/>
    <col min="8971" max="9210" width="9.140625" style="175"/>
    <col min="9211" max="9211" width="4.7109375" style="175" bestFit="1" customWidth="1"/>
    <col min="9212" max="9212" width="9.7109375" style="175" bestFit="1" customWidth="1"/>
    <col min="9213" max="9213" width="10" style="175" bestFit="1" customWidth="1"/>
    <col min="9214" max="9214" width="8.85546875" style="175" bestFit="1" customWidth="1"/>
    <col min="9215" max="9215" width="22.85546875" style="175" customWidth="1"/>
    <col min="9216" max="9216" width="59.7109375" style="175" bestFit="1" customWidth="1"/>
    <col min="9217" max="9217" width="57.85546875" style="175" bestFit="1" customWidth="1"/>
    <col min="9218" max="9218" width="35.28515625" style="175" bestFit="1" customWidth="1"/>
    <col min="9219" max="9219" width="28.140625" style="175" bestFit="1" customWidth="1"/>
    <col min="9220" max="9220" width="33.140625" style="175" bestFit="1" customWidth="1"/>
    <col min="9221" max="9221" width="26" style="175" bestFit="1" customWidth="1"/>
    <col min="9222" max="9222" width="19.140625" style="175" bestFit="1" customWidth="1"/>
    <col min="9223" max="9223" width="10.42578125" style="175" customWidth="1"/>
    <col min="9224" max="9224" width="11.85546875" style="175" customWidth="1"/>
    <col min="9225" max="9225" width="14.7109375" style="175" customWidth="1"/>
    <col min="9226" max="9226" width="9" style="175" bestFit="1" customWidth="1"/>
    <col min="9227" max="9466" width="9.140625" style="175"/>
    <col min="9467" max="9467" width="4.7109375" style="175" bestFit="1" customWidth="1"/>
    <col min="9468" max="9468" width="9.7109375" style="175" bestFit="1" customWidth="1"/>
    <col min="9469" max="9469" width="10" style="175" bestFit="1" customWidth="1"/>
    <col min="9470" max="9470" width="8.85546875" style="175" bestFit="1" customWidth="1"/>
    <col min="9471" max="9471" width="22.85546875" style="175" customWidth="1"/>
    <col min="9472" max="9472" width="59.7109375" style="175" bestFit="1" customWidth="1"/>
    <col min="9473" max="9473" width="57.85546875" style="175" bestFit="1" customWidth="1"/>
    <col min="9474" max="9474" width="35.28515625" style="175" bestFit="1" customWidth="1"/>
    <col min="9475" max="9475" width="28.140625" style="175" bestFit="1" customWidth="1"/>
    <col min="9476" max="9476" width="33.140625" style="175" bestFit="1" customWidth="1"/>
    <col min="9477" max="9477" width="26" style="175" bestFit="1" customWidth="1"/>
    <col min="9478" max="9478" width="19.140625" style="175" bestFit="1" customWidth="1"/>
    <col min="9479" max="9479" width="10.42578125" style="175" customWidth="1"/>
    <col min="9480" max="9480" width="11.85546875" style="175" customWidth="1"/>
    <col min="9481" max="9481" width="14.7109375" style="175" customWidth="1"/>
    <col min="9482" max="9482" width="9" style="175" bestFit="1" customWidth="1"/>
    <col min="9483" max="9722" width="9.140625" style="175"/>
    <col min="9723" max="9723" width="4.7109375" style="175" bestFit="1" customWidth="1"/>
    <col min="9724" max="9724" width="9.7109375" style="175" bestFit="1" customWidth="1"/>
    <col min="9725" max="9725" width="10" style="175" bestFit="1" customWidth="1"/>
    <col min="9726" max="9726" width="8.85546875" style="175" bestFit="1" customWidth="1"/>
    <col min="9727" max="9727" width="22.85546875" style="175" customWidth="1"/>
    <col min="9728" max="9728" width="59.7109375" style="175" bestFit="1" customWidth="1"/>
    <col min="9729" max="9729" width="57.85546875" style="175" bestFit="1" customWidth="1"/>
    <col min="9730" max="9730" width="35.28515625" style="175" bestFit="1" customWidth="1"/>
    <col min="9731" max="9731" width="28.140625" style="175" bestFit="1" customWidth="1"/>
    <col min="9732" max="9732" width="33.140625" style="175" bestFit="1" customWidth="1"/>
    <col min="9733" max="9733" width="26" style="175" bestFit="1" customWidth="1"/>
    <col min="9734" max="9734" width="19.140625" style="175" bestFit="1" customWidth="1"/>
    <col min="9735" max="9735" width="10.42578125" style="175" customWidth="1"/>
    <col min="9736" max="9736" width="11.85546875" style="175" customWidth="1"/>
    <col min="9737" max="9737" width="14.7109375" style="175" customWidth="1"/>
    <col min="9738" max="9738" width="9" style="175" bestFit="1" customWidth="1"/>
    <col min="9739" max="9978" width="9.140625" style="175"/>
    <col min="9979" max="9979" width="4.7109375" style="175" bestFit="1" customWidth="1"/>
    <col min="9980" max="9980" width="9.7109375" style="175" bestFit="1" customWidth="1"/>
    <col min="9981" max="9981" width="10" style="175" bestFit="1" customWidth="1"/>
    <col min="9982" max="9982" width="8.85546875" style="175" bestFit="1" customWidth="1"/>
    <col min="9983" max="9983" width="22.85546875" style="175" customWidth="1"/>
    <col min="9984" max="9984" width="59.7109375" style="175" bestFit="1" customWidth="1"/>
    <col min="9985" max="9985" width="57.85546875" style="175" bestFit="1" customWidth="1"/>
    <col min="9986" max="9986" width="35.28515625" style="175" bestFit="1" customWidth="1"/>
    <col min="9987" max="9987" width="28.140625" style="175" bestFit="1" customWidth="1"/>
    <col min="9988" max="9988" width="33.140625" style="175" bestFit="1" customWidth="1"/>
    <col min="9989" max="9989" width="26" style="175" bestFit="1" customWidth="1"/>
    <col min="9990" max="9990" width="19.140625" style="175" bestFit="1" customWidth="1"/>
    <col min="9991" max="9991" width="10.42578125" style="175" customWidth="1"/>
    <col min="9992" max="9992" width="11.85546875" style="175" customWidth="1"/>
    <col min="9993" max="9993" width="14.7109375" style="175" customWidth="1"/>
    <col min="9994" max="9994" width="9" style="175" bestFit="1" customWidth="1"/>
    <col min="9995" max="10234" width="9.140625" style="175"/>
    <col min="10235" max="10235" width="4.7109375" style="175" bestFit="1" customWidth="1"/>
    <col min="10236" max="10236" width="9.7109375" style="175" bestFit="1" customWidth="1"/>
    <col min="10237" max="10237" width="10" style="175" bestFit="1" customWidth="1"/>
    <col min="10238" max="10238" width="8.85546875" style="175" bestFit="1" customWidth="1"/>
    <col min="10239" max="10239" width="22.85546875" style="175" customWidth="1"/>
    <col min="10240" max="10240" width="59.7109375" style="175" bestFit="1" customWidth="1"/>
    <col min="10241" max="10241" width="57.85546875" style="175" bestFit="1" customWidth="1"/>
    <col min="10242" max="10242" width="35.28515625" style="175" bestFit="1" customWidth="1"/>
    <col min="10243" max="10243" width="28.140625" style="175" bestFit="1" customWidth="1"/>
    <col min="10244" max="10244" width="33.140625" style="175" bestFit="1" customWidth="1"/>
    <col min="10245" max="10245" width="26" style="175" bestFit="1" customWidth="1"/>
    <col min="10246" max="10246" width="19.140625" style="175" bestFit="1" customWidth="1"/>
    <col min="10247" max="10247" width="10.42578125" style="175" customWidth="1"/>
    <col min="10248" max="10248" width="11.85546875" style="175" customWidth="1"/>
    <col min="10249" max="10249" width="14.7109375" style="175" customWidth="1"/>
    <col min="10250" max="10250" width="9" style="175" bestFit="1" customWidth="1"/>
    <col min="10251" max="10490" width="9.140625" style="175"/>
    <col min="10491" max="10491" width="4.7109375" style="175" bestFit="1" customWidth="1"/>
    <col min="10492" max="10492" width="9.7109375" style="175" bestFit="1" customWidth="1"/>
    <col min="10493" max="10493" width="10" style="175" bestFit="1" customWidth="1"/>
    <col min="10494" max="10494" width="8.85546875" style="175" bestFit="1" customWidth="1"/>
    <col min="10495" max="10495" width="22.85546875" style="175" customWidth="1"/>
    <col min="10496" max="10496" width="59.7109375" style="175" bestFit="1" customWidth="1"/>
    <col min="10497" max="10497" width="57.85546875" style="175" bestFit="1" customWidth="1"/>
    <col min="10498" max="10498" width="35.28515625" style="175" bestFit="1" customWidth="1"/>
    <col min="10499" max="10499" width="28.140625" style="175" bestFit="1" customWidth="1"/>
    <col min="10500" max="10500" width="33.140625" style="175" bestFit="1" customWidth="1"/>
    <col min="10501" max="10501" width="26" style="175" bestFit="1" customWidth="1"/>
    <col min="10502" max="10502" width="19.140625" style="175" bestFit="1" customWidth="1"/>
    <col min="10503" max="10503" width="10.42578125" style="175" customWidth="1"/>
    <col min="10504" max="10504" width="11.85546875" style="175" customWidth="1"/>
    <col min="10505" max="10505" width="14.7109375" style="175" customWidth="1"/>
    <col min="10506" max="10506" width="9" style="175" bestFit="1" customWidth="1"/>
    <col min="10507" max="10746" width="9.140625" style="175"/>
    <col min="10747" max="10747" width="4.7109375" style="175" bestFit="1" customWidth="1"/>
    <col min="10748" max="10748" width="9.7109375" style="175" bestFit="1" customWidth="1"/>
    <col min="10749" max="10749" width="10" style="175" bestFit="1" customWidth="1"/>
    <col min="10750" max="10750" width="8.85546875" style="175" bestFit="1" customWidth="1"/>
    <col min="10751" max="10751" width="22.85546875" style="175" customWidth="1"/>
    <col min="10752" max="10752" width="59.7109375" style="175" bestFit="1" customWidth="1"/>
    <col min="10753" max="10753" width="57.85546875" style="175" bestFit="1" customWidth="1"/>
    <col min="10754" max="10754" width="35.28515625" style="175" bestFit="1" customWidth="1"/>
    <col min="10755" max="10755" width="28.140625" style="175" bestFit="1" customWidth="1"/>
    <col min="10756" max="10756" width="33.140625" style="175" bestFit="1" customWidth="1"/>
    <col min="10757" max="10757" width="26" style="175" bestFit="1" customWidth="1"/>
    <col min="10758" max="10758" width="19.140625" style="175" bestFit="1" customWidth="1"/>
    <col min="10759" max="10759" width="10.42578125" style="175" customWidth="1"/>
    <col min="10760" max="10760" width="11.85546875" style="175" customWidth="1"/>
    <col min="10761" max="10761" width="14.7109375" style="175" customWidth="1"/>
    <col min="10762" max="10762" width="9" style="175" bestFit="1" customWidth="1"/>
    <col min="10763" max="11002" width="9.140625" style="175"/>
    <col min="11003" max="11003" width="4.7109375" style="175" bestFit="1" customWidth="1"/>
    <col min="11004" max="11004" width="9.7109375" style="175" bestFit="1" customWidth="1"/>
    <col min="11005" max="11005" width="10" style="175" bestFit="1" customWidth="1"/>
    <col min="11006" max="11006" width="8.85546875" style="175" bestFit="1" customWidth="1"/>
    <col min="11007" max="11007" width="22.85546875" style="175" customWidth="1"/>
    <col min="11008" max="11008" width="59.7109375" style="175" bestFit="1" customWidth="1"/>
    <col min="11009" max="11009" width="57.85546875" style="175" bestFit="1" customWidth="1"/>
    <col min="11010" max="11010" width="35.28515625" style="175" bestFit="1" customWidth="1"/>
    <col min="11011" max="11011" width="28.140625" style="175" bestFit="1" customWidth="1"/>
    <col min="11012" max="11012" width="33.140625" style="175" bestFit="1" customWidth="1"/>
    <col min="11013" max="11013" width="26" style="175" bestFit="1" customWidth="1"/>
    <col min="11014" max="11014" width="19.140625" style="175" bestFit="1" customWidth="1"/>
    <col min="11015" max="11015" width="10.42578125" style="175" customWidth="1"/>
    <col min="11016" max="11016" width="11.85546875" style="175" customWidth="1"/>
    <col min="11017" max="11017" width="14.7109375" style="175" customWidth="1"/>
    <col min="11018" max="11018" width="9" style="175" bestFit="1" customWidth="1"/>
    <col min="11019" max="11258" width="9.140625" style="175"/>
    <col min="11259" max="11259" width="4.7109375" style="175" bestFit="1" customWidth="1"/>
    <col min="11260" max="11260" width="9.7109375" style="175" bestFit="1" customWidth="1"/>
    <col min="11261" max="11261" width="10" style="175" bestFit="1" customWidth="1"/>
    <col min="11262" max="11262" width="8.85546875" style="175" bestFit="1" customWidth="1"/>
    <col min="11263" max="11263" width="22.85546875" style="175" customWidth="1"/>
    <col min="11264" max="11264" width="59.7109375" style="175" bestFit="1" customWidth="1"/>
    <col min="11265" max="11265" width="57.85546875" style="175" bestFit="1" customWidth="1"/>
    <col min="11266" max="11266" width="35.28515625" style="175" bestFit="1" customWidth="1"/>
    <col min="11267" max="11267" width="28.140625" style="175" bestFit="1" customWidth="1"/>
    <col min="11268" max="11268" width="33.140625" style="175" bestFit="1" customWidth="1"/>
    <col min="11269" max="11269" width="26" style="175" bestFit="1" customWidth="1"/>
    <col min="11270" max="11270" width="19.140625" style="175" bestFit="1" customWidth="1"/>
    <col min="11271" max="11271" width="10.42578125" style="175" customWidth="1"/>
    <col min="11272" max="11272" width="11.85546875" style="175" customWidth="1"/>
    <col min="11273" max="11273" width="14.7109375" style="175" customWidth="1"/>
    <col min="11274" max="11274" width="9" style="175" bestFit="1" customWidth="1"/>
    <col min="11275" max="11514" width="9.140625" style="175"/>
    <col min="11515" max="11515" width="4.7109375" style="175" bestFit="1" customWidth="1"/>
    <col min="11516" max="11516" width="9.7109375" style="175" bestFit="1" customWidth="1"/>
    <col min="11517" max="11517" width="10" style="175" bestFit="1" customWidth="1"/>
    <col min="11518" max="11518" width="8.85546875" style="175" bestFit="1" customWidth="1"/>
    <col min="11519" max="11519" width="22.85546875" style="175" customWidth="1"/>
    <col min="11520" max="11520" width="59.7109375" style="175" bestFit="1" customWidth="1"/>
    <col min="11521" max="11521" width="57.85546875" style="175" bestFit="1" customWidth="1"/>
    <col min="11522" max="11522" width="35.28515625" style="175" bestFit="1" customWidth="1"/>
    <col min="11523" max="11523" width="28.140625" style="175" bestFit="1" customWidth="1"/>
    <col min="11524" max="11524" width="33.140625" style="175" bestFit="1" customWidth="1"/>
    <col min="11525" max="11525" width="26" style="175" bestFit="1" customWidth="1"/>
    <col min="11526" max="11526" width="19.140625" style="175" bestFit="1" customWidth="1"/>
    <col min="11527" max="11527" width="10.42578125" style="175" customWidth="1"/>
    <col min="11528" max="11528" width="11.85546875" style="175" customWidth="1"/>
    <col min="11529" max="11529" width="14.7109375" style="175" customWidth="1"/>
    <col min="11530" max="11530" width="9" style="175" bestFit="1" customWidth="1"/>
    <col min="11531" max="11770" width="9.140625" style="175"/>
    <col min="11771" max="11771" width="4.7109375" style="175" bestFit="1" customWidth="1"/>
    <col min="11772" max="11772" width="9.7109375" style="175" bestFit="1" customWidth="1"/>
    <col min="11773" max="11773" width="10" style="175" bestFit="1" customWidth="1"/>
    <col min="11774" max="11774" width="8.85546875" style="175" bestFit="1" customWidth="1"/>
    <col min="11775" max="11775" width="22.85546875" style="175" customWidth="1"/>
    <col min="11776" max="11776" width="59.7109375" style="175" bestFit="1" customWidth="1"/>
    <col min="11777" max="11777" width="57.85546875" style="175" bestFit="1" customWidth="1"/>
    <col min="11778" max="11778" width="35.28515625" style="175" bestFit="1" customWidth="1"/>
    <col min="11779" max="11779" width="28.140625" style="175" bestFit="1" customWidth="1"/>
    <col min="11780" max="11780" width="33.140625" style="175" bestFit="1" customWidth="1"/>
    <col min="11781" max="11781" width="26" style="175" bestFit="1" customWidth="1"/>
    <col min="11782" max="11782" width="19.140625" style="175" bestFit="1" customWidth="1"/>
    <col min="11783" max="11783" width="10.42578125" style="175" customWidth="1"/>
    <col min="11784" max="11784" width="11.85546875" style="175" customWidth="1"/>
    <col min="11785" max="11785" width="14.7109375" style="175" customWidth="1"/>
    <col min="11786" max="11786" width="9" style="175" bestFit="1" customWidth="1"/>
    <col min="11787" max="12026" width="9.140625" style="175"/>
    <col min="12027" max="12027" width="4.7109375" style="175" bestFit="1" customWidth="1"/>
    <col min="12028" max="12028" width="9.7109375" style="175" bestFit="1" customWidth="1"/>
    <col min="12029" max="12029" width="10" style="175" bestFit="1" customWidth="1"/>
    <col min="12030" max="12030" width="8.85546875" style="175" bestFit="1" customWidth="1"/>
    <col min="12031" max="12031" width="22.85546875" style="175" customWidth="1"/>
    <col min="12032" max="12032" width="59.7109375" style="175" bestFit="1" customWidth="1"/>
    <col min="12033" max="12033" width="57.85546875" style="175" bestFit="1" customWidth="1"/>
    <col min="12034" max="12034" width="35.28515625" style="175" bestFit="1" customWidth="1"/>
    <col min="12035" max="12035" width="28.140625" style="175" bestFit="1" customWidth="1"/>
    <col min="12036" max="12036" width="33.140625" style="175" bestFit="1" customWidth="1"/>
    <col min="12037" max="12037" width="26" style="175" bestFit="1" customWidth="1"/>
    <col min="12038" max="12038" width="19.140625" style="175" bestFit="1" customWidth="1"/>
    <col min="12039" max="12039" width="10.42578125" style="175" customWidth="1"/>
    <col min="12040" max="12040" width="11.85546875" style="175" customWidth="1"/>
    <col min="12041" max="12041" width="14.7109375" style="175" customWidth="1"/>
    <col min="12042" max="12042" width="9" style="175" bestFit="1" customWidth="1"/>
    <col min="12043" max="12282" width="9.140625" style="175"/>
    <col min="12283" max="12283" width="4.7109375" style="175" bestFit="1" customWidth="1"/>
    <col min="12284" max="12284" width="9.7109375" style="175" bestFit="1" customWidth="1"/>
    <col min="12285" max="12285" width="10" style="175" bestFit="1" customWidth="1"/>
    <col min="12286" max="12286" width="8.85546875" style="175" bestFit="1" customWidth="1"/>
    <col min="12287" max="12287" width="22.85546875" style="175" customWidth="1"/>
    <col min="12288" max="12288" width="59.7109375" style="175" bestFit="1" customWidth="1"/>
    <col min="12289" max="12289" width="57.85546875" style="175" bestFit="1" customWidth="1"/>
    <col min="12290" max="12290" width="35.28515625" style="175" bestFit="1" customWidth="1"/>
    <col min="12291" max="12291" width="28.140625" style="175" bestFit="1" customWidth="1"/>
    <col min="12292" max="12292" width="33.140625" style="175" bestFit="1" customWidth="1"/>
    <col min="12293" max="12293" width="26" style="175" bestFit="1" customWidth="1"/>
    <col min="12294" max="12294" width="19.140625" style="175" bestFit="1" customWidth="1"/>
    <col min="12295" max="12295" width="10.42578125" style="175" customWidth="1"/>
    <col min="12296" max="12296" width="11.85546875" style="175" customWidth="1"/>
    <col min="12297" max="12297" width="14.7109375" style="175" customWidth="1"/>
    <col min="12298" max="12298" width="9" style="175" bestFit="1" customWidth="1"/>
    <col min="12299" max="12538" width="9.140625" style="175"/>
    <col min="12539" max="12539" width="4.7109375" style="175" bestFit="1" customWidth="1"/>
    <col min="12540" max="12540" width="9.7109375" style="175" bestFit="1" customWidth="1"/>
    <col min="12541" max="12541" width="10" style="175" bestFit="1" customWidth="1"/>
    <col min="12542" max="12542" width="8.85546875" style="175" bestFit="1" customWidth="1"/>
    <col min="12543" max="12543" width="22.85546875" style="175" customWidth="1"/>
    <col min="12544" max="12544" width="59.7109375" style="175" bestFit="1" customWidth="1"/>
    <col min="12545" max="12545" width="57.85546875" style="175" bestFit="1" customWidth="1"/>
    <col min="12546" max="12546" width="35.28515625" style="175" bestFit="1" customWidth="1"/>
    <col min="12547" max="12547" width="28.140625" style="175" bestFit="1" customWidth="1"/>
    <col min="12548" max="12548" width="33.140625" style="175" bestFit="1" customWidth="1"/>
    <col min="12549" max="12549" width="26" style="175" bestFit="1" customWidth="1"/>
    <col min="12550" max="12550" width="19.140625" style="175" bestFit="1" customWidth="1"/>
    <col min="12551" max="12551" width="10.42578125" style="175" customWidth="1"/>
    <col min="12552" max="12552" width="11.85546875" style="175" customWidth="1"/>
    <col min="12553" max="12553" width="14.7109375" style="175" customWidth="1"/>
    <col min="12554" max="12554" width="9" style="175" bestFit="1" customWidth="1"/>
    <col min="12555" max="12794" width="9.140625" style="175"/>
    <col min="12795" max="12795" width="4.7109375" style="175" bestFit="1" customWidth="1"/>
    <col min="12796" max="12796" width="9.7109375" style="175" bestFit="1" customWidth="1"/>
    <col min="12797" max="12797" width="10" style="175" bestFit="1" customWidth="1"/>
    <col min="12798" max="12798" width="8.85546875" style="175" bestFit="1" customWidth="1"/>
    <col min="12799" max="12799" width="22.85546875" style="175" customWidth="1"/>
    <col min="12800" max="12800" width="59.7109375" style="175" bestFit="1" customWidth="1"/>
    <col min="12801" max="12801" width="57.85546875" style="175" bestFit="1" customWidth="1"/>
    <col min="12802" max="12802" width="35.28515625" style="175" bestFit="1" customWidth="1"/>
    <col min="12803" max="12803" width="28.140625" style="175" bestFit="1" customWidth="1"/>
    <col min="12804" max="12804" width="33.140625" style="175" bestFit="1" customWidth="1"/>
    <col min="12805" max="12805" width="26" style="175" bestFit="1" customWidth="1"/>
    <col min="12806" max="12806" width="19.140625" style="175" bestFit="1" customWidth="1"/>
    <col min="12807" max="12807" width="10.42578125" style="175" customWidth="1"/>
    <col min="12808" max="12808" width="11.85546875" style="175" customWidth="1"/>
    <col min="12809" max="12809" width="14.7109375" style="175" customWidth="1"/>
    <col min="12810" max="12810" width="9" style="175" bestFit="1" customWidth="1"/>
    <col min="12811" max="13050" width="9.140625" style="175"/>
    <col min="13051" max="13051" width="4.7109375" style="175" bestFit="1" customWidth="1"/>
    <col min="13052" max="13052" width="9.7109375" style="175" bestFit="1" customWidth="1"/>
    <col min="13053" max="13053" width="10" style="175" bestFit="1" customWidth="1"/>
    <col min="13054" max="13054" width="8.85546875" style="175" bestFit="1" customWidth="1"/>
    <col min="13055" max="13055" width="22.85546875" style="175" customWidth="1"/>
    <col min="13056" max="13056" width="59.7109375" style="175" bestFit="1" customWidth="1"/>
    <col min="13057" max="13057" width="57.85546875" style="175" bestFit="1" customWidth="1"/>
    <col min="13058" max="13058" width="35.28515625" style="175" bestFit="1" customWidth="1"/>
    <col min="13059" max="13059" width="28.140625" style="175" bestFit="1" customWidth="1"/>
    <col min="13060" max="13060" width="33.140625" style="175" bestFit="1" customWidth="1"/>
    <col min="13061" max="13061" width="26" style="175" bestFit="1" customWidth="1"/>
    <col min="13062" max="13062" width="19.140625" style="175" bestFit="1" customWidth="1"/>
    <col min="13063" max="13063" width="10.42578125" style="175" customWidth="1"/>
    <col min="13064" max="13064" width="11.85546875" style="175" customWidth="1"/>
    <col min="13065" max="13065" width="14.7109375" style="175" customWidth="1"/>
    <col min="13066" max="13066" width="9" style="175" bestFit="1" customWidth="1"/>
    <col min="13067" max="13306" width="9.140625" style="175"/>
    <col min="13307" max="13307" width="4.7109375" style="175" bestFit="1" customWidth="1"/>
    <col min="13308" max="13308" width="9.7109375" style="175" bestFit="1" customWidth="1"/>
    <col min="13309" max="13309" width="10" style="175" bestFit="1" customWidth="1"/>
    <col min="13310" max="13310" width="8.85546875" style="175" bestFit="1" customWidth="1"/>
    <col min="13311" max="13311" width="22.85546875" style="175" customWidth="1"/>
    <col min="13312" max="13312" width="59.7109375" style="175" bestFit="1" customWidth="1"/>
    <col min="13313" max="13313" width="57.85546875" style="175" bestFit="1" customWidth="1"/>
    <col min="13314" max="13314" width="35.28515625" style="175" bestFit="1" customWidth="1"/>
    <col min="13315" max="13315" width="28.140625" style="175" bestFit="1" customWidth="1"/>
    <col min="13316" max="13316" width="33.140625" style="175" bestFit="1" customWidth="1"/>
    <col min="13317" max="13317" width="26" style="175" bestFit="1" customWidth="1"/>
    <col min="13318" max="13318" width="19.140625" style="175" bestFit="1" customWidth="1"/>
    <col min="13319" max="13319" width="10.42578125" style="175" customWidth="1"/>
    <col min="13320" max="13320" width="11.85546875" style="175" customWidth="1"/>
    <col min="13321" max="13321" width="14.7109375" style="175" customWidth="1"/>
    <col min="13322" max="13322" width="9" style="175" bestFit="1" customWidth="1"/>
    <col min="13323" max="13562" width="9.140625" style="175"/>
    <col min="13563" max="13563" width="4.7109375" style="175" bestFit="1" customWidth="1"/>
    <col min="13564" max="13564" width="9.7109375" style="175" bestFit="1" customWidth="1"/>
    <col min="13565" max="13565" width="10" style="175" bestFit="1" customWidth="1"/>
    <col min="13566" max="13566" width="8.85546875" style="175" bestFit="1" customWidth="1"/>
    <col min="13567" max="13567" width="22.85546875" style="175" customWidth="1"/>
    <col min="13568" max="13568" width="59.7109375" style="175" bestFit="1" customWidth="1"/>
    <col min="13569" max="13569" width="57.85546875" style="175" bestFit="1" customWidth="1"/>
    <col min="13570" max="13570" width="35.28515625" style="175" bestFit="1" customWidth="1"/>
    <col min="13571" max="13571" width="28.140625" style="175" bestFit="1" customWidth="1"/>
    <col min="13572" max="13572" width="33.140625" style="175" bestFit="1" customWidth="1"/>
    <col min="13573" max="13573" width="26" style="175" bestFit="1" customWidth="1"/>
    <col min="13574" max="13574" width="19.140625" style="175" bestFit="1" customWidth="1"/>
    <col min="13575" max="13575" width="10.42578125" style="175" customWidth="1"/>
    <col min="13576" max="13576" width="11.85546875" style="175" customWidth="1"/>
    <col min="13577" max="13577" width="14.7109375" style="175" customWidth="1"/>
    <col min="13578" max="13578" width="9" style="175" bestFit="1" customWidth="1"/>
    <col min="13579" max="13818" width="9.140625" style="175"/>
    <col min="13819" max="13819" width="4.7109375" style="175" bestFit="1" customWidth="1"/>
    <col min="13820" max="13820" width="9.7109375" style="175" bestFit="1" customWidth="1"/>
    <col min="13821" max="13821" width="10" style="175" bestFit="1" customWidth="1"/>
    <col min="13822" max="13822" width="8.85546875" style="175" bestFit="1" customWidth="1"/>
    <col min="13823" max="13823" width="22.85546875" style="175" customWidth="1"/>
    <col min="13824" max="13824" width="59.7109375" style="175" bestFit="1" customWidth="1"/>
    <col min="13825" max="13825" width="57.85546875" style="175" bestFit="1" customWidth="1"/>
    <col min="13826" max="13826" width="35.28515625" style="175" bestFit="1" customWidth="1"/>
    <col min="13827" max="13827" width="28.140625" style="175" bestFit="1" customWidth="1"/>
    <col min="13828" max="13828" width="33.140625" style="175" bestFit="1" customWidth="1"/>
    <col min="13829" max="13829" width="26" style="175" bestFit="1" customWidth="1"/>
    <col min="13830" max="13830" width="19.140625" style="175" bestFit="1" customWidth="1"/>
    <col min="13831" max="13831" width="10.42578125" style="175" customWidth="1"/>
    <col min="13832" max="13832" width="11.85546875" style="175" customWidth="1"/>
    <col min="13833" max="13833" width="14.7109375" style="175" customWidth="1"/>
    <col min="13834" max="13834" width="9" style="175" bestFit="1" customWidth="1"/>
    <col min="13835" max="14074" width="9.140625" style="175"/>
    <col min="14075" max="14075" width="4.7109375" style="175" bestFit="1" customWidth="1"/>
    <col min="14076" max="14076" width="9.7109375" style="175" bestFit="1" customWidth="1"/>
    <col min="14077" max="14077" width="10" style="175" bestFit="1" customWidth="1"/>
    <col min="14078" max="14078" width="8.85546875" style="175" bestFit="1" customWidth="1"/>
    <col min="14079" max="14079" width="22.85546875" style="175" customWidth="1"/>
    <col min="14080" max="14080" width="59.7109375" style="175" bestFit="1" customWidth="1"/>
    <col min="14081" max="14081" width="57.85546875" style="175" bestFit="1" customWidth="1"/>
    <col min="14082" max="14082" width="35.28515625" style="175" bestFit="1" customWidth="1"/>
    <col min="14083" max="14083" width="28.140625" style="175" bestFit="1" customWidth="1"/>
    <col min="14084" max="14084" width="33.140625" style="175" bestFit="1" customWidth="1"/>
    <col min="14085" max="14085" width="26" style="175" bestFit="1" customWidth="1"/>
    <col min="14086" max="14086" width="19.140625" style="175" bestFit="1" customWidth="1"/>
    <col min="14087" max="14087" width="10.42578125" style="175" customWidth="1"/>
    <col min="14088" max="14088" width="11.85546875" style="175" customWidth="1"/>
    <col min="14089" max="14089" width="14.7109375" style="175" customWidth="1"/>
    <col min="14090" max="14090" width="9" style="175" bestFit="1" customWidth="1"/>
    <col min="14091" max="14330" width="9.140625" style="175"/>
    <col min="14331" max="14331" width="4.7109375" style="175" bestFit="1" customWidth="1"/>
    <col min="14332" max="14332" width="9.7109375" style="175" bestFit="1" customWidth="1"/>
    <col min="14333" max="14333" width="10" style="175" bestFit="1" customWidth="1"/>
    <col min="14334" max="14334" width="8.85546875" style="175" bestFit="1" customWidth="1"/>
    <col min="14335" max="14335" width="22.85546875" style="175" customWidth="1"/>
    <col min="14336" max="14336" width="59.7109375" style="175" bestFit="1" customWidth="1"/>
    <col min="14337" max="14337" width="57.85546875" style="175" bestFit="1" customWidth="1"/>
    <col min="14338" max="14338" width="35.28515625" style="175" bestFit="1" customWidth="1"/>
    <col min="14339" max="14339" width="28.140625" style="175" bestFit="1" customWidth="1"/>
    <col min="14340" max="14340" width="33.140625" style="175" bestFit="1" customWidth="1"/>
    <col min="14341" max="14341" width="26" style="175" bestFit="1" customWidth="1"/>
    <col min="14342" max="14342" width="19.140625" style="175" bestFit="1" customWidth="1"/>
    <col min="14343" max="14343" width="10.42578125" style="175" customWidth="1"/>
    <col min="14344" max="14344" width="11.85546875" style="175" customWidth="1"/>
    <col min="14345" max="14345" width="14.7109375" style="175" customWidth="1"/>
    <col min="14346" max="14346" width="9" style="175" bestFit="1" customWidth="1"/>
    <col min="14347" max="14586" width="9.140625" style="175"/>
    <col min="14587" max="14587" width="4.7109375" style="175" bestFit="1" customWidth="1"/>
    <col min="14588" max="14588" width="9.7109375" style="175" bestFit="1" customWidth="1"/>
    <col min="14589" max="14589" width="10" style="175" bestFit="1" customWidth="1"/>
    <col min="14590" max="14590" width="8.85546875" style="175" bestFit="1" customWidth="1"/>
    <col min="14591" max="14591" width="22.85546875" style="175" customWidth="1"/>
    <col min="14592" max="14592" width="59.7109375" style="175" bestFit="1" customWidth="1"/>
    <col min="14593" max="14593" width="57.85546875" style="175" bestFit="1" customWidth="1"/>
    <col min="14594" max="14594" width="35.28515625" style="175" bestFit="1" customWidth="1"/>
    <col min="14595" max="14595" width="28.140625" style="175" bestFit="1" customWidth="1"/>
    <col min="14596" max="14596" width="33.140625" style="175" bestFit="1" customWidth="1"/>
    <col min="14597" max="14597" width="26" style="175" bestFit="1" customWidth="1"/>
    <col min="14598" max="14598" width="19.140625" style="175" bestFit="1" customWidth="1"/>
    <col min="14599" max="14599" width="10.42578125" style="175" customWidth="1"/>
    <col min="14600" max="14600" width="11.85546875" style="175" customWidth="1"/>
    <col min="14601" max="14601" width="14.7109375" style="175" customWidth="1"/>
    <col min="14602" max="14602" width="9" style="175" bestFit="1" customWidth="1"/>
    <col min="14603" max="14842" width="9.140625" style="175"/>
    <col min="14843" max="14843" width="4.7109375" style="175" bestFit="1" customWidth="1"/>
    <col min="14844" max="14844" width="9.7109375" style="175" bestFit="1" customWidth="1"/>
    <col min="14845" max="14845" width="10" style="175" bestFit="1" customWidth="1"/>
    <col min="14846" max="14846" width="8.85546875" style="175" bestFit="1" customWidth="1"/>
    <col min="14847" max="14847" width="22.85546875" style="175" customWidth="1"/>
    <col min="14848" max="14848" width="59.7109375" style="175" bestFit="1" customWidth="1"/>
    <col min="14849" max="14849" width="57.85546875" style="175" bestFit="1" customWidth="1"/>
    <col min="14850" max="14850" width="35.28515625" style="175" bestFit="1" customWidth="1"/>
    <col min="14851" max="14851" width="28.140625" style="175" bestFit="1" customWidth="1"/>
    <col min="14852" max="14852" width="33.140625" style="175" bestFit="1" customWidth="1"/>
    <col min="14853" max="14853" width="26" style="175" bestFit="1" customWidth="1"/>
    <col min="14854" max="14854" width="19.140625" style="175" bestFit="1" customWidth="1"/>
    <col min="14855" max="14855" width="10.42578125" style="175" customWidth="1"/>
    <col min="14856" max="14856" width="11.85546875" style="175" customWidth="1"/>
    <col min="14857" max="14857" width="14.7109375" style="175" customWidth="1"/>
    <col min="14858" max="14858" width="9" style="175" bestFit="1" customWidth="1"/>
    <col min="14859" max="15098" width="9.140625" style="175"/>
    <col min="15099" max="15099" width="4.7109375" style="175" bestFit="1" customWidth="1"/>
    <col min="15100" max="15100" width="9.7109375" style="175" bestFit="1" customWidth="1"/>
    <col min="15101" max="15101" width="10" style="175" bestFit="1" customWidth="1"/>
    <col min="15102" max="15102" width="8.85546875" style="175" bestFit="1" customWidth="1"/>
    <col min="15103" max="15103" width="22.85546875" style="175" customWidth="1"/>
    <col min="15104" max="15104" width="59.7109375" style="175" bestFit="1" customWidth="1"/>
    <col min="15105" max="15105" width="57.85546875" style="175" bestFit="1" customWidth="1"/>
    <col min="15106" max="15106" width="35.28515625" style="175" bestFit="1" customWidth="1"/>
    <col min="15107" max="15107" width="28.140625" style="175" bestFit="1" customWidth="1"/>
    <col min="15108" max="15108" width="33.140625" style="175" bestFit="1" customWidth="1"/>
    <col min="15109" max="15109" width="26" style="175" bestFit="1" customWidth="1"/>
    <col min="15110" max="15110" width="19.140625" style="175" bestFit="1" customWidth="1"/>
    <col min="15111" max="15111" width="10.42578125" style="175" customWidth="1"/>
    <col min="15112" max="15112" width="11.85546875" style="175" customWidth="1"/>
    <col min="15113" max="15113" width="14.7109375" style="175" customWidth="1"/>
    <col min="15114" max="15114" width="9" style="175" bestFit="1" customWidth="1"/>
    <col min="15115" max="15354" width="9.140625" style="175"/>
    <col min="15355" max="15355" width="4.7109375" style="175" bestFit="1" customWidth="1"/>
    <col min="15356" max="15356" width="9.7109375" style="175" bestFit="1" customWidth="1"/>
    <col min="15357" max="15357" width="10" style="175" bestFit="1" customWidth="1"/>
    <col min="15358" max="15358" width="8.85546875" style="175" bestFit="1" customWidth="1"/>
    <col min="15359" max="15359" width="22.85546875" style="175" customWidth="1"/>
    <col min="15360" max="15360" width="59.7109375" style="175" bestFit="1" customWidth="1"/>
    <col min="15361" max="15361" width="57.85546875" style="175" bestFit="1" customWidth="1"/>
    <col min="15362" max="15362" width="35.28515625" style="175" bestFit="1" customWidth="1"/>
    <col min="15363" max="15363" width="28.140625" style="175" bestFit="1" customWidth="1"/>
    <col min="15364" max="15364" width="33.140625" style="175" bestFit="1" customWidth="1"/>
    <col min="15365" max="15365" width="26" style="175" bestFit="1" customWidth="1"/>
    <col min="15366" max="15366" width="19.140625" style="175" bestFit="1" customWidth="1"/>
    <col min="15367" max="15367" width="10.42578125" style="175" customWidth="1"/>
    <col min="15368" max="15368" width="11.85546875" style="175" customWidth="1"/>
    <col min="15369" max="15369" width="14.7109375" style="175" customWidth="1"/>
    <col min="15370" max="15370" width="9" style="175" bestFit="1" customWidth="1"/>
    <col min="15371" max="15610" width="9.140625" style="175"/>
    <col min="15611" max="15611" width="4.7109375" style="175" bestFit="1" customWidth="1"/>
    <col min="15612" max="15612" width="9.7109375" style="175" bestFit="1" customWidth="1"/>
    <col min="15613" max="15613" width="10" style="175" bestFit="1" customWidth="1"/>
    <col min="15614" max="15614" width="8.85546875" style="175" bestFit="1" customWidth="1"/>
    <col min="15615" max="15615" width="22.85546875" style="175" customWidth="1"/>
    <col min="15616" max="15616" width="59.7109375" style="175" bestFit="1" customWidth="1"/>
    <col min="15617" max="15617" width="57.85546875" style="175" bestFit="1" customWidth="1"/>
    <col min="15618" max="15618" width="35.28515625" style="175" bestFit="1" customWidth="1"/>
    <col min="15619" max="15619" width="28.140625" style="175" bestFit="1" customWidth="1"/>
    <col min="15620" max="15620" width="33.140625" style="175" bestFit="1" customWidth="1"/>
    <col min="15621" max="15621" width="26" style="175" bestFit="1" customWidth="1"/>
    <col min="15622" max="15622" width="19.140625" style="175" bestFit="1" customWidth="1"/>
    <col min="15623" max="15623" width="10.42578125" style="175" customWidth="1"/>
    <col min="15624" max="15624" width="11.85546875" style="175" customWidth="1"/>
    <col min="15625" max="15625" width="14.7109375" style="175" customWidth="1"/>
    <col min="15626" max="15626" width="9" style="175" bestFit="1" customWidth="1"/>
    <col min="15627" max="15866" width="9.140625" style="175"/>
    <col min="15867" max="15867" width="4.7109375" style="175" bestFit="1" customWidth="1"/>
    <col min="15868" max="15868" width="9.7109375" style="175" bestFit="1" customWidth="1"/>
    <col min="15869" max="15869" width="10" style="175" bestFit="1" customWidth="1"/>
    <col min="15870" max="15870" width="8.85546875" style="175" bestFit="1" customWidth="1"/>
    <col min="15871" max="15871" width="22.85546875" style="175" customWidth="1"/>
    <col min="15872" max="15872" width="59.7109375" style="175" bestFit="1" customWidth="1"/>
    <col min="15873" max="15873" width="57.85546875" style="175" bestFit="1" customWidth="1"/>
    <col min="15874" max="15874" width="35.28515625" style="175" bestFit="1" customWidth="1"/>
    <col min="15875" max="15875" width="28.140625" style="175" bestFit="1" customWidth="1"/>
    <col min="15876" max="15876" width="33.140625" style="175" bestFit="1" customWidth="1"/>
    <col min="15877" max="15877" width="26" style="175" bestFit="1" customWidth="1"/>
    <col min="15878" max="15878" width="19.140625" style="175" bestFit="1" customWidth="1"/>
    <col min="15879" max="15879" width="10.42578125" style="175" customWidth="1"/>
    <col min="15880" max="15880" width="11.85546875" style="175" customWidth="1"/>
    <col min="15881" max="15881" width="14.7109375" style="175" customWidth="1"/>
    <col min="15882" max="15882" width="9" style="175" bestFit="1" customWidth="1"/>
    <col min="15883" max="16122" width="9.140625" style="175"/>
    <col min="16123" max="16123" width="4.7109375" style="175" bestFit="1" customWidth="1"/>
    <col min="16124" max="16124" width="9.7109375" style="175" bestFit="1" customWidth="1"/>
    <col min="16125" max="16125" width="10" style="175" bestFit="1" customWidth="1"/>
    <col min="16126" max="16126" width="8.85546875" style="175" bestFit="1" customWidth="1"/>
    <col min="16127" max="16127" width="22.85546875" style="175" customWidth="1"/>
    <col min="16128" max="16128" width="59.7109375" style="175" bestFit="1" customWidth="1"/>
    <col min="16129" max="16129" width="57.85546875" style="175" bestFit="1" customWidth="1"/>
    <col min="16130" max="16130" width="35.28515625" style="175" bestFit="1" customWidth="1"/>
    <col min="16131" max="16131" width="28.140625" style="175" bestFit="1" customWidth="1"/>
    <col min="16132" max="16132" width="33.140625" style="175" bestFit="1" customWidth="1"/>
    <col min="16133" max="16133" width="26" style="175" bestFit="1" customWidth="1"/>
    <col min="16134" max="16134" width="19.140625" style="175" bestFit="1" customWidth="1"/>
    <col min="16135" max="16135" width="10.42578125" style="175" customWidth="1"/>
    <col min="16136" max="16136" width="11.85546875" style="175" customWidth="1"/>
    <col min="16137" max="16137" width="14.7109375" style="175" customWidth="1"/>
    <col min="16138" max="16138" width="9" style="175" bestFit="1" customWidth="1"/>
    <col min="16139" max="16384" width="9.140625" style="175"/>
  </cols>
  <sheetData>
    <row r="1" spans="1:19" x14ac:dyDescent="0.25">
      <c r="M1" s="176"/>
      <c r="N1" s="176"/>
      <c r="O1" s="176"/>
      <c r="P1" s="176"/>
    </row>
    <row r="2" spans="1:19" x14ac:dyDescent="0.25">
      <c r="A2" s="177" t="s">
        <v>508</v>
      </c>
      <c r="M2" s="176"/>
      <c r="N2" s="176"/>
      <c r="O2" s="176"/>
      <c r="P2" s="176"/>
    </row>
    <row r="3" spans="1:19" x14ac:dyDescent="0.25">
      <c r="M3" s="176"/>
      <c r="N3" s="176"/>
      <c r="O3" s="176"/>
      <c r="P3" s="176"/>
    </row>
    <row r="4" spans="1:19" s="179" customFormat="1" ht="47.25" customHeight="1" x14ac:dyDescent="0.25">
      <c r="A4" s="663" t="s">
        <v>0</v>
      </c>
      <c r="B4" s="665" t="s">
        <v>1</v>
      </c>
      <c r="C4" s="665" t="s">
        <v>2</v>
      </c>
      <c r="D4" s="665" t="s">
        <v>3</v>
      </c>
      <c r="E4" s="663" t="s">
        <v>4</v>
      </c>
      <c r="F4" s="663" t="s">
        <v>5</v>
      </c>
      <c r="G4" s="663" t="s">
        <v>6</v>
      </c>
      <c r="H4" s="669" t="s">
        <v>7</v>
      </c>
      <c r="I4" s="669"/>
      <c r="J4" s="663" t="s">
        <v>8</v>
      </c>
      <c r="K4" s="670" t="s">
        <v>9</v>
      </c>
      <c r="L4" s="671"/>
      <c r="M4" s="668" t="s">
        <v>10</v>
      </c>
      <c r="N4" s="668"/>
      <c r="O4" s="668" t="s">
        <v>11</v>
      </c>
      <c r="P4" s="668"/>
      <c r="Q4" s="663" t="s">
        <v>12</v>
      </c>
      <c r="R4" s="665" t="s">
        <v>13</v>
      </c>
      <c r="S4" s="178"/>
    </row>
    <row r="5" spans="1:19" s="179" customFormat="1" x14ac:dyDescent="0.2">
      <c r="A5" s="664"/>
      <c r="B5" s="666"/>
      <c r="C5" s="666"/>
      <c r="D5" s="666"/>
      <c r="E5" s="664"/>
      <c r="F5" s="664"/>
      <c r="G5" s="664"/>
      <c r="H5" s="180" t="s">
        <v>14</v>
      </c>
      <c r="I5" s="180" t="s">
        <v>15</v>
      </c>
      <c r="J5" s="664"/>
      <c r="K5" s="181">
        <v>2018</v>
      </c>
      <c r="L5" s="181">
        <v>2019</v>
      </c>
      <c r="M5" s="182">
        <v>2018</v>
      </c>
      <c r="N5" s="182">
        <v>2019</v>
      </c>
      <c r="O5" s="182">
        <v>2018</v>
      </c>
      <c r="P5" s="182">
        <v>2019</v>
      </c>
      <c r="Q5" s="664"/>
      <c r="R5" s="666"/>
      <c r="S5" s="178"/>
    </row>
    <row r="6" spans="1:19" s="179" customFormat="1" ht="15.75" customHeight="1" x14ac:dyDescent="0.2">
      <c r="A6" s="183" t="s">
        <v>16</v>
      </c>
      <c r="B6" s="181" t="s">
        <v>17</v>
      </c>
      <c r="C6" s="181" t="s">
        <v>18</v>
      </c>
      <c r="D6" s="181" t="s">
        <v>19</v>
      </c>
      <c r="E6" s="183" t="s">
        <v>20</v>
      </c>
      <c r="F6" s="183" t="s">
        <v>21</v>
      </c>
      <c r="G6" s="183" t="s">
        <v>22</v>
      </c>
      <c r="H6" s="181" t="s">
        <v>23</v>
      </c>
      <c r="I6" s="181" t="s">
        <v>24</v>
      </c>
      <c r="J6" s="183" t="s">
        <v>25</v>
      </c>
      <c r="K6" s="181" t="s">
        <v>26</v>
      </c>
      <c r="L6" s="181" t="s">
        <v>27</v>
      </c>
      <c r="M6" s="184" t="s">
        <v>28</v>
      </c>
      <c r="N6" s="184" t="s">
        <v>29</v>
      </c>
      <c r="O6" s="184" t="s">
        <v>30</v>
      </c>
      <c r="P6" s="184" t="s">
        <v>31</v>
      </c>
      <c r="Q6" s="183" t="s">
        <v>32</v>
      </c>
      <c r="R6" s="181" t="s">
        <v>33</v>
      </c>
      <c r="S6" s="178"/>
    </row>
    <row r="7" spans="1:19" s="201" customFormat="1" ht="195" x14ac:dyDescent="0.25">
      <c r="A7" s="130">
        <v>1</v>
      </c>
      <c r="B7" s="194">
        <v>1</v>
      </c>
      <c r="C7" s="194">
        <v>4</v>
      </c>
      <c r="D7" s="195">
        <v>2</v>
      </c>
      <c r="E7" s="195" t="s">
        <v>421</v>
      </c>
      <c r="F7" s="195" t="s">
        <v>422</v>
      </c>
      <c r="G7" s="195" t="s">
        <v>45</v>
      </c>
      <c r="H7" s="198" t="s">
        <v>170</v>
      </c>
      <c r="I7" s="197" t="s">
        <v>53</v>
      </c>
      <c r="J7" s="238" t="s">
        <v>423</v>
      </c>
      <c r="K7" s="198" t="s">
        <v>42</v>
      </c>
      <c r="L7" s="198"/>
      <c r="M7" s="94">
        <v>25000</v>
      </c>
      <c r="N7" s="206"/>
      <c r="O7" s="206">
        <v>25000</v>
      </c>
      <c r="P7" s="199"/>
      <c r="Q7" s="238" t="s">
        <v>424</v>
      </c>
      <c r="R7" s="238" t="s">
        <v>425</v>
      </c>
    </row>
    <row r="8" spans="1:19" s="201" customFormat="1" ht="105" x14ac:dyDescent="0.25">
      <c r="A8" s="130">
        <v>2</v>
      </c>
      <c r="B8" s="195">
        <v>1</v>
      </c>
      <c r="C8" s="195">
        <v>4</v>
      </c>
      <c r="D8" s="195">
        <v>2</v>
      </c>
      <c r="E8" s="195" t="s">
        <v>426</v>
      </c>
      <c r="F8" s="195" t="s">
        <v>427</v>
      </c>
      <c r="G8" s="195" t="s">
        <v>428</v>
      </c>
      <c r="H8" s="195" t="s">
        <v>170</v>
      </c>
      <c r="I8" s="197" t="s">
        <v>63</v>
      </c>
      <c r="J8" s="239" t="s">
        <v>429</v>
      </c>
      <c r="K8" s="198" t="s">
        <v>42</v>
      </c>
      <c r="L8" s="198"/>
      <c r="M8" s="94">
        <v>8700</v>
      </c>
      <c r="N8" s="206"/>
      <c r="O8" s="206">
        <v>8700</v>
      </c>
      <c r="P8" s="206"/>
      <c r="Q8" s="238" t="s">
        <v>424</v>
      </c>
      <c r="R8" s="238" t="s">
        <v>430</v>
      </c>
    </row>
    <row r="9" spans="1:19" s="201" customFormat="1" ht="135" x14ac:dyDescent="0.25">
      <c r="A9" s="130">
        <v>3</v>
      </c>
      <c r="B9" s="194">
        <v>1</v>
      </c>
      <c r="C9" s="194">
        <v>4</v>
      </c>
      <c r="D9" s="195">
        <v>5</v>
      </c>
      <c r="E9" s="195" t="s">
        <v>431</v>
      </c>
      <c r="F9" s="195" t="s">
        <v>432</v>
      </c>
      <c r="G9" s="195" t="s">
        <v>45</v>
      </c>
      <c r="H9" s="198" t="s">
        <v>170</v>
      </c>
      <c r="I9" s="197" t="s">
        <v>53</v>
      </c>
      <c r="J9" s="238" t="s">
        <v>433</v>
      </c>
      <c r="K9" s="198" t="s">
        <v>42</v>
      </c>
      <c r="L9" s="198"/>
      <c r="M9" s="163">
        <v>50300</v>
      </c>
      <c r="N9" s="206"/>
      <c r="O9" s="199">
        <v>50300</v>
      </c>
      <c r="P9" s="199"/>
      <c r="Q9" s="238" t="s">
        <v>424</v>
      </c>
      <c r="R9" s="238" t="s">
        <v>434</v>
      </c>
    </row>
    <row r="10" spans="1:19" s="201" customFormat="1" ht="135" x14ac:dyDescent="0.25">
      <c r="A10" s="130">
        <v>4</v>
      </c>
      <c r="B10" s="195">
        <v>1</v>
      </c>
      <c r="C10" s="195">
        <v>4</v>
      </c>
      <c r="D10" s="195">
        <v>2</v>
      </c>
      <c r="E10" s="195" t="s">
        <v>435</v>
      </c>
      <c r="F10" s="195" t="s">
        <v>436</v>
      </c>
      <c r="G10" s="195" t="s">
        <v>45</v>
      </c>
      <c r="H10" s="195" t="s">
        <v>170</v>
      </c>
      <c r="I10" s="197" t="s">
        <v>242</v>
      </c>
      <c r="J10" s="239" t="s">
        <v>437</v>
      </c>
      <c r="K10" s="198" t="s">
        <v>42</v>
      </c>
      <c r="L10" s="198"/>
      <c r="M10" s="199">
        <v>19000</v>
      </c>
      <c r="N10" s="206"/>
      <c r="O10" s="199">
        <v>19000</v>
      </c>
      <c r="P10" s="206"/>
      <c r="Q10" s="238" t="s">
        <v>424</v>
      </c>
      <c r="R10" s="238" t="s">
        <v>438</v>
      </c>
    </row>
    <row r="11" spans="1:19" s="201" customFormat="1" ht="180" x14ac:dyDescent="0.25">
      <c r="A11" s="130">
        <v>5</v>
      </c>
      <c r="B11" s="195">
        <v>1</v>
      </c>
      <c r="C11" s="195">
        <v>4</v>
      </c>
      <c r="D11" s="195">
        <v>2</v>
      </c>
      <c r="E11" s="195" t="s">
        <v>439</v>
      </c>
      <c r="F11" s="195" t="s">
        <v>440</v>
      </c>
      <c r="G11" s="195" t="s">
        <v>45</v>
      </c>
      <c r="H11" s="195" t="s">
        <v>170</v>
      </c>
      <c r="I11" s="197" t="s">
        <v>53</v>
      </c>
      <c r="J11" s="239" t="s">
        <v>441</v>
      </c>
      <c r="K11" s="198" t="s">
        <v>42</v>
      </c>
      <c r="L11" s="198"/>
      <c r="M11" s="199">
        <v>17000</v>
      </c>
      <c r="N11" s="206"/>
      <c r="O11" s="199">
        <v>17000</v>
      </c>
      <c r="P11" s="206"/>
      <c r="Q11" s="238" t="s">
        <v>424</v>
      </c>
      <c r="R11" s="238" t="s">
        <v>434</v>
      </c>
    </row>
    <row r="12" spans="1:19" s="201" customFormat="1" ht="120" x14ac:dyDescent="0.25">
      <c r="A12" s="130">
        <v>6</v>
      </c>
      <c r="B12" s="194">
        <v>1</v>
      </c>
      <c r="C12" s="194">
        <v>4</v>
      </c>
      <c r="D12" s="195">
        <v>5</v>
      </c>
      <c r="E12" s="195" t="s">
        <v>442</v>
      </c>
      <c r="F12" s="195" t="s">
        <v>443</v>
      </c>
      <c r="G12" s="195" t="s">
        <v>52</v>
      </c>
      <c r="H12" s="198" t="s">
        <v>444</v>
      </c>
      <c r="I12" s="197" t="s">
        <v>63</v>
      </c>
      <c r="J12" s="195" t="s">
        <v>445</v>
      </c>
      <c r="K12" s="198" t="s">
        <v>446</v>
      </c>
      <c r="L12" s="198"/>
      <c r="M12" s="199">
        <v>26778.5</v>
      </c>
      <c r="N12" s="199"/>
      <c r="O12" s="199">
        <v>20153.5</v>
      </c>
      <c r="P12" s="199"/>
      <c r="Q12" s="195" t="s">
        <v>106</v>
      </c>
      <c r="R12" s="195" t="s">
        <v>447</v>
      </c>
    </row>
    <row r="13" spans="1:19" s="201" customFormat="1" ht="120" x14ac:dyDescent="0.25">
      <c r="A13" s="240">
        <v>6</v>
      </c>
      <c r="B13" s="213">
        <v>1</v>
      </c>
      <c r="C13" s="213">
        <v>4</v>
      </c>
      <c r="D13" s="212">
        <v>5</v>
      </c>
      <c r="E13" s="212" t="s">
        <v>442</v>
      </c>
      <c r="F13" s="212" t="s">
        <v>443</v>
      </c>
      <c r="G13" s="212" t="s">
        <v>52</v>
      </c>
      <c r="H13" s="220" t="s">
        <v>444</v>
      </c>
      <c r="I13" s="221" t="s">
        <v>63</v>
      </c>
      <c r="J13" s="212" t="s">
        <v>445</v>
      </c>
      <c r="K13" s="220" t="s">
        <v>446</v>
      </c>
      <c r="L13" s="220"/>
      <c r="M13" s="219">
        <v>26405</v>
      </c>
      <c r="N13" s="218"/>
      <c r="O13" s="219">
        <v>19780</v>
      </c>
      <c r="P13" s="218"/>
      <c r="Q13" s="212" t="s">
        <v>106</v>
      </c>
      <c r="R13" s="212" t="s">
        <v>447</v>
      </c>
    </row>
    <row r="14" spans="1:19" s="201" customFormat="1" ht="32.25" customHeight="1" x14ac:dyDescent="0.25">
      <c r="A14" s="815" t="s">
        <v>448</v>
      </c>
      <c r="B14" s="707"/>
      <c r="C14" s="707"/>
      <c r="D14" s="707"/>
      <c r="E14" s="707"/>
      <c r="F14" s="707"/>
      <c r="G14" s="707"/>
      <c r="H14" s="707"/>
      <c r="I14" s="707"/>
      <c r="J14" s="707"/>
      <c r="K14" s="707"/>
      <c r="L14" s="707"/>
      <c r="M14" s="707"/>
      <c r="N14" s="707"/>
      <c r="O14" s="707"/>
      <c r="P14" s="707"/>
      <c r="Q14" s="707"/>
      <c r="R14" s="708"/>
    </row>
    <row r="15" spans="1:19" s="201" customFormat="1" ht="150" x14ac:dyDescent="0.25">
      <c r="A15" s="130">
        <v>7</v>
      </c>
      <c r="B15" s="195">
        <v>1</v>
      </c>
      <c r="C15" s="195">
        <v>4</v>
      </c>
      <c r="D15" s="195">
        <v>5</v>
      </c>
      <c r="E15" s="195" t="s">
        <v>449</v>
      </c>
      <c r="F15" s="195" t="s">
        <v>450</v>
      </c>
      <c r="G15" s="195" t="s">
        <v>45</v>
      </c>
      <c r="H15" s="195" t="s">
        <v>170</v>
      </c>
      <c r="I15" s="197" t="s">
        <v>53</v>
      </c>
      <c r="J15" s="238" t="s">
        <v>451</v>
      </c>
      <c r="K15" s="198" t="s">
        <v>36</v>
      </c>
      <c r="L15" s="198"/>
      <c r="M15" s="199">
        <v>19846.5</v>
      </c>
      <c r="N15" s="206"/>
      <c r="O15" s="199">
        <v>19846.5</v>
      </c>
      <c r="P15" s="206"/>
      <c r="Q15" s="238" t="s">
        <v>424</v>
      </c>
      <c r="R15" s="238" t="s">
        <v>452</v>
      </c>
      <c r="S15" s="200"/>
    </row>
    <row r="16" spans="1:19" s="201" customFormat="1" ht="150" x14ac:dyDescent="0.25">
      <c r="A16" s="240">
        <v>7</v>
      </c>
      <c r="B16" s="212">
        <v>1</v>
      </c>
      <c r="C16" s="212">
        <v>4</v>
      </c>
      <c r="D16" s="212">
        <v>5</v>
      </c>
      <c r="E16" s="212" t="s">
        <v>449</v>
      </c>
      <c r="F16" s="212" t="s">
        <v>450</v>
      </c>
      <c r="G16" s="212" t="s">
        <v>45</v>
      </c>
      <c r="H16" s="212" t="s">
        <v>170</v>
      </c>
      <c r="I16" s="221" t="s">
        <v>53</v>
      </c>
      <c r="J16" s="241" t="s">
        <v>451</v>
      </c>
      <c r="K16" s="220" t="s">
        <v>36</v>
      </c>
      <c r="L16" s="220"/>
      <c r="M16" s="219">
        <v>18000</v>
      </c>
      <c r="N16" s="216"/>
      <c r="O16" s="219">
        <v>18000</v>
      </c>
      <c r="P16" s="216"/>
      <c r="Q16" s="241" t="s">
        <v>424</v>
      </c>
      <c r="R16" s="241" t="s">
        <v>452</v>
      </c>
      <c r="S16" s="200"/>
    </row>
    <row r="17" spans="1:19" s="201" customFormat="1" ht="31.5" customHeight="1" x14ac:dyDescent="0.25">
      <c r="A17" s="815" t="s">
        <v>453</v>
      </c>
      <c r="B17" s="707"/>
      <c r="C17" s="707"/>
      <c r="D17" s="707"/>
      <c r="E17" s="707"/>
      <c r="F17" s="707"/>
      <c r="G17" s="707"/>
      <c r="H17" s="707"/>
      <c r="I17" s="707"/>
      <c r="J17" s="707"/>
      <c r="K17" s="707"/>
      <c r="L17" s="707"/>
      <c r="M17" s="707"/>
      <c r="N17" s="707"/>
      <c r="O17" s="707"/>
      <c r="P17" s="707"/>
      <c r="Q17" s="707"/>
      <c r="R17" s="708"/>
      <c r="S17" s="200"/>
    </row>
    <row r="18" spans="1:19" s="201" customFormat="1" ht="240" x14ac:dyDescent="0.25">
      <c r="A18" s="130">
        <v>8</v>
      </c>
      <c r="B18" s="238">
        <v>1</v>
      </c>
      <c r="C18" s="238">
        <v>4</v>
      </c>
      <c r="D18" s="238">
        <v>5</v>
      </c>
      <c r="E18" s="238" t="s">
        <v>454</v>
      </c>
      <c r="F18" s="238" t="s">
        <v>455</v>
      </c>
      <c r="G18" s="238" t="s">
        <v>45</v>
      </c>
      <c r="H18" s="238" t="s">
        <v>456</v>
      </c>
      <c r="I18" s="238" t="s">
        <v>457</v>
      </c>
      <c r="J18" s="238" t="s">
        <v>458</v>
      </c>
      <c r="K18" s="238"/>
      <c r="L18" s="238" t="s">
        <v>38</v>
      </c>
      <c r="M18" s="242"/>
      <c r="N18" s="242">
        <v>26000</v>
      </c>
      <c r="O18" s="242"/>
      <c r="P18" s="243">
        <v>26000</v>
      </c>
      <c r="Q18" s="238" t="s">
        <v>424</v>
      </c>
      <c r="R18" s="238" t="s">
        <v>459</v>
      </c>
      <c r="S18" s="200"/>
    </row>
    <row r="19" spans="1:19" s="201" customFormat="1" ht="255" x14ac:dyDescent="0.25">
      <c r="A19" s="130">
        <v>9</v>
      </c>
      <c r="B19" s="238">
        <v>1</v>
      </c>
      <c r="C19" s="238">
        <v>4</v>
      </c>
      <c r="D19" s="238">
        <v>5</v>
      </c>
      <c r="E19" s="238" t="s">
        <v>460</v>
      </c>
      <c r="F19" s="238" t="s">
        <v>461</v>
      </c>
      <c r="G19" s="238" t="s">
        <v>39</v>
      </c>
      <c r="H19" s="238" t="s">
        <v>462</v>
      </c>
      <c r="I19" s="238" t="s">
        <v>463</v>
      </c>
      <c r="J19" s="238" t="s">
        <v>464</v>
      </c>
      <c r="K19" s="238"/>
      <c r="L19" s="238" t="s">
        <v>38</v>
      </c>
      <c r="M19" s="242"/>
      <c r="N19" s="242">
        <v>21000</v>
      </c>
      <c r="O19" s="242"/>
      <c r="P19" s="243">
        <v>21000</v>
      </c>
      <c r="Q19" s="238" t="s">
        <v>424</v>
      </c>
      <c r="R19" s="238" t="s">
        <v>459</v>
      </c>
      <c r="S19" s="200"/>
    </row>
    <row r="20" spans="1:19" s="201" customFormat="1" ht="165" x14ac:dyDescent="0.25">
      <c r="A20" s="194">
        <v>10</v>
      </c>
      <c r="B20" s="238">
        <v>1</v>
      </c>
      <c r="C20" s="238">
        <v>4</v>
      </c>
      <c r="D20" s="238">
        <v>5</v>
      </c>
      <c r="E20" s="238" t="s">
        <v>465</v>
      </c>
      <c r="F20" s="238" t="s">
        <v>466</v>
      </c>
      <c r="G20" s="238" t="s">
        <v>467</v>
      </c>
      <c r="H20" s="244" t="s">
        <v>468</v>
      </c>
      <c r="I20" s="245" t="s">
        <v>469</v>
      </c>
      <c r="J20" s="245" t="s">
        <v>470</v>
      </c>
      <c r="K20" s="238"/>
      <c r="L20" s="238" t="s">
        <v>38</v>
      </c>
      <c r="M20" s="242"/>
      <c r="N20" s="242">
        <v>26250</v>
      </c>
      <c r="O20" s="242"/>
      <c r="P20" s="243">
        <v>26250</v>
      </c>
      <c r="Q20" s="238" t="s">
        <v>424</v>
      </c>
      <c r="R20" s="238" t="s">
        <v>459</v>
      </c>
    </row>
    <row r="21" spans="1:19" s="201" customFormat="1" ht="135" x14ac:dyDescent="0.25">
      <c r="A21" s="130">
        <v>11</v>
      </c>
      <c r="B21" s="238">
        <v>1</v>
      </c>
      <c r="C21" s="238">
        <v>4</v>
      </c>
      <c r="D21" s="238">
        <v>2</v>
      </c>
      <c r="E21" s="238" t="s">
        <v>471</v>
      </c>
      <c r="F21" s="238" t="s">
        <v>472</v>
      </c>
      <c r="G21" s="238" t="s">
        <v>473</v>
      </c>
      <c r="H21" s="238" t="s">
        <v>474</v>
      </c>
      <c r="I21" s="238" t="s">
        <v>475</v>
      </c>
      <c r="J21" s="238" t="s">
        <v>476</v>
      </c>
      <c r="K21" s="238"/>
      <c r="L21" s="238" t="s">
        <v>38</v>
      </c>
      <c r="M21" s="242"/>
      <c r="N21" s="242">
        <v>39750</v>
      </c>
      <c r="O21" s="242"/>
      <c r="P21" s="243">
        <v>39750</v>
      </c>
      <c r="Q21" s="238" t="s">
        <v>424</v>
      </c>
      <c r="R21" s="238" t="s">
        <v>459</v>
      </c>
    </row>
    <row r="22" spans="1:19" s="201" customFormat="1" ht="135" x14ac:dyDescent="0.25">
      <c r="A22" s="130">
        <v>12</v>
      </c>
      <c r="B22" s="238">
        <v>1</v>
      </c>
      <c r="C22" s="238">
        <v>4</v>
      </c>
      <c r="D22" s="238">
        <v>5</v>
      </c>
      <c r="E22" s="238" t="s">
        <v>477</v>
      </c>
      <c r="F22" s="238" t="s">
        <v>478</v>
      </c>
      <c r="G22" s="238" t="s">
        <v>479</v>
      </c>
      <c r="H22" s="238" t="s">
        <v>480</v>
      </c>
      <c r="I22" s="238" t="s">
        <v>481</v>
      </c>
      <c r="J22" s="238" t="s">
        <v>482</v>
      </c>
      <c r="K22" s="238"/>
      <c r="L22" s="238" t="s">
        <v>38</v>
      </c>
      <c r="M22" s="242"/>
      <c r="N22" s="242">
        <v>26500</v>
      </c>
      <c r="O22" s="242"/>
      <c r="P22" s="243">
        <f>N22</f>
        <v>26500</v>
      </c>
      <c r="Q22" s="238" t="s">
        <v>424</v>
      </c>
      <c r="R22" s="238" t="s">
        <v>459</v>
      </c>
    </row>
    <row r="23" spans="1:19" s="201" customFormat="1" ht="105" x14ac:dyDescent="0.25">
      <c r="A23" s="130">
        <v>13</v>
      </c>
      <c r="B23" s="238">
        <v>1</v>
      </c>
      <c r="C23" s="238">
        <v>4</v>
      </c>
      <c r="D23" s="238">
        <v>2</v>
      </c>
      <c r="E23" s="238" t="s">
        <v>483</v>
      </c>
      <c r="F23" s="238" t="s">
        <v>484</v>
      </c>
      <c r="G23" s="238" t="s">
        <v>485</v>
      </c>
      <c r="H23" s="238" t="s">
        <v>486</v>
      </c>
      <c r="I23" s="238" t="s">
        <v>487</v>
      </c>
      <c r="J23" s="238" t="s">
        <v>488</v>
      </c>
      <c r="K23" s="238"/>
      <c r="L23" s="238" t="s">
        <v>38</v>
      </c>
      <c r="M23" s="242"/>
      <c r="N23" s="242">
        <v>25000</v>
      </c>
      <c r="O23" s="242"/>
      <c r="P23" s="243">
        <v>25000</v>
      </c>
      <c r="Q23" s="238" t="s">
        <v>424</v>
      </c>
      <c r="R23" s="238" t="s">
        <v>459</v>
      </c>
    </row>
    <row r="24" spans="1:19" s="201" customFormat="1" ht="105" x14ac:dyDescent="0.25">
      <c r="A24" s="194">
        <v>14</v>
      </c>
      <c r="B24" s="238">
        <v>1</v>
      </c>
      <c r="C24" s="238">
        <v>4</v>
      </c>
      <c r="D24" s="238">
        <v>5</v>
      </c>
      <c r="E24" s="195" t="s">
        <v>489</v>
      </c>
      <c r="F24" s="238" t="s">
        <v>490</v>
      </c>
      <c r="G24" s="238" t="s">
        <v>39</v>
      </c>
      <c r="H24" s="238" t="s">
        <v>480</v>
      </c>
      <c r="I24" s="238" t="s">
        <v>491</v>
      </c>
      <c r="J24" s="238" t="s">
        <v>492</v>
      </c>
      <c r="K24" s="238"/>
      <c r="L24" s="238" t="s">
        <v>38</v>
      </c>
      <c r="M24" s="242"/>
      <c r="N24" s="242">
        <v>10086</v>
      </c>
      <c r="O24" s="242"/>
      <c r="P24" s="243">
        <v>10086</v>
      </c>
      <c r="Q24" s="238" t="s">
        <v>424</v>
      </c>
      <c r="R24" s="238" t="s">
        <v>459</v>
      </c>
    </row>
    <row r="25" spans="1:19" s="201" customFormat="1" ht="120" x14ac:dyDescent="0.25">
      <c r="A25" s="194">
        <v>15</v>
      </c>
      <c r="B25" s="238">
        <v>1</v>
      </c>
      <c r="C25" s="238">
        <v>4</v>
      </c>
      <c r="D25" s="238">
        <v>5</v>
      </c>
      <c r="E25" s="195" t="s">
        <v>493</v>
      </c>
      <c r="F25" s="238" t="s">
        <v>494</v>
      </c>
      <c r="G25" s="238" t="s">
        <v>39</v>
      </c>
      <c r="H25" s="238" t="s">
        <v>480</v>
      </c>
      <c r="I25" s="238" t="s">
        <v>457</v>
      </c>
      <c r="J25" s="238" t="s">
        <v>495</v>
      </c>
      <c r="K25" s="238"/>
      <c r="L25" s="238" t="s">
        <v>38</v>
      </c>
      <c r="M25" s="242"/>
      <c r="N25" s="242">
        <v>8487</v>
      </c>
      <c r="O25" s="242"/>
      <c r="P25" s="243">
        <v>8487</v>
      </c>
      <c r="Q25" s="238" t="s">
        <v>424</v>
      </c>
      <c r="R25" s="238" t="s">
        <v>459</v>
      </c>
    </row>
    <row r="26" spans="1:19" s="201" customFormat="1" ht="105" x14ac:dyDescent="0.25">
      <c r="A26" s="194">
        <v>16</v>
      </c>
      <c r="B26" s="238">
        <v>1</v>
      </c>
      <c r="C26" s="238">
        <v>4</v>
      </c>
      <c r="D26" s="238">
        <v>5</v>
      </c>
      <c r="E26" s="238" t="s">
        <v>496</v>
      </c>
      <c r="F26" s="238" t="s">
        <v>497</v>
      </c>
      <c r="G26" s="238" t="s">
        <v>39</v>
      </c>
      <c r="H26" s="238" t="s">
        <v>480</v>
      </c>
      <c r="I26" s="238" t="s">
        <v>457</v>
      </c>
      <c r="J26" s="238" t="s">
        <v>492</v>
      </c>
      <c r="K26" s="238"/>
      <c r="L26" s="238" t="s">
        <v>38</v>
      </c>
      <c r="M26" s="242"/>
      <c r="N26" s="242">
        <v>8487</v>
      </c>
      <c r="O26" s="242"/>
      <c r="P26" s="243">
        <v>8487</v>
      </c>
      <c r="Q26" s="238" t="s">
        <v>424</v>
      </c>
      <c r="R26" s="238" t="s">
        <v>459</v>
      </c>
    </row>
    <row r="27" spans="1:19" s="201" customFormat="1" ht="120" x14ac:dyDescent="0.25">
      <c r="A27" s="194">
        <v>17</v>
      </c>
      <c r="B27" s="238">
        <v>1</v>
      </c>
      <c r="C27" s="238">
        <v>4</v>
      </c>
      <c r="D27" s="238">
        <v>5</v>
      </c>
      <c r="E27" s="238" t="s">
        <v>498</v>
      </c>
      <c r="F27" s="238" t="s">
        <v>499</v>
      </c>
      <c r="G27" s="238" t="s">
        <v>473</v>
      </c>
      <c r="H27" s="238" t="s">
        <v>474</v>
      </c>
      <c r="I27" s="238" t="s">
        <v>491</v>
      </c>
      <c r="J27" s="238" t="s">
        <v>500</v>
      </c>
      <c r="K27" s="238"/>
      <c r="L27" s="238" t="s">
        <v>38</v>
      </c>
      <c r="M27" s="242"/>
      <c r="N27" s="242">
        <v>47000</v>
      </c>
      <c r="O27" s="242"/>
      <c r="P27" s="243">
        <v>47000</v>
      </c>
      <c r="Q27" s="238" t="s">
        <v>424</v>
      </c>
      <c r="R27" s="238" t="s">
        <v>459</v>
      </c>
    </row>
    <row r="28" spans="1:19" s="201" customFormat="1" ht="120" x14ac:dyDescent="0.25">
      <c r="A28" s="194">
        <v>18</v>
      </c>
      <c r="B28" s="238">
        <v>1</v>
      </c>
      <c r="C28" s="238">
        <v>4</v>
      </c>
      <c r="D28" s="238">
        <v>5</v>
      </c>
      <c r="E28" s="238" t="s">
        <v>501</v>
      </c>
      <c r="F28" s="238" t="s">
        <v>502</v>
      </c>
      <c r="G28" s="238" t="s">
        <v>473</v>
      </c>
      <c r="H28" s="238" t="s">
        <v>474</v>
      </c>
      <c r="I28" s="238" t="s">
        <v>475</v>
      </c>
      <c r="J28" s="238" t="s">
        <v>503</v>
      </c>
      <c r="K28" s="238"/>
      <c r="L28" s="238" t="s">
        <v>38</v>
      </c>
      <c r="M28" s="242"/>
      <c r="N28" s="242">
        <v>53000</v>
      </c>
      <c r="O28" s="242"/>
      <c r="P28" s="243">
        <v>53000</v>
      </c>
      <c r="Q28" s="238" t="s">
        <v>424</v>
      </c>
      <c r="R28" s="238" t="s">
        <v>459</v>
      </c>
    </row>
    <row r="29" spans="1:19" s="201" customFormat="1" ht="120" x14ac:dyDescent="0.25">
      <c r="A29" s="194">
        <v>19</v>
      </c>
      <c r="B29" s="238">
        <v>1</v>
      </c>
      <c r="C29" s="238">
        <v>4</v>
      </c>
      <c r="D29" s="238">
        <v>5</v>
      </c>
      <c r="E29" s="238" t="s">
        <v>504</v>
      </c>
      <c r="F29" s="238" t="s">
        <v>505</v>
      </c>
      <c r="G29" s="238" t="s">
        <v>473</v>
      </c>
      <c r="H29" s="238" t="s">
        <v>474</v>
      </c>
      <c r="I29" s="238" t="s">
        <v>491</v>
      </c>
      <c r="J29" s="238" t="s">
        <v>503</v>
      </c>
      <c r="K29" s="238"/>
      <c r="L29" s="238" t="s">
        <v>38</v>
      </c>
      <c r="M29" s="242"/>
      <c r="N29" s="242">
        <v>47000</v>
      </c>
      <c r="O29" s="242"/>
      <c r="P29" s="243">
        <v>47000</v>
      </c>
      <c r="Q29" s="238" t="s">
        <v>424</v>
      </c>
      <c r="R29" s="238" t="s">
        <v>459</v>
      </c>
    </row>
    <row r="30" spans="1:19" s="201" customFormat="1" ht="150" x14ac:dyDescent="0.25">
      <c r="A30" s="194">
        <v>20</v>
      </c>
      <c r="B30" s="238">
        <v>1</v>
      </c>
      <c r="C30" s="238">
        <v>4</v>
      </c>
      <c r="D30" s="238">
        <v>5</v>
      </c>
      <c r="E30" s="238" t="s">
        <v>506</v>
      </c>
      <c r="F30" s="238" t="s">
        <v>507</v>
      </c>
      <c r="G30" s="238" t="s">
        <v>473</v>
      </c>
      <c r="H30" s="238" t="s">
        <v>474</v>
      </c>
      <c r="I30" s="238" t="s">
        <v>491</v>
      </c>
      <c r="J30" s="238" t="s">
        <v>503</v>
      </c>
      <c r="K30" s="238"/>
      <c r="L30" s="238" t="s">
        <v>38</v>
      </c>
      <c r="M30" s="242"/>
      <c r="N30" s="242">
        <v>48000</v>
      </c>
      <c r="O30" s="242"/>
      <c r="P30" s="243">
        <v>48000</v>
      </c>
      <c r="Q30" s="238" t="s">
        <v>424</v>
      </c>
      <c r="R30" s="238" t="s">
        <v>459</v>
      </c>
    </row>
    <row r="32" spans="1:19" x14ac:dyDescent="0.25">
      <c r="M32" s="578" t="s">
        <v>256</v>
      </c>
      <c r="N32" s="579"/>
      <c r="O32" s="580" t="s">
        <v>257</v>
      </c>
      <c r="P32" s="580"/>
    </row>
    <row r="33" spans="12:16" x14ac:dyDescent="0.25">
      <c r="M33" s="99" t="s">
        <v>258</v>
      </c>
      <c r="N33" s="99" t="s">
        <v>259</v>
      </c>
      <c r="O33" s="99" t="s">
        <v>258</v>
      </c>
      <c r="P33" s="99" t="s">
        <v>259</v>
      </c>
    </row>
    <row r="34" spans="12:16" x14ac:dyDescent="0.25">
      <c r="L34" s="101" t="s">
        <v>260</v>
      </c>
      <c r="M34" s="151">
        <v>19</v>
      </c>
      <c r="N34" s="156">
        <f>O7+O8+O9+O10+O11+O15+P18+P19+P20+P21+P22+P23+P24+P25+P26+P27+P28+P29+P30</f>
        <v>526406.5</v>
      </c>
      <c r="O34" s="161">
        <v>1</v>
      </c>
      <c r="P34" s="156">
        <f>O12</f>
        <v>20153.5</v>
      </c>
    </row>
    <row r="35" spans="12:16" x14ac:dyDescent="0.25">
      <c r="L35" s="101" t="s">
        <v>261</v>
      </c>
      <c r="M35" s="131">
        <v>19</v>
      </c>
      <c r="N35" s="83">
        <f>O7+O8+O9+O10+O11+O16+P18+P19+P20+P21+P22+P23+P24+P25+P26+P27+P28+P29+P30</f>
        <v>524560</v>
      </c>
      <c r="O35" s="131">
        <v>1</v>
      </c>
      <c r="P35" s="83">
        <f>O13</f>
        <v>19780</v>
      </c>
    </row>
  </sheetData>
  <mergeCells count="18">
    <mergeCell ref="M32:N32"/>
    <mergeCell ref="O32:P32"/>
    <mergeCell ref="G4:G5"/>
    <mergeCell ref="H4:I4"/>
    <mergeCell ref="J4:J5"/>
    <mergeCell ref="K4:L4"/>
    <mergeCell ref="M4:N4"/>
    <mergeCell ref="O4:P4"/>
    <mergeCell ref="F4:F5"/>
    <mergeCell ref="Q4:Q5"/>
    <mergeCell ref="R4:R5"/>
    <mergeCell ref="A14:R14"/>
    <mergeCell ref="A17:R17"/>
    <mergeCell ref="A4:A5"/>
    <mergeCell ref="B4:B5"/>
    <mergeCell ref="C4:C5"/>
    <mergeCell ref="D4:D5"/>
    <mergeCell ref="E4: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3" sqref="A3"/>
    </sheetView>
  </sheetViews>
  <sheetFormatPr defaultRowHeight="15" x14ac:dyDescent="0.25"/>
  <cols>
    <col min="1" max="1" width="4.7109375" style="175" customWidth="1"/>
    <col min="2" max="2" width="8.85546875" style="175" customWidth="1"/>
    <col min="3" max="3" width="11.42578125" style="175" customWidth="1"/>
    <col min="4" max="4" width="9.7109375" style="175" customWidth="1"/>
    <col min="5" max="5" width="45.7109375" style="175" customWidth="1"/>
    <col min="6" max="6" width="71.28515625" style="175" customWidth="1"/>
    <col min="7" max="7" width="35.7109375" style="175" customWidth="1"/>
    <col min="8" max="8" width="19.28515625" style="175" customWidth="1"/>
    <col min="9" max="9" width="19.5703125" style="175" customWidth="1"/>
    <col min="10" max="10" width="35.85546875" style="175" customWidth="1"/>
    <col min="11" max="11" width="13.28515625" style="175" customWidth="1"/>
    <col min="12" max="12" width="12.7109375" style="175" customWidth="1"/>
    <col min="13" max="16" width="14.7109375" style="175" customWidth="1"/>
    <col min="17" max="17" width="19.140625" style="175" customWidth="1"/>
    <col min="18" max="18" width="19.42578125" style="175" customWidth="1"/>
    <col min="19" max="19" width="19.5703125" style="175" customWidth="1"/>
    <col min="20" max="20" width="11.28515625" style="175" bestFit="1" customWidth="1"/>
    <col min="21" max="250" width="9.140625" style="175"/>
    <col min="251" max="251" width="4.7109375" style="175" bestFit="1" customWidth="1"/>
    <col min="252" max="252" width="9.7109375" style="175" bestFit="1" customWidth="1"/>
    <col min="253" max="253" width="10" style="175" bestFit="1" customWidth="1"/>
    <col min="254" max="254" width="8.85546875" style="175" bestFit="1" customWidth="1"/>
    <col min="255" max="255" width="22.85546875" style="175" customWidth="1"/>
    <col min="256" max="256" width="59.7109375" style="175" bestFit="1" customWidth="1"/>
    <col min="257" max="257" width="57.85546875" style="175" bestFit="1" customWidth="1"/>
    <col min="258" max="258" width="35.28515625" style="175" bestFit="1" customWidth="1"/>
    <col min="259" max="259" width="28.140625" style="175" bestFit="1" customWidth="1"/>
    <col min="260" max="260" width="33.140625" style="175" bestFit="1" customWidth="1"/>
    <col min="261" max="261" width="26" style="175" bestFit="1" customWidth="1"/>
    <col min="262" max="262" width="19.140625" style="175" bestFit="1" customWidth="1"/>
    <col min="263" max="263" width="10.42578125" style="175" customWidth="1"/>
    <col min="264" max="264" width="11.85546875" style="175" customWidth="1"/>
    <col min="265" max="265" width="14.7109375" style="175" customWidth="1"/>
    <col min="266" max="266" width="9" style="175" bestFit="1" customWidth="1"/>
    <col min="267" max="506" width="9.140625" style="175"/>
    <col min="507" max="507" width="4.7109375" style="175" bestFit="1" customWidth="1"/>
    <col min="508" max="508" width="9.7109375" style="175" bestFit="1" customWidth="1"/>
    <col min="509" max="509" width="10" style="175" bestFit="1" customWidth="1"/>
    <col min="510" max="510" width="8.85546875" style="175" bestFit="1" customWidth="1"/>
    <col min="511" max="511" width="22.85546875" style="175" customWidth="1"/>
    <col min="512" max="512" width="59.7109375" style="175" bestFit="1" customWidth="1"/>
    <col min="513" max="513" width="57.85546875" style="175" bestFit="1" customWidth="1"/>
    <col min="514" max="514" width="35.28515625" style="175" bestFit="1" customWidth="1"/>
    <col min="515" max="515" width="28.140625" style="175" bestFit="1" customWidth="1"/>
    <col min="516" max="516" width="33.140625" style="175" bestFit="1" customWidth="1"/>
    <col min="517" max="517" width="26" style="175" bestFit="1" customWidth="1"/>
    <col min="518" max="518" width="19.140625" style="175" bestFit="1" customWidth="1"/>
    <col min="519" max="519" width="10.42578125" style="175" customWidth="1"/>
    <col min="520" max="520" width="11.85546875" style="175" customWidth="1"/>
    <col min="521" max="521" width="14.7109375" style="175" customWidth="1"/>
    <col min="522" max="522" width="9" style="175" bestFit="1" customWidth="1"/>
    <col min="523" max="762" width="9.140625" style="175"/>
    <col min="763" max="763" width="4.7109375" style="175" bestFit="1" customWidth="1"/>
    <col min="764" max="764" width="9.7109375" style="175" bestFit="1" customWidth="1"/>
    <col min="765" max="765" width="10" style="175" bestFit="1" customWidth="1"/>
    <col min="766" max="766" width="8.85546875" style="175" bestFit="1" customWidth="1"/>
    <col min="767" max="767" width="22.85546875" style="175" customWidth="1"/>
    <col min="768" max="768" width="59.7109375" style="175" bestFit="1" customWidth="1"/>
    <col min="769" max="769" width="57.85546875" style="175" bestFit="1" customWidth="1"/>
    <col min="770" max="770" width="35.28515625" style="175" bestFit="1" customWidth="1"/>
    <col min="771" max="771" width="28.140625" style="175" bestFit="1" customWidth="1"/>
    <col min="772" max="772" width="33.140625" style="175" bestFit="1" customWidth="1"/>
    <col min="773" max="773" width="26" style="175" bestFit="1" customWidth="1"/>
    <col min="774" max="774" width="19.140625" style="175" bestFit="1" customWidth="1"/>
    <col min="775" max="775" width="10.42578125" style="175" customWidth="1"/>
    <col min="776" max="776" width="11.85546875" style="175" customWidth="1"/>
    <col min="777" max="777" width="14.7109375" style="175" customWidth="1"/>
    <col min="778" max="778" width="9" style="175" bestFit="1" customWidth="1"/>
    <col min="779" max="1018" width="9.140625" style="175"/>
    <col min="1019" max="1019" width="4.7109375" style="175" bestFit="1" customWidth="1"/>
    <col min="1020" max="1020" width="9.7109375" style="175" bestFit="1" customWidth="1"/>
    <col min="1021" max="1021" width="10" style="175" bestFit="1" customWidth="1"/>
    <col min="1022" max="1022" width="8.85546875" style="175" bestFit="1" customWidth="1"/>
    <col min="1023" max="1023" width="22.85546875" style="175" customWidth="1"/>
    <col min="1024" max="1024" width="59.7109375" style="175" bestFit="1" customWidth="1"/>
    <col min="1025" max="1025" width="57.85546875" style="175" bestFit="1" customWidth="1"/>
    <col min="1026" max="1026" width="35.28515625" style="175" bestFit="1" customWidth="1"/>
    <col min="1027" max="1027" width="28.140625" style="175" bestFit="1" customWidth="1"/>
    <col min="1028" max="1028" width="33.140625" style="175" bestFit="1" customWidth="1"/>
    <col min="1029" max="1029" width="26" style="175" bestFit="1" customWidth="1"/>
    <col min="1030" max="1030" width="19.140625" style="175" bestFit="1" customWidth="1"/>
    <col min="1031" max="1031" width="10.42578125" style="175" customWidth="1"/>
    <col min="1032" max="1032" width="11.85546875" style="175" customWidth="1"/>
    <col min="1033" max="1033" width="14.7109375" style="175" customWidth="1"/>
    <col min="1034" max="1034" width="9" style="175" bestFit="1" customWidth="1"/>
    <col min="1035" max="1274" width="9.140625" style="175"/>
    <col min="1275" max="1275" width="4.7109375" style="175" bestFit="1" customWidth="1"/>
    <col min="1276" max="1276" width="9.7109375" style="175" bestFit="1" customWidth="1"/>
    <col min="1277" max="1277" width="10" style="175" bestFit="1" customWidth="1"/>
    <col min="1278" max="1278" width="8.85546875" style="175" bestFit="1" customWidth="1"/>
    <col min="1279" max="1279" width="22.85546875" style="175" customWidth="1"/>
    <col min="1280" max="1280" width="59.7109375" style="175" bestFit="1" customWidth="1"/>
    <col min="1281" max="1281" width="57.85546875" style="175" bestFit="1" customWidth="1"/>
    <col min="1282" max="1282" width="35.28515625" style="175" bestFit="1" customWidth="1"/>
    <col min="1283" max="1283" width="28.140625" style="175" bestFit="1" customWidth="1"/>
    <col min="1284" max="1284" width="33.140625" style="175" bestFit="1" customWidth="1"/>
    <col min="1285" max="1285" width="26" style="175" bestFit="1" customWidth="1"/>
    <col min="1286" max="1286" width="19.140625" style="175" bestFit="1" customWidth="1"/>
    <col min="1287" max="1287" width="10.42578125" style="175" customWidth="1"/>
    <col min="1288" max="1288" width="11.85546875" style="175" customWidth="1"/>
    <col min="1289" max="1289" width="14.7109375" style="175" customWidth="1"/>
    <col min="1290" max="1290" width="9" style="175" bestFit="1" customWidth="1"/>
    <col min="1291" max="1530" width="9.140625" style="175"/>
    <col min="1531" max="1531" width="4.7109375" style="175" bestFit="1" customWidth="1"/>
    <col min="1532" max="1532" width="9.7109375" style="175" bestFit="1" customWidth="1"/>
    <col min="1533" max="1533" width="10" style="175" bestFit="1" customWidth="1"/>
    <col min="1534" max="1534" width="8.85546875" style="175" bestFit="1" customWidth="1"/>
    <col min="1535" max="1535" width="22.85546875" style="175" customWidth="1"/>
    <col min="1536" max="1536" width="59.7109375" style="175" bestFit="1" customWidth="1"/>
    <col min="1537" max="1537" width="57.85546875" style="175" bestFit="1" customWidth="1"/>
    <col min="1538" max="1538" width="35.28515625" style="175" bestFit="1" customWidth="1"/>
    <col min="1539" max="1539" width="28.140625" style="175" bestFit="1" customWidth="1"/>
    <col min="1540" max="1540" width="33.140625" style="175" bestFit="1" customWidth="1"/>
    <col min="1541" max="1541" width="26" style="175" bestFit="1" customWidth="1"/>
    <col min="1542" max="1542" width="19.140625" style="175" bestFit="1" customWidth="1"/>
    <col min="1543" max="1543" width="10.42578125" style="175" customWidth="1"/>
    <col min="1544" max="1544" width="11.85546875" style="175" customWidth="1"/>
    <col min="1545" max="1545" width="14.7109375" style="175" customWidth="1"/>
    <col min="1546" max="1546" width="9" style="175" bestFit="1" customWidth="1"/>
    <col min="1547" max="1786" width="9.140625" style="175"/>
    <col min="1787" max="1787" width="4.7109375" style="175" bestFit="1" customWidth="1"/>
    <col min="1788" max="1788" width="9.7109375" style="175" bestFit="1" customWidth="1"/>
    <col min="1789" max="1789" width="10" style="175" bestFit="1" customWidth="1"/>
    <col min="1790" max="1790" width="8.85546875" style="175" bestFit="1" customWidth="1"/>
    <col min="1791" max="1791" width="22.85546875" style="175" customWidth="1"/>
    <col min="1792" max="1792" width="59.7109375" style="175" bestFit="1" customWidth="1"/>
    <col min="1793" max="1793" width="57.85546875" style="175" bestFit="1" customWidth="1"/>
    <col min="1794" max="1794" width="35.28515625" style="175" bestFit="1" customWidth="1"/>
    <col min="1795" max="1795" width="28.140625" style="175" bestFit="1" customWidth="1"/>
    <col min="1796" max="1796" width="33.140625" style="175" bestFit="1" customWidth="1"/>
    <col min="1797" max="1797" width="26" style="175" bestFit="1" customWidth="1"/>
    <col min="1798" max="1798" width="19.140625" style="175" bestFit="1" customWidth="1"/>
    <col min="1799" max="1799" width="10.42578125" style="175" customWidth="1"/>
    <col min="1800" max="1800" width="11.85546875" style="175" customWidth="1"/>
    <col min="1801" max="1801" width="14.7109375" style="175" customWidth="1"/>
    <col min="1802" max="1802" width="9" style="175" bestFit="1" customWidth="1"/>
    <col min="1803" max="2042" width="9.140625" style="175"/>
    <col min="2043" max="2043" width="4.7109375" style="175" bestFit="1" customWidth="1"/>
    <col min="2044" max="2044" width="9.7109375" style="175" bestFit="1" customWidth="1"/>
    <col min="2045" max="2045" width="10" style="175" bestFit="1" customWidth="1"/>
    <col min="2046" max="2046" width="8.85546875" style="175" bestFit="1" customWidth="1"/>
    <col min="2047" max="2047" width="22.85546875" style="175" customWidth="1"/>
    <col min="2048" max="2048" width="59.7109375" style="175" bestFit="1" customWidth="1"/>
    <col min="2049" max="2049" width="57.85546875" style="175" bestFit="1" customWidth="1"/>
    <col min="2050" max="2050" width="35.28515625" style="175" bestFit="1" customWidth="1"/>
    <col min="2051" max="2051" width="28.140625" style="175" bestFit="1" customWidth="1"/>
    <col min="2052" max="2052" width="33.140625" style="175" bestFit="1" customWidth="1"/>
    <col min="2053" max="2053" width="26" style="175" bestFit="1" customWidth="1"/>
    <col min="2054" max="2054" width="19.140625" style="175" bestFit="1" customWidth="1"/>
    <col min="2055" max="2055" width="10.42578125" style="175" customWidth="1"/>
    <col min="2056" max="2056" width="11.85546875" style="175" customWidth="1"/>
    <col min="2057" max="2057" width="14.7109375" style="175" customWidth="1"/>
    <col min="2058" max="2058" width="9" style="175" bestFit="1" customWidth="1"/>
    <col min="2059" max="2298" width="9.140625" style="175"/>
    <col min="2299" max="2299" width="4.7109375" style="175" bestFit="1" customWidth="1"/>
    <col min="2300" max="2300" width="9.7109375" style="175" bestFit="1" customWidth="1"/>
    <col min="2301" max="2301" width="10" style="175" bestFit="1" customWidth="1"/>
    <col min="2302" max="2302" width="8.85546875" style="175" bestFit="1" customWidth="1"/>
    <col min="2303" max="2303" width="22.85546875" style="175" customWidth="1"/>
    <col min="2304" max="2304" width="59.7109375" style="175" bestFit="1" customWidth="1"/>
    <col min="2305" max="2305" width="57.85546875" style="175" bestFit="1" customWidth="1"/>
    <col min="2306" max="2306" width="35.28515625" style="175" bestFit="1" customWidth="1"/>
    <col min="2307" max="2307" width="28.140625" style="175" bestFit="1" customWidth="1"/>
    <col min="2308" max="2308" width="33.140625" style="175" bestFit="1" customWidth="1"/>
    <col min="2309" max="2309" width="26" style="175" bestFit="1" customWidth="1"/>
    <col min="2310" max="2310" width="19.140625" style="175" bestFit="1" customWidth="1"/>
    <col min="2311" max="2311" width="10.42578125" style="175" customWidth="1"/>
    <col min="2312" max="2312" width="11.85546875" style="175" customWidth="1"/>
    <col min="2313" max="2313" width="14.7109375" style="175" customWidth="1"/>
    <col min="2314" max="2314" width="9" style="175" bestFit="1" customWidth="1"/>
    <col min="2315" max="2554" width="9.140625" style="175"/>
    <col min="2555" max="2555" width="4.7109375" style="175" bestFit="1" customWidth="1"/>
    <col min="2556" max="2556" width="9.7109375" style="175" bestFit="1" customWidth="1"/>
    <col min="2557" max="2557" width="10" style="175" bestFit="1" customWidth="1"/>
    <col min="2558" max="2558" width="8.85546875" style="175" bestFit="1" customWidth="1"/>
    <col min="2559" max="2559" width="22.85546875" style="175" customWidth="1"/>
    <col min="2560" max="2560" width="59.7109375" style="175" bestFit="1" customWidth="1"/>
    <col min="2561" max="2561" width="57.85546875" style="175" bestFit="1" customWidth="1"/>
    <col min="2562" max="2562" width="35.28515625" style="175" bestFit="1" customWidth="1"/>
    <col min="2563" max="2563" width="28.140625" style="175" bestFit="1" customWidth="1"/>
    <col min="2564" max="2564" width="33.140625" style="175" bestFit="1" customWidth="1"/>
    <col min="2565" max="2565" width="26" style="175" bestFit="1" customWidth="1"/>
    <col min="2566" max="2566" width="19.140625" style="175" bestFit="1" customWidth="1"/>
    <col min="2567" max="2567" width="10.42578125" style="175" customWidth="1"/>
    <col min="2568" max="2568" width="11.85546875" style="175" customWidth="1"/>
    <col min="2569" max="2569" width="14.7109375" style="175" customWidth="1"/>
    <col min="2570" max="2570" width="9" style="175" bestFit="1" customWidth="1"/>
    <col min="2571" max="2810" width="9.140625" style="175"/>
    <col min="2811" max="2811" width="4.7109375" style="175" bestFit="1" customWidth="1"/>
    <col min="2812" max="2812" width="9.7109375" style="175" bestFit="1" customWidth="1"/>
    <col min="2813" max="2813" width="10" style="175" bestFit="1" customWidth="1"/>
    <col min="2814" max="2814" width="8.85546875" style="175" bestFit="1" customWidth="1"/>
    <col min="2815" max="2815" width="22.85546875" style="175" customWidth="1"/>
    <col min="2816" max="2816" width="59.7109375" style="175" bestFit="1" customWidth="1"/>
    <col min="2817" max="2817" width="57.85546875" style="175" bestFit="1" customWidth="1"/>
    <col min="2818" max="2818" width="35.28515625" style="175" bestFit="1" customWidth="1"/>
    <col min="2819" max="2819" width="28.140625" style="175" bestFit="1" customWidth="1"/>
    <col min="2820" max="2820" width="33.140625" style="175" bestFit="1" customWidth="1"/>
    <col min="2821" max="2821" width="26" style="175" bestFit="1" customWidth="1"/>
    <col min="2822" max="2822" width="19.140625" style="175" bestFit="1" customWidth="1"/>
    <col min="2823" max="2823" width="10.42578125" style="175" customWidth="1"/>
    <col min="2824" max="2824" width="11.85546875" style="175" customWidth="1"/>
    <col min="2825" max="2825" width="14.7109375" style="175" customWidth="1"/>
    <col min="2826" max="2826" width="9" style="175" bestFit="1" customWidth="1"/>
    <col min="2827" max="3066" width="9.140625" style="175"/>
    <col min="3067" max="3067" width="4.7109375" style="175" bestFit="1" customWidth="1"/>
    <col min="3068" max="3068" width="9.7109375" style="175" bestFit="1" customWidth="1"/>
    <col min="3069" max="3069" width="10" style="175" bestFit="1" customWidth="1"/>
    <col min="3070" max="3070" width="8.85546875" style="175" bestFit="1" customWidth="1"/>
    <col min="3071" max="3071" width="22.85546875" style="175" customWidth="1"/>
    <col min="3072" max="3072" width="59.7109375" style="175" bestFit="1" customWidth="1"/>
    <col min="3073" max="3073" width="57.85546875" style="175" bestFit="1" customWidth="1"/>
    <col min="3074" max="3074" width="35.28515625" style="175" bestFit="1" customWidth="1"/>
    <col min="3075" max="3075" width="28.140625" style="175" bestFit="1" customWidth="1"/>
    <col min="3076" max="3076" width="33.140625" style="175" bestFit="1" customWidth="1"/>
    <col min="3077" max="3077" width="26" style="175" bestFit="1" customWidth="1"/>
    <col min="3078" max="3078" width="19.140625" style="175" bestFit="1" customWidth="1"/>
    <col min="3079" max="3079" width="10.42578125" style="175" customWidth="1"/>
    <col min="3080" max="3080" width="11.85546875" style="175" customWidth="1"/>
    <col min="3081" max="3081" width="14.7109375" style="175" customWidth="1"/>
    <col min="3082" max="3082" width="9" style="175" bestFit="1" customWidth="1"/>
    <col min="3083" max="3322" width="9.140625" style="175"/>
    <col min="3323" max="3323" width="4.7109375" style="175" bestFit="1" customWidth="1"/>
    <col min="3324" max="3324" width="9.7109375" style="175" bestFit="1" customWidth="1"/>
    <col min="3325" max="3325" width="10" style="175" bestFit="1" customWidth="1"/>
    <col min="3326" max="3326" width="8.85546875" style="175" bestFit="1" customWidth="1"/>
    <col min="3327" max="3327" width="22.85546875" style="175" customWidth="1"/>
    <col min="3328" max="3328" width="59.7109375" style="175" bestFit="1" customWidth="1"/>
    <col min="3329" max="3329" width="57.85546875" style="175" bestFit="1" customWidth="1"/>
    <col min="3330" max="3330" width="35.28515625" style="175" bestFit="1" customWidth="1"/>
    <col min="3331" max="3331" width="28.140625" style="175" bestFit="1" customWidth="1"/>
    <col min="3332" max="3332" width="33.140625" style="175" bestFit="1" customWidth="1"/>
    <col min="3333" max="3333" width="26" style="175" bestFit="1" customWidth="1"/>
    <col min="3334" max="3334" width="19.140625" style="175" bestFit="1" customWidth="1"/>
    <col min="3335" max="3335" width="10.42578125" style="175" customWidth="1"/>
    <col min="3336" max="3336" width="11.85546875" style="175" customWidth="1"/>
    <col min="3337" max="3337" width="14.7109375" style="175" customWidth="1"/>
    <col min="3338" max="3338" width="9" style="175" bestFit="1" customWidth="1"/>
    <col min="3339" max="3578" width="9.140625" style="175"/>
    <col min="3579" max="3579" width="4.7109375" style="175" bestFit="1" customWidth="1"/>
    <col min="3580" max="3580" width="9.7109375" style="175" bestFit="1" customWidth="1"/>
    <col min="3581" max="3581" width="10" style="175" bestFit="1" customWidth="1"/>
    <col min="3582" max="3582" width="8.85546875" style="175" bestFit="1" customWidth="1"/>
    <col min="3583" max="3583" width="22.85546875" style="175" customWidth="1"/>
    <col min="3584" max="3584" width="59.7109375" style="175" bestFit="1" customWidth="1"/>
    <col min="3585" max="3585" width="57.85546875" style="175" bestFit="1" customWidth="1"/>
    <col min="3586" max="3586" width="35.28515625" style="175" bestFit="1" customWidth="1"/>
    <col min="3587" max="3587" width="28.140625" style="175" bestFit="1" customWidth="1"/>
    <col min="3588" max="3588" width="33.140625" style="175" bestFit="1" customWidth="1"/>
    <col min="3589" max="3589" width="26" style="175" bestFit="1" customWidth="1"/>
    <col min="3590" max="3590" width="19.140625" style="175" bestFit="1" customWidth="1"/>
    <col min="3591" max="3591" width="10.42578125" style="175" customWidth="1"/>
    <col min="3592" max="3592" width="11.85546875" style="175" customWidth="1"/>
    <col min="3593" max="3593" width="14.7109375" style="175" customWidth="1"/>
    <col min="3594" max="3594" width="9" style="175" bestFit="1" customWidth="1"/>
    <col min="3595" max="3834" width="9.140625" style="175"/>
    <col min="3835" max="3835" width="4.7109375" style="175" bestFit="1" customWidth="1"/>
    <col min="3836" max="3836" width="9.7109375" style="175" bestFit="1" customWidth="1"/>
    <col min="3837" max="3837" width="10" style="175" bestFit="1" customWidth="1"/>
    <col min="3838" max="3838" width="8.85546875" style="175" bestFit="1" customWidth="1"/>
    <col min="3839" max="3839" width="22.85546875" style="175" customWidth="1"/>
    <col min="3840" max="3840" width="59.7109375" style="175" bestFit="1" customWidth="1"/>
    <col min="3841" max="3841" width="57.85546875" style="175" bestFit="1" customWidth="1"/>
    <col min="3842" max="3842" width="35.28515625" style="175" bestFit="1" customWidth="1"/>
    <col min="3843" max="3843" width="28.140625" style="175" bestFit="1" customWidth="1"/>
    <col min="3844" max="3844" width="33.140625" style="175" bestFit="1" customWidth="1"/>
    <col min="3845" max="3845" width="26" style="175" bestFit="1" customWidth="1"/>
    <col min="3846" max="3846" width="19.140625" style="175" bestFit="1" customWidth="1"/>
    <col min="3847" max="3847" width="10.42578125" style="175" customWidth="1"/>
    <col min="3848" max="3848" width="11.85546875" style="175" customWidth="1"/>
    <col min="3849" max="3849" width="14.7109375" style="175" customWidth="1"/>
    <col min="3850" max="3850" width="9" style="175" bestFit="1" customWidth="1"/>
    <col min="3851" max="4090" width="9.140625" style="175"/>
    <col min="4091" max="4091" width="4.7109375" style="175" bestFit="1" customWidth="1"/>
    <col min="4092" max="4092" width="9.7109375" style="175" bestFit="1" customWidth="1"/>
    <col min="4093" max="4093" width="10" style="175" bestFit="1" customWidth="1"/>
    <col min="4094" max="4094" width="8.85546875" style="175" bestFit="1" customWidth="1"/>
    <col min="4095" max="4095" width="22.85546875" style="175" customWidth="1"/>
    <col min="4096" max="4096" width="59.7109375" style="175" bestFit="1" customWidth="1"/>
    <col min="4097" max="4097" width="57.85546875" style="175" bestFit="1" customWidth="1"/>
    <col min="4098" max="4098" width="35.28515625" style="175" bestFit="1" customWidth="1"/>
    <col min="4099" max="4099" width="28.140625" style="175" bestFit="1" customWidth="1"/>
    <col min="4100" max="4100" width="33.140625" style="175" bestFit="1" customWidth="1"/>
    <col min="4101" max="4101" width="26" style="175" bestFit="1" customWidth="1"/>
    <col min="4102" max="4102" width="19.140625" style="175" bestFit="1" customWidth="1"/>
    <col min="4103" max="4103" width="10.42578125" style="175" customWidth="1"/>
    <col min="4104" max="4104" width="11.85546875" style="175" customWidth="1"/>
    <col min="4105" max="4105" width="14.7109375" style="175" customWidth="1"/>
    <col min="4106" max="4106" width="9" style="175" bestFit="1" customWidth="1"/>
    <col min="4107" max="4346" width="9.140625" style="175"/>
    <col min="4347" max="4347" width="4.7109375" style="175" bestFit="1" customWidth="1"/>
    <col min="4348" max="4348" width="9.7109375" style="175" bestFit="1" customWidth="1"/>
    <col min="4349" max="4349" width="10" style="175" bestFit="1" customWidth="1"/>
    <col min="4350" max="4350" width="8.85546875" style="175" bestFit="1" customWidth="1"/>
    <col min="4351" max="4351" width="22.85546875" style="175" customWidth="1"/>
    <col min="4352" max="4352" width="59.7109375" style="175" bestFit="1" customWidth="1"/>
    <col min="4353" max="4353" width="57.85546875" style="175" bestFit="1" customWidth="1"/>
    <col min="4354" max="4354" width="35.28515625" style="175" bestFit="1" customWidth="1"/>
    <col min="4355" max="4355" width="28.140625" style="175" bestFit="1" customWidth="1"/>
    <col min="4356" max="4356" width="33.140625" style="175" bestFit="1" customWidth="1"/>
    <col min="4357" max="4357" width="26" style="175" bestFit="1" customWidth="1"/>
    <col min="4358" max="4358" width="19.140625" style="175" bestFit="1" customWidth="1"/>
    <col min="4359" max="4359" width="10.42578125" style="175" customWidth="1"/>
    <col min="4360" max="4360" width="11.85546875" style="175" customWidth="1"/>
    <col min="4361" max="4361" width="14.7109375" style="175" customWidth="1"/>
    <col min="4362" max="4362" width="9" style="175" bestFit="1" customWidth="1"/>
    <col min="4363" max="4602" width="9.140625" style="175"/>
    <col min="4603" max="4603" width="4.7109375" style="175" bestFit="1" customWidth="1"/>
    <col min="4604" max="4604" width="9.7109375" style="175" bestFit="1" customWidth="1"/>
    <col min="4605" max="4605" width="10" style="175" bestFit="1" customWidth="1"/>
    <col min="4606" max="4606" width="8.85546875" style="175" bestFit="1" customWidth="1"/>
    <col min="4607" max="4607" width="22.85546875" style="175" customWidth="1"/>
    <col min="4608" max="4608" width="59.7109375" style="175" bestFit="1" customWidth="1"/>
    <col min="4609" max="4609" width="57.85546875" style="175" bestFit="1" customWidth="1"/>
    <col min="4610" max="4610" width="35.28515625" style="175" bestFit="1" customWidth="1"/>
    <col min="4611" max="4611" width="28.140625" style="175" bestFit="1" customWidth="1"/>
    <col min="4612" max="4612" width="33.140625" style="175" bestFit="1" customWidth="1"/>
    <col min="4613" max="4613" width="26" style="175" bestFit="1" customWidth="1"/>
    <col min="4614" max="4614" width="19.140625" style="175" bestFit="1" customWidth="1"/>
    <col min="4615" max="4615" width="10.42578125" style="175" customWidth="1"/>
    <col min="4616" max="4616" width="11.85546875" style="175" customWidth="1"/>
    <col min="4617" max="4617" width="14.7109375" style="175" customWidth="1"/>
    <col min="4618" max="4618" width="9" style="175" bestFit="1" customWidth="1"/>
    <col min="4619" max="4858" width="9.140625" style="175"/>
    <col min="4859" max="4859" width="4.7109375" style="175" bestFit="1" customWidth="1"/>
    <col min="4860" max="4860" width="9.7109375" style="175" bestFit="1" customWidth="1"/>
    <col min="4861" max="4861" width="10" style="175" bestFit="1" customWidth="1"/>
    <col min="4862" max="4862" width="8.85546875" style="175" bestFit="1" customWidth="1"/>
    <col min="4863" max="4863" width="22.85546875" style="175" customWidth="1"/>
    <col min="4864" max="4864" width="59.7109375" style="175" bestFit="1" customWidth="1"/>
    <col min="4865" max="4865" width="57.85546875" style="175" bestFit="1" customWidth="1"/>
    <col min="4866" max="4866" width="35.28515625" style="175" bestFit="1" customWidth="1"/>
    <col min="4867" max="4867" width="28.140625" style="175" bestFit="1" customWidth="1"/>
    <col min="4868" max="4868" width="33.140625" style="175" bestFit="1" customWidth="1"/>
    <col min="4869" max="4869" width="26" style="175" bestFit="1" customWidth="1"/>
    <col min="4870" max="4870" width="19.140625" style="175" bestFit="1" customWidth="1"/>
    <col min="4871" max="4871" width="10.42578125" style="175" customWidth="1"/>
    <col min="4872" max="4872" width="11.85546875" style="175" customWidth="1"/>
    <col min="4873" max="4873" width="14.7109375" style="175" customWidth="1"/>
    <col min="4874" max="4874" width="9" style="175" bestFit="1" customWidth="1"/>
    <col min="4875" max="5114" width="9.140625" style="175"/>
    <col min="5115" max="5115" width="4.7109375" style="175" bestFit="1" customWidth="1"/>
    <col min="5116" max="5116" width="9.7109375" style="175" bestFit="1" customWidth="1"/>
    <col min="5117" max="5117" width="10" style="175" bestFit="1" customWidth="1"/>
    <col min="5118" max="5118" width="8.85546875" style="175" bestFit="1" customWidth="1"/>
    <col min="5119" max="5119" width="22.85546875" style="175" customWidth="1"/>
    <col min="5120" max="5120" width="59.7109375" style="175" bestFit="1" customWidth="1"/>
    <col min="5121" max="5121" width="57.85546875" style="175" bestFit="1" customWidth="1"/>
    <col min="5122" max="5122" width="35.28515625" style="175" bestFit="1" customWidth="1"/>
    <col min="5123" max="5123" width="28.140625" style="175" bestFit="1" customWidth="1"/>
    <col min="5124" max="5124" width="33.140625" style="175" bestFit="1" customWidth="1"/>
    <col min="5125" max="5125" width="26" style="175" bestFit="1" customWidth="1"/>
    <col min="5126" max="5126" width="19.140625" style="175" bestFit="1" customWidth="1"/>
    <col min="5127" max="5127" width="10.42578125" style="175" customWidth="1"/>
    <col min="5128" max="5128" width="11.85546875" style="175" customWidth="1"/>
    <col min="5129" max="5129" width="14.7109375" style="175" customWidth="1"/>
    <col min="5130" max="5130" width="9" style="175" bestFit="1" customWidth="1"/>
    <col min="5131" max="5370" width="9.140625" style="175"/>
    <col min="5371" max="5371" width="4.7109375" style="175" bestFit="1" customWidth="1"/>
    <col min="5372" max="5372" width="9.7109375" style="175" bestFit="1" customWidth="1"/>
    <col min="5373" max="5373" width="10" style="175" bestFit="1" customWidth="1"/>
    <col min="5374" max="5374" width="8.85546875" style="175" bestFit="1" customWidth="1"/>
    <col min="5375" max="5375" width="22.85546875" style="175" customWidth="1"/>
    <col min="5376" max="5376" width="59.7109375" style="175" bestFit="1" customWidth="1"/>
    <col min="5377" max="5377" width="57.85546875" style="175" bestFit="1" customWidth="1"/>
    <col min="5378" max="5378" width="35.28515625" style="175" bestFit="1" customWidth="1"/>
    <col min="5379" max="5379" width="28.140625" style="175" bestFit="1" customWidth="1"/>
    <col min="5380" max="5380" width="33.140625" style="175" bestFit="1" customWidth="1"/>
    <col min="5381" max="5381" width="26" style="175" bestFit="1" customWidth="1"/>
    <col min="5382" max="5382" width="19.140625" style="175" bestFit="1" customWidth="1"/>
    <col min="5383" max="5383" width="10.42578125" style="175" customWidth="1"/>
    <col min="5384" max="5384" width="11.85546875" style="175" customWidth="1"/>
    <col min="5385" max="5385" width="14.7109375" style="175" customWidth="1"/>
    <col min="5386" max="5386" width="9" style="175" bestFit="1" customWidth="1"/>
    <col min="5387" max="5626" width="9.140625" style="175"/>
    <col min="5627" max="5627" width="4.7109375" style="175" bestFit="1" customWidth="1"/>
    <col min="5628" max="5628" width="9.7109375" style="175" bestFit="1" customWidth="1"/>
    <col min="5629" max="5629" width="10" style="175" bestFit="1" customWidth="1"/>
    <col min="5630" max="5630" width="8.85546875" style="175" bestFit="1" customWidth="1"/>
    <col min="5631" max="5631" width="22.85546875" style="175" customWidth="1"/>
    <col min="5632" max="5632" width="59.7109375" style="175" bestFit="1" customWidth="1"/>
    <col min="5633" max="5633" width="57.85546875" style="175" bestFit="1" customWidth="1"/>
    <col min="5634" max="5634" width="35.28515625" style="175" bestFit="1" customWidth="1"/>
    <col min="5635" max="5635" width="28.140625" style="175" bestFit="1" customWidth="1"/>
    <col min="5636" max="5636" width="33.140625" style="175" bestFit="1" customWidth="1"/>
    <col min="5637" max="5637" width="26" style="175" bestFit="1" customWidth="1"/>
    <col min="5638" max="5638" width="19.140625" style="175" bestFit="1" customWidth="1"/>
    <col min="5639" max="5639" width="10.42578125" style="175" customWidth="1"/>
    <col min="5640" max="5640" width="11.85546875" style="175" customWidth="1"/>
    <col min="5641" max="5641" width="14.7109375" style="175" customWidth="1"/>
    <col min="5642" max="5642" width="9" style="175" bestFit="1" customWidth="1"/>
    <col min="5643" max="5882" width="9.140625" style="175"/>
    <col min="5883" max="5883" width="4.7109375" style="175" bestFit="1" customWidth="1"/>
    <col min="5884" max="5884" width="9.7109375" style="175" bestFit="1" customWidth="1"/>
    <col min="5885" max="5885" width="10" style="175" bestFit="1" customWidth="1"/>
    <col min="5886" max="5886" width="8.85546875" style="175" bestFit="1" customWidth="1"/>
    <col min="5887" max="5887" width="22.85546875" style="175" customWidth="1"/>
    <col min="5888" max="5888" width="59.7109375" style="175" bestFit="1" customWidth="1"/>
    <col min="5889" max="5889" width="57.85546875" style="175" bestFit="1" customWidth="1"/>
    <col min="5890" max="5890" width="35.28515625" style="175" bestFit="1" customWidth="1"/>
    <col min="5891" max="5891" width="28.140625" style="175" bestFit="1" customWidth="1"/>
    <col min="5892" max="5892" width="33.140625" style="175" bestFit="1" customWidth="1"/>
    <col min="5893" max="5893" width="26" style="175" bestFit="1" customWidth="1"/>
    <col min="5894" max="5894" width="19.140625" style="175" bestFit="1" customWidth="1"/>
    <col min="5895" max="5895" width="10.42578125" style="175" customWidth="1"/>
    <col min="5896" max="5896" width="11.85546875" style="175" customWidth="1"/>
    <col min="5897" max="5897" width="14.7109375" style="175" customWidth="1"/>
    <col min="5898" max="5898" width="9" style="175" bestFit="1" customWidth="1"/>
    <col min="5899" max="6138" width="9.140625" style="175"/>
    <col min="6139" max="6139" width="4.7109375" style="175" bestFit="1" customWidth="1"/>
    <col min="6140" max="6140" width="9.7109375" style="175" bestFit="1" customWidth="1"/>
    <col min="6141" max="6141" width="10" style="175" bestFit="1" customWidth="1"/>
    <col min="6142" max="6142" width="8.85546875" style="175" bestFit="1" customWidth="1"/>
    <col min="6143" max="6143" width="22.85546875" style="175" customWidth="1"/>
    <col min="6144" max="6144" width="59.7109375" style="175" bestFit="1" customWidth="1"/>
    <col min="6145" max="6145" width="57.85546875" style="175" bestFit="1" customWidth="1"/>
    <col min="6146" max="6146" width="35.28515625" style="175" bestFit="1" customWidth="1"/>
    <col min="6147" max="6147" width="28.140625" style="175" bestFit="1" customWidth="1"/>
    <col min="6148" max="6148" width="33.140625" style="175" bestFit="1" customWidth="1"/>
    <col min="6149" max="6149" width="26" style="175" bestFit="1" customWidth="1"/>
    <col min="6150" max="6150" width="19.140625" style="175" bestFit="1" customWidth="1"/>
    <col min="6151" max="6151" width="10.42578125" style="175" customWidth="1"/>
    <col min="6152" max="6152" width="11.85546875" style="175" customWidth="1"/>
    <col min="6153" max="6153" width="14.7109375" style="175" customWidth="1"/>
    <col min="6154" max="6154" width="9" style="175" bestFit="1" customWidth="1"/>
    <col min="6155" max="6394" width="9.140625" style="175"/>
    <col min="6395" max="6395" width="4.7109375" style="175" bestFit="1" customWidth="1"/>
    <col min="6396" max="6396" width="9.7109375" style="175" bestFit="1" customWidth="1"/>
    <col min="6397" max="6397" width="10" style="175" bestFit="1" customWidth="1"/>
    <col min="6398" max="6398" width="8.85546875" style="175" bestFit="1" customWidth="1"/>
    <col min="6399" max="6399" width="22.85546875" style="175" customWidth="1"/>
    <col min="6400" max="6400" width="59.7109375" style="175" bestFit="1" customWidth="1"/>
    <col min="6401" max="6401" width="57.85546875" style="175" bestFit="1" customWidth="1"/>
    <col min="6402" max="6402" width="35.28515625" style="175" bestFit="1" customWidth="1"/>
    <col min="6403" max="6403" width="28.140625" style="175" bestFit="1" customWidth="1"/>
    <col min="6404" max="6404" width="33.140625" style="175" bestFit="1" customWidth="1"/>
    <col min="6405" max="6405" width="26" style="175" bestFit="1" customWidth="1"/>
    <col min="6406" max="6406" width="19.140625" style="175" bestFit="1" customWidth="1"/>
    <col min="6407" max="6407" width="10.42578125" style="175" customWidth="1"/>
    <col min="6408" max="6408" width="11.85546875" style="175" customWidth="1"/>
    <col min="6409" max="6409" width="14.7109375" style="175" customWidth="1"/>
    <col min="6410" max="6410" width="9" style="175" bestFit="1" customWidth="1"/>
    <col min="6411" max="6650" width="9.140625" style="175"/>
    <col min="6651" max="6651" width="4.7109375" style="175" bestFit="1" customWidth="1"/>
    <col min="6652" max="6652" width="9.7109375" style="175" bestFit="1" customWidth="1"/>
    <col min="6653" max="6653" width="10" style="175" bestFit="1" customWidth="1"/>
    <col min="6654" max="6654" width="8.85546875" style="175" bestFit="1" customWidth="1"/>
    <col min="6655" max="6655" width="22.85546875" style="175" customWidth="1"/>
    <col min="6656" max="6656" width="59.7109375" style="175" bestFit="1" customWidth="1"/>
    <col min="6657" max="6657" width="57.85546875" style="175" bestFit="1" customWidth="1"/>
    <col min="6658" max="6658" width="35.28515625" style="175" bestFit="1" customWidth="1"/>
    <col min="6659" max="6659" width="28.140625" style="175" bestFit="1" customWidth="1"/>
    <col min="6660" max="6660" width="33.140625" style="175" bestFit="1" customWidth="1"/>
    <col min="6661" max="6661" width="26" style="175" bestFit="1" customWidth="1"/>
    <col min="6662" max="6662" width="19.140625" style="175" bestFit="1" customWidth="1"/>
    <col min="6663" max="6663" width="10.42578125" style="175" customWidth="1"/>
    <col min="6664" max="6664" width="11.85546875" style="175" customWidth="1"/>
    <col min="6665" max="6665" width="14.7109375" style="175" customWidth="1"/>
    <col min="6666" max="6666" width="9" style="175" bestFit="1" customWidth="1"/>
    <col min="6667" max="6906" width="9.140625" style="175"/>
    <col min="6907" max="6907" width="4.7109375" style="175" bestFit="1" customWidth="1"/>
    <col min="6908" max="6908" width="9.7109375" style="175" bestFit="1" customWidth="1"/>
    <col min="6909" max="6909" width="10" style="175" bestFit="1" customWidth="1"/>
    <col min="6910" max="6910" width="8.85546875" style="175" bestFit="1" customWidth="1"/>
    <col min="6911" max="6911" width="22.85546875" style="175" customWidth="1"/>
    <col min="6912" max="6912" width="59.7109375" style="175" bestFit="1" customWidth="1"/>
    <col min="6913" max="6913" width="57.85546875" style="175" bestFit="1" customWidth="1"/>
    <col min="6914" max="6914" width="35.28515625" style="175" bestFit="1" customWidth="1"/>
    <col min="6915" max="6915" width="28.140625" style="175" bestFit="1" customWidth="1"/>
    <col min="6916" max="6916" width="33.140625" style="175" bestFit="1" customWidth="1"/>
    <col min="6917" max="6917" width="26" style="175" bestFit="1" customWidth="1"/>
    <col min="6918" max="6918" width="19.140625" style="175" bestFit="1" customWidth="1"/>
    <col min="6919" max="6919" width="10.42578125" style="175" customWidth="1"/>
    <col min="6920" max="6920" width="11.85546875" style="175" customWidth="1"/>
    <col min="6921" max="6921" width="14.7109375" style="175" customWidth="1"/>
    <col min="6922" max="6922" width="9" style="175" bestFit="1" customWidth="1"/>
    <col min="6923" max="7162" width="9.140625" style="175"/>
    <col min="7163" max="7163" width="4.7109375" style="175" bestFit="1" customWidth="1"/>
    <col min="7164" max="7164" width="9.7109375" style="175" bestFit="1" customWidth="1"/>
    <col min="7165" max="7165" width="10" style="175" bestFit="1" customWidth="1"/>
    <col min="7166" max="7166" width="8.85546875" style="175" bestFit="1" customWidth="1"/>
    <col min="7167" max="7167" width="22.85546875" style="175" customWidth="1"/>
    <col min="7168" max="7168" width="59.7109375" style="175" bestFit="1" customWidth="1"/>
    <col min="7169" max="7169" width="57.85546875" style="175" bestFit="1" customWidth="1"/>
    <col min="7170" max="7170" width="35.28515625" style="175" bestFit="1" customWidth="1"/>
    <col min="7171" max="7171" width="28.140625" style="175" bestFit="1" customWidth="1"/>
    <col min="7172" max="7172" width="33.140625" style="175" bestFit="1" customWidth="1"/>
    <col min="7173" max="7173" width="26" style="175" bestFit="1" customWidth="1"/>
    <col min="7174" max="7174" width="19.140625" style="175" bestFit="1" customWidth="1"/>
    <col min="7175" max="7175" width="10.42578125" style="175" customWidth="1"/>
    <col min="7176" max="7176" width="11.85546875" style="175" customWidth="1"/>
    <col min="7177" max="7177" width="14.7109375" style="175" customWidth="1"/>
    <col min="7178" max="7178" width="9" style="175" bestFit="1" customWidth="1"/>
    <col min="7179" max="7418" width="9.140625" style="175"/>
    <col min="7419" max="7419" width="4.7109375" style="175" bestFit="1" customWidth="1"/>
    <col min="7420" max="7420" width="9.7109375" style="175" bestFit="1" customWidth="1"/>
    <col min="7421" max="7421" width="10" style="175" bestFit="1" customWidth="1"/>
    <col min="7422" max="7422" width="8.85546875" style="175" bestFit="1" customWidth="1"/>
    <col min="7423" max="7423" width="22.85546875" style="175" customWidth="1"/>
    <col min="7424" max="7424" width="59.7109375" style="175" bestFit="1" customWidth="1"/>
    <col min="7425" max="7425" width="57.85546875" style="175" bestFit="1" customWidth="1"/>
    <col min="7426" max="7426" width="35.28515625" style="175" bestFit="1" customWidth="1"/>
    <col min="7427" max="7427" width="28.140625" style="175" bestFit="1" customWidth="1"/>
    <col min="7428" max="7428" width="33.140625" style="175" bestFit="1" customWidth="1"/>
    <col min="7429" max="7429" width="26" style="175" bestFit="1" customWidth="1"/>
    <col min="7430" max="7430" width="19.140625" style="175" bestFit="1" customWidth="1"/>
    <col min="7431" max="7431" width="10.42578125" style="175" customWidth="1"/>
    <col min="7432" max="7432" width="11.85546875" style="175" customWidth="1"/>
    <col min="7433" max="7433" width="14.7109375" style="175" customWidth="1"/>
    <col min="7434" max="7434" width="9" style="175" bestFit="1" customWidth="1"/>
    <col min="7435" max="7674" width="9.140625" style="175"/>
    <col min="7675" max="7675" width="4.7109375" style="175" bestFit="1" customWidth="1"/>
    <col min="7676" max="7676" width="9.7109375" style="175" bestFit="1" customWidth="1"/>
    <col min="7677" max="7677" width="10" style="175" bestFit="1" customWidth="1"/>
    <col min="7678" max="7678" width="8.85546875" style="175" bestFit="1" customWidth="1"/>
    <col min="7679" max="7679" width="22.85546875" style="175" customWidth="1"/>
    <col min="7680" max="7680" width="59.7109375" style="175" bestFit="1" customWidth="1"/>
    <col min="7681" max="7681" width="57.85546875" style="175" bestFit="1" customWidth="1"/>
    <col min="7682" max="7682" width="35.28515625" style="175" bestFit="1" customWidth="1"/>
    <col min="7683" max="7683" width="28.140625" style="175" bestFit="1" customWidth="1"/>
    <col min="7684" max="7684" width="33.140625" style="175" bestFit="1" customWidth="1"/>
    <col min="7685" max="7685" width="26" style="175" bestFit="1" customWidth="1"/>
    <col min="7686" max="7686" width="19.140625" style="175" bestFit="1" customWidth="1"/>
    <col min="7687" max="7687" width="10.42578125" style="175" customWidth="1"/>
    <col min="7688" max="7688" width="11.85546875" style="175" customWidth="1"/>
    <col min="7689" max="7689" width="14.7109375" style="175" customWidth="1"/>
    <col min="7690" max="7690" width="9" style="175" bestFit="1" customWidth="1"/>
    <col min="7691" max="7930" width="9.140625" style="175"/>
    <col min="7931" max="7931" width="4.7109375" style="175" bestFit="1" customWidth="1"/>
    <col min="7932" max="7932" width="9.7109375" style="175" bestFit="1" customWidth="1"/>
    <col min="7933" max="7933" width="10" style="175" bestFit="1" customWidth="1"/>
    <col min="7934" max="7934" width="8.85546875" style="175" bestFit="1" customWidth="1"/>
    <col min="7935" max="7935" width="22.85546875" style="175" customWidth="1"/>
    <col min="7936" max="7936" width="59.7109375" style="175" bestFit="1" customWidth="1"/>
    <col min="7937" max="7937" width="57.85546875" style="175" bestFit="1" customWidth="1"/>
    <col min="7938" max="7938" width="35.28515625" style="175" bestFit="1" customWidth="1"/>
    <col min="7939" max="7939" width="28.140625" style="175" bestFit="1" customWidth="1"/>
    <col min="7940" max="7940" width="33.140625" style="175" bestFit="1" customWidth="1"/>
    <col min="7941" max="7941" width="26" style="175" bestFit="1" customWidth="1"/>
    <col min="7942" max="7942" width="19.140625" style="175" bestFit="1" customWidth="1"/>
    <col min="7943" max="7943" width="10.42578125" style="175" customWidth="1"/>
    <col min="7944" max="7944" width="11.85546875" style="175" customWidth="1"/>
    <col min="7945" max="7945" width="14.7109375" style="175" customWidth="1"/>
    <col min="7946" max="7946" width="9" style="175" bestFit="1" customWidth="1"/>
    <col min="7947" max="8186" width="9.140625" style="175"/>
    <col min="8187" max="8187" width="4.7109375" style="175" bestFit="1" customWidth="1"/>
    <col min="8188" max="8188" width="9.7109375" style="175" bestFit="1" customWidth="1"/>
    <col min="8189" max="8189" width="10" style="175" bestFit="1" customWidth="1"/>
    <col min="8190" max="8190" width="8.85546875" style="175" bestFit="1" customWidth="1"/>
    <col min="8191" max="8191" width="22.85546875" style="175" customWidth="1"/>
    <col min="8192" max="8192" width="59.7109375" style="175" bestFit="1" customWidth="1"/>
    <col min="8193" max="8193" width="57.85546875" style="175" bestFit="1" customWidth="1"/>
    <col min="8194" max="8194" width="35.28515625" style="175" bestFit="1" customWidth="1"/>
    <col min="8195" max="8195" width="28.140625" style="175" bestFit="1" customWidth="1"/>
    <col min="8196" max="8196" width="33.140625" style="175" bestFit="1" customWidth="1"/>
    <col min="8197" max="8197" width="26" style="175" bestFit="1" customWidth="1"/>
    <col min="8198" max="8198" width="19.140625" style="175" bestFit="1" customWidth="1"/>
    <col min="8199" max="8199" width="10.42578125" style="175" customWidth="1"/>
    <col min="8200" max="8200" width="11.85546875" style="175" customWidth="1"/>
    <col min="8201" max="8201" width="14.7109375" style="175" customWidth="1"/>
    <col min="8202" max="8202" width="9" style="175" bestFit="1" customWidth="1"/>
    <col min="8203" max="8442" width="9.140625" style="175"/>
    <col min="8443" max="8443" width="4.7109375" style="175" bestFit="1" customWidth="1"/>
    <col min="8444" max="8444" width="9.7109375" style="175" bestFit="1" customWidth="1"/>
    <col min="8445" max="8445" width="10" style="175" bestFit="1" customWidth="1"/>
    <col min="8446" max="8446" width="8.85546875" style="175" bestFit="1" customWidth="1"/>
    <col min="8447" max="8447" width="22.85546875" style="175" customWidth="1"/>
    <col min="8448" max="8448" width="59.7109375" style="175" bestFit="1" customWidth="1"/>
    <col min="8449" max="8449" width="57.85546875" style="175" bestFit="1" customWidth="1"/>
    <col min="8450" max="8450" width="35.28515625" style="175" bestFit="1" customWidth="1"/>
    <col min="8451" max="8451" width="28.140625" style="175" bestFit="1" customWidth="1"/>
    <col min="8452" max="8452" width="33.140625" style="175" bestFit="1" customWidth="1"/>
    <col min="8453" max="8453" width="26" style="175" bestFit="1" customWidth="1"/>
    <col min="8454" max="8454" width="19.140625" style="175" bestFit="1" customWidth="1"/>
    <col min="8455" max="8455" width="10.42578125" style="175" customWidth="1"/>
    <col min="8456" max="8456" width="11.85546875" style="175" customWidth="1"/>
    <col min="8457" max="8457" width="14.7109375" style="175" customWidth="1"/>
    <col min="8458" max="8458" width="9" style="175" bestFit="1" customWidth="1"/>
    <col min="8459" max="8698" width="9.140625" style="175"/>
    <col min="8699" max="8699" width="4.7109375" style="175" bestFit="1" customWidth="1"/>
    <col min="8700" max="8700" width="9.7109375" style="175" bestFit="1" customWidth="1"/>
    <col min="8701" max="8701" width="10" style="175" bestFit="1" customWidth="1"/>
    <col min="8702" max="8702" width="8.85546875" style="175" bestFit="1" customWidth="1"/>
    <col min="8703" max="8703" width="22.85546875" style="175" customWidth="1"/>
    <col min="8704" max="8704" width="59.7109375" style="175" bestFit="1" customWidth="1"/>
    <col min="8705" max="8705" width="57.85546875" style="175" bestFit="1" customWidth="1"/>
    <col min="8706" max="8706" width="35.28515625" style="175" bestFit="1" customWidth="1"/>
    <col min="8707" max="8707" width="28.140625" style="175" bestFit="1" customWidth="1"/>
    <col min="8708" max="8708" width="33.140625" style="175" bestFit="1" customWidth="1"/>
    <col min="8709" max="8709" width="26" style="175" bestFit="1" customWidth="1"/>
    <col min="8710" max="8710" width="19.140625" style="175" bestFit="1" customWidth="1"/>
    <col min="8711" max="8711" width="10.42578125" style="175" customWidth="1"/>
    <col min="8712" max="8712" width="11.85546875" style="175" customWidth="1"/>
    <col min="8713" max="8713" width="14.7109375" style="175" customWidth="1"/>
    <col min="8714" max="8714" width="9" style="175" bestFit="1" customWidth="1"/>
    <col min="8715" max="8954" width="9.140625" style="175"/>
    <col min="8955" max="8955" width="4.7109375" style="175" bestFit="1" customWidth="1"/>
    <col min="8956" max="8956" width="9.7109375" style="175" bestFit="1" customWidth="1"/>
    <col min="8957" max="8957" width="10" style="175" bestFit="1" customWidth="1"/>
    <col min="8958" max="8958" width="8.85546875" style="175" bestFit="1" customWidth="1"/>
    <col min="8959" max="8959" width="22.85546875" style="175" customWidth="1"/>
    <col min="8960" max="8960" width="59.7109375" style="175" bestFit="1" customWidth="1"/>
    <col min="8961" max="8961" width="57.85546875" style="175" bestFit="1" customWidth="1"/>
    <col min="8962" max="8962" width="35.28515625" style="175" bestFit="1" customWidth="1"/>
    <col min="8963" max="8963" width="28.140625" style="175" bestFit="1" customWidth="1"/>
    <col min="8964" max="8964" width="33.140625" style="175" bestFit="1" customWidth="1"/>
    <col min="8965" max="8965" width="26" style="175" bestFit="1" customWidth="1"/>
    <col min="8966" max="8966" width="19.140625" style="175" bestFit="1" customWidth="1"/>
    <col min="8967" max="8967" width="10.42578125" style="175" customWidth="1"/>
    <col min="8968" max="8968" width="11.85546875" style="175" customWidth="1"/>
    <col min="8969" max="8969" width="14.7109375" style="175" customWidth="1"/>
    <col min="8970" max="8970" width="9" style="175" bestFit="1" customWidth="1"/>
    <col min="8971" max="9210" width="9.140625" style="175"/>
    <col min="9211" max="9211" width="4.7109375" style="175" bestFit="1" customWidth="1"/>
    <col min="9212" max="9212" width="9.7109375" style="175" bestFit="1" customWidth="1"/>
    <col min="9213" max="9213" width="10" style="175" bestFit="1" customWidth="1"/>
    <col min="9214" max="9214" width="8.85546875" style="175" bestFit="1" customWidth="1"/>
    <col min="9215" max="9215" width="22.85546875" style="175" customWidth="1"/>
    <col min="9216" max="9216" width="59.7109375" style="175" bestFit="1" customWidth="1"/>
    <col min="9217" max="9217" width="57.85546875" style="175" bestFit="1" customWidth="1"/>
    <col min="9218" max="9218" width="35.28515625" style="175" bestFit="1" customWidth="1"/>
    <col min="9219" max="9219" width="28.140625" style="175" bestFit="1" customWidth="1"/>
    <col min="9220" max="9220" width="33.140625" style="175" bestFit="1" customWidth="1"/>
    <col min="9221" max="9221" width="26" style="175" bestFit="1" customWidth="1"/>
    <col min="9222" max="9222" width="19.140625" style="175" bestFit="1" customWidth="1"/>
    <col min="9223" max="9223" width="10.42578125" style="175" customWidth="1"/>
    <col min="9224" max="9224" width="11.85546875" style="175" customWidth="1"/>
    <col min="9225" max="9225" width="14.7109375" style="175" customWidth="1"/>
    <col min="9226" max="9226" width="9" style="175" bestFit="1" customWidth="1"/>
    <col min="9227" max="9466" width="9.140625" style="175"/>
    <col min="9467" max="9467" width="4.7109375" style="175" bestFit="1" customWidth="1"/>
    <col min="9468" max="9468" width="9.7109375" style="175" bestFit="1" customWidth="1"/>
    <col min="9469" max="9469" width="10" style="175" bestFit="1" customWidth="1"/>
    <col min="9470" max="9470" width="8.85546875" style="175" bestFit="1" customWidth="1"/>
    <col min="9471" max="9471" width="22.85546875" style="175" customWidth="1"/>
    <col min="9472" max="9472" width="59.7109375" style="175" bestFit="1" customWidth="1"/>
    <col min="9473" max="9473" width="57.85546875" style="175" bestFit="1" customWidth="1"/>
    <col min="9474" max="9474" width="35.28515625" style="175" bestFit="1" customWidth="1"/>
    <col min="9475" max="9475" width="28.140625" style="175" bestFit="1" customWidth="1"/>
    <col min="9476" max="9476" width="33.140625" style="175" bestFit="1" customWidth="1"/>
    <col min="9477" max="9477" width="26" style="175" bestFit="1" customWidth="1"/>
    <col min="9478" max="9478" width="19.140625" style="175" bestFit="1" customWidth="1"/>
    <col min="9479" max="9479" width="10.42578125" style="175" customWidth="1"/>
    <col min="9480" max="9480" width="11.85546875" style="175" customWidth="1"/>
    <col min="9481" max="9481" width="14.7109375" style="175" customWidth="1"/>
    <col min="9482" max="9482" width="9" style="175" bestFit="1" customWidth="1"/>
    <col min="9483" max="9722" width="9.140625" style="175"/>
    <col min="9723" max="9723" width="4.7109375" style="175" bestFit="1" customWidth="1"/>
    <col min="9724" max="9724" width="9.7109375" style="175" bestFit="1" customWidth="1"/>
    <col min="9725" max="9725" width="10" style="175" bestFit="1" customWidth="1"/>
    <col min="9726" max="9726" width="8.85546875" style="175" bestFit="1" customWidth="1"/>
    <col min="9727" max="9727" width="22.85546875" style="175" customWidth="1"/>
    <col min="9728" max="9728" width="59.7109375" style="175" bestFit="1" customWidth="1"/>
    <col min="9729" max="9729" width="57.85546875" style="175" bestFit="1" customWidth="1"/>
    <col min="9730" max="9730" width="35.28515625" style="175" bestFit="1" customWidth="1"/>
    <col min="9731" max="9731" width="28.140625" style="175" bestFit="1" customWidth="1"/>
    <col min="9732" max="9732" width="33.140625" style="175" bestFit="1" customWidth="1"/>
    <col min="9733" max="9733" width="26" style="175" bestFit="1" customWidth="1"/>
    <col min="9734" max="9734" width="19.140625" style="175" bestFit="1" customWidth="1"/>
    <col min="9735" max="9735" width="10.42578125" style="175" customWidth="1"/>
    <col min="9736" max="9736" width="11.85546875" style="175" customWidth="1"/>
    <col min="9737" max="9737" width="14.7109375" style="175" customWidth="1"/>
    <col min="9738" max="9738" width="9" style="175" bestFit="1" customWidth="1"/>
    <col min="9739" max="9978" width="9.140625" style="175"/>
    <col min="9979" max="9979" width="4.7109375" style="175" bestFit="1" customWidth="1"/>
    <col min="9980" max="9980" width="9.7109375" style="175" bestFit="1" customWidth="1"/>
    <col min="9981" max="9981" width="10" style="175" bestFit="1" customWidth="1"/>
    <col min="9982" max="9982" width="8.85546875" style="175" bestFit="1" customWidth="1"/>
    <col min="9983" max="9983" width="22.85546875" style="175" customWidth="1"/>
    <col min="9984" max="9984" width="59.7109375" style="175" bestFit="1" customWidth="1"/>
    <col min="9985" max="9985" width="57.85546875" style="175" bestFit="1" customWidth="1"/>
    <col min="9986" max="9986" width="35.28515625" style="175" bestFit="1" customWidth="1"/>
    <col min="9987" max="9987" width="28.140625" style="175" bestFit="1" customWidth="1"/>
    <col min="9988" max="9988" width="33.140625" style="175" bestFit="1" customWidth="1"/>
    <col min="9989" max="9989" width="26" style="175" bestFit="1" customWidth="1"/>
    <col min="9990" max="9990" width="19.140625" style="175" bestFit="1" customWidth="1"/>
    <col min="9991" max="9991" width="10.42578125" style="175" customWidth="1"/>
    <col min="9992" max="9992" width="11.85546875" style="175" customWidth="1"/>
    <col min="9993" max="9993" width="14.7109375" style="175" customWidth="1"/>
    <col min="9994" max="9994" width="9" style="175" bestFit="1" customWidth="1"/>
    <col min="9995" max="10234" width="9.140625" style="175"/>
    <col min="10235" max="10235" width="4.7109375" style="175" bestFit="1" customWidth="1"/>
    <col min="10236" max="10236" width="9.7109375" style="175" bestFit="1" customWidth="1"/>
    <col min="10237" max="10237" width="10" style="175" bestFit="1" customWidth="1"/>
    <col min="10238" max="10238" width="8.85546875" style="175" bestFit="1" customWidth="1"/>
    <col min="10239" max="10239" width="22.85546875" style="175" customWidth="1"/>
    <col min="10240" max="10240" width="59.7109375" style="175" bestFit="1" customWidth="1"/>
    <col min="10241" max="10241" width="57.85546875" style="175" bestFit="1" customWidth="1"/>
    <col min="10242" max="10242" width="35.28515625" style="175" bestFit="1" customWidth="1"/>
    <col min="10243" max="10243" width="28.140625" style="175" bestFit="1" customWidth="1"/>
    <col min="10244" max="10244" width="33.140625" style="175" bestFit="1" customWidth="1"/>
    <col min="10245" max="10245" width="26" style="175" bestFit="1" customWidth="1"/>
    <col min="10246" max="10246" width="19.140625" style="175" bestFit="1" customWidth="1"/>
    <col min="10247" max="10247" width="10.42578125" style="175" customWidth="1"/>
    <col min="10248" max="10248" width="11.85546875" style="175" customWidth="1"/>
    <col min="10249" max="10249" width="14.7109375" style="175" customWidth="1"/>
    <col min="10250" max="10250" width="9" style="175" bestFit="1" customWidth="1"/>
    <col min="10251" max="10490" width="9.140625" style="175"/>
    <col min="10491" max="10491" width="4.7109375" style="175" bestFit="1" customWidth="1"/>
    <col min="10492" max="10492" width="9.7109375" style="175" bestFit="1" customWidth="1"/>
    <col min="10493" max="10493" width="10" style="175" bestFit="1" customWidth="1"/>
    <col min="10494" max="10494" width="8.85546875" style="175" bestFit="1" customWidth="1"/>
    <col min="10495" max="10495" width="22.85546875" style="175" customWidth="1"/>
    <col min="10496" max="10496" width="59.7109375" style="175" bestFit="1" customWidth="1"/>
    <col min="10497" max="10497" width="57.85546875" style="175" bestFit="1" customWidth="1"/>
    <col min="10498" max="10498" width="35.28515625" style="175" bestFit="1" customWidth="1"/>
    <col min="10499" max="10499" width="28.140625" style="175" bestFit="1" customWidth="1"/>
    <col min="10500" max="10500" width="33.140625" style="175" bestFit="1" customWidth="1"/>
    <col min="10501" max="10501" width="26" style="175" bestFit="1" customWidth="1"/>
    <col min="10502" max="10502" width="19.140625" style="175" bestFit="1" customWidth="1"/>
    <col min="10503" max="10503" width="10.42578125" style="175" customWidth="1"/>
    <col min="10504" max="10504" width="11.85546875" style="175" customWidth="1"/>
    <col min="10505" max="10505" width="14.7109375" style="175" customWidth="1"/>
    <col min="10506" max="10506" width="9" style="175" bestFit="1" customWidth="1"/>
    <col min="10507" max="10746" width="9.140625" style="175"/>
    <col min="10747" max="10747" width="4.7109375" style="175" bestFit="1" customWidth="1"/>
    <col min="10748" max="10748" width="9.7109375" style="175" bestFit="1" customWidth="1"/>
    <col min="10749" max="10749" width="10" style="175" bestFit="1" customWidth="1"/>
    <col min="10750" max="10750" width="8.85546875" style="175" bestFit="1" customWidth="1"/>
    <col min="10751" max="10751" width="22.85546875" style="175" customWidth="1"/>
    <col min="10752" max="10752" width="59.7109375" style="175" bestFit="1" customWidth="1"/>
    <col min="10753" max="10753" width="57.85546875" style="175" bestFit="1" customWidth="1"/>
    <col min="10754" max="10754" width="35.28515625" style="175" bestFit="1" customWidth="1"/>
    <col min="10755" max="10755" width="28.140625" style="175" bestFit="1" customWidth="1"/>
    <col min="10756" max="10756" width="33.140625" style="175" bestFit="1" customWidth="1"/>
    <col min="10757" max="10757" width="26" style="175" bestFit="1" customWidth="1"/>
    <col min="10758" max="10758" width="19.140625" style="175" bestFit="1" customWidth="1"/>
    <col min="10759" max="10759" width="10.42578125" style="175" customWidth="1"/>
    <col min="10760" max="10760" width="11.85546875" style="175" customWidth="1"/>
    <col min="10761" max="10761" width="14.7109375" style="175" customWidth="1"/>
    <col min="10762" max="10762" width="9" style="175" bestFit="1" customWidth="1"/>
    <col min="10763" max="11002" width="9.140625" style="175"/>
    <col min="11003" max="11003" width="4.7109375" style="175" bestFit="1" customWidth="1"/>
    <col min="11004" max="11004" width="9.7109375" style="175" bestFit="1" customWidth="1"/>
    <col min="11005" max="11005" width="10" style="175" bestFit="1" customWidth="1"/>
    <col min="11006" max="11006" width="8.85546875" style="175" bestFit="1" customWidth="1"/>
    <col min="11007" max="11007" width="22.85546875" style="175" customWidth="1"/>
    <col min="11008" max="11008" width="59.7109375" style="175" bestFit="1" customWidth="1"/>
    <col min="11009" max="11009" width="57.85546875" style="175" bestFit="1" customWidth="1"/>
    <col min="11010" max="11010" width="35.28515625" style="175" bestFit="1" customWidth="1"/>
    <col min="11011" max="11011" width="28.140625" style="175" bestFit="1" customWidth="1"/>
    <col min="11012" max="11012" width="33.140625" style="175" bestFit="1" customWidth="1"/>
    <col min="11013" max="11013" width="26" style="175" bestFit="1" customWidth="1"/>
    <col min="11014" max="11014" width="19.140625" style="175" bestFit="1" customWidth="1"/>
    <col min="11015" max="11015" width="10.42578125" style="175" customWidth="1"/>
    <col min="11016" max="11016" width="11.85546875" style="175" customWidth="1"/>
    <col min="11017" max="11017" width="14.7109375" style="175" customWidth="1"/>
    <col min="11018" max="11018" width="9" style="175" bestFit="1" customWidth="1"/>
    <col min="11019" max="11258" width="9.140625" style="175"/>
    <col min="11259" max="11259" width="4.7109375" style="175" bestFit="1" customWidth="1"/>
    <col min="11260" max="11260" width="9.7109375" style="175" bestFit="1" customWidth="1"/>
    <col min="11261" max="11261" width="10" style="175" bestFit="1" customWidth="1"/>
    <col min="11262" max="11262" width="8.85546875" style="175" bestFit="1" customWidth="1"/>
    <col min="11263" max="11263" width="22.85546875" style="175" customWidth="1"/>
    <col min="11264" max="11264" width="59.7109375" style="175" bestFit="1" customWidth="1"/>
    <col min="11265" max="11265" width="57.85546875" style="175" bestFit="1" customWidth="1"/>
    <col min="11266" max="11266" width="35.28515625" style="175" bestFit="1" customWidth="1"/>
    <col min="11267" max="11267" width="28.140625" style="175" bestFit="1" customWidth="1"/>
    <col min="11268" max="11268" width="33.140625" style="175" bestFit="1" customWidth="1"/>
    <col min="11269" max="11269" width="26" style="175" bestFit="1" customWidth="1"/>
    <col min="11270" max="11270" width="19.140625" style="175" bestFit="1" customWidth="1"/>
    <col min="11271" max="11271" width="10.42578125" style="175" customWidth="1"/>
    <col min="11272" max="11272" width="11.85546875" style="175" customWidth="1"/>
    <col min="11273" max="11273" width="14.7109375" style="175" customWidth="1"/>
    <col min="11274" max="11274" width="9" style="175" bestFit="1" customWidth="1"/>
    <col min="11275" max="11514" width="9.140625" style="175"/>
    <col min="11515" max="11515" width="4.7109375" style="175" bestFit="1" customWidth="1"/>
    <col min="11516" max="11516" width="9.7109375" style="175" bestFit="1" customWidth="1"/>
    <col min="11517" max="11517" width="10" style="175" bestFit="1" customWidth="1"/>
    <col min="11518" max="11518" width="8.85546875" style="175" bestFit="1" customWidth="1"/>
    <col min="11519" max="11519" width="22.85546875" style="175" customWidth="1"/>
    <col min="11520" max="11520" width="59.7109375" style="175" bestFit="1" customWidth="1"/>
    <col min="11521" max="11521" width="57.85546875" style="175" bestFit="1" customWidth="1"/>
    <col min="11522" max="11522" width="35.28515625" style="175" bestFit="1" customWidth="1"/>
    <col min="11523" max="11523" width="28.140625" style="175" bestFit="1" customWidth="1"/>
    <col min="11524" max="11524" width="33.140625" style="175" bestFit="1" customWidth="1"/>
    <col min="11525" max="11525" width="26" style="175" bestFit="1" customWidth="1"/>
    <col min="11526" max="11526" width="19.140625" style="175" bestFit="1" customWidth="1"/>
    <col min="11527" max="11527" width="10.42578125" style="175" customWidth="1"/>
    <col min="11528" max="11528" width="11.85546875" style="175" customWidth="1"/>
    <col min="11529" max="11529" width="14.7109375" style="175" customWidth="1"/>
    <col min="11530" max="11530" width="9" style="175" bestFit="1" customWidth="1"/>
    <col min="11531" max="11770" width="9.140625" style="175"/>
    <col min="11771" max="11771" width="4.7109375" style="175" bestFit="1" customWidth="1"/>
    <col min="11772" max="11772" width="9.7109375" style="175" bestFit="1" customWidth="1"/>
    <col min="11773" max="11773" width="10" style="175" bestFit="1" customWidth="1"/>
    <col min="11774" max="11774" width="8.85546875" style="175" bestFit="1" customWidth="1"/>
    <col min="11775" max="11775" width="22.85546875" style="175" customWidth="1"/>
    <col min="11776" max="11776" width="59.7109375" style="175" bestFit="1" customWidth="1"/>
    <col min="11777" max="11777" width="57.85546875" style="175" bestFit="1" customWidth="1"/>
    <col min="11778" max="11778" width="35.28515625" style="175" bestFit="1" customWidth="1"/>
    <col min="11779" max="11779" width="28.140625" style="175" bestFit="1" customWidth="1"/>
    <col min="11780" max="11780" width="33.140625" style="175" bestFit="1" customWidth="1"/>
    <col min="11781" max="11781" width="26" style="175" bestFit="1" customWidth="1"/>
    <col min="11782" max="11782" width="19.140625" style="175" bestFit="1" customWidth="1"/>
    <col min="11783" max="11783" width="10.42578125" style="175" customWidth="1"/>
    <col min="11784" max="11784" width="11.85546875" style="175" customWidth="1"/>
    <col min="11785" max="11785" width="14.7109375" style="175" customWidth="1"/>
    <col min="11786" max="11786" width="9" style="175" bestFit="1" customWidth="1"/>
    <col min="11787" max="12026" width="9.140625" style="175"/>
    <col min="12027" max="12027" width="4.7109375" style="175" bestFit="1" customWidth="1"/>
    <col min="12028" max="12028" width="9.7109375" style="175" bestFit="1" customWidth="1"/>
    <col min="12029" max="12029" width="10" style="175" bestFit="1" customWidth="1"/>
    <col min="12030" max="12030" width="8.85546875" style="175" bestFit="1" customWidth="1"/>
    <col min="12031" max="12031" width="22.85546875" style="175" customWidth="1"/>
    <col min="12032" max="12032" width="59.7109375" style="175" bestFit="1" customWidth="1"/>
    <col min="12033" max="12033" width="57.85546875" style="175" bestFit="1" customWidth="1"/>
    <col min="12034" max="12034" width="35.28515625" style="175" bestFit="1" customWidth="1"/>
    <col min="12035" max="12035" width="28.140625" style="175" bestFit="1" customWidth="1"/>
    <col min="12036" max="12036" width="33.140625" style="175" bestFit="1" customWidth="1"/>
    <col min="12037" max="12037" width="26" style="175" bestFit="1" customWidth="1"/>
    <col min="12038" max="12038" width="19.140625" style="175" bestFit="1" customWidth="1"/>
    <col min="12039" max="12039" width="10.42578125" style="175" customWidth="1"/>
    <col min="12040" max="12040" width="11.85546875" style="175" customWidth="1"/>
    <col min="12041" max="12041" width="14.7109375" style="175" customWidth="1"/>
    <col min="12042" max="12042" width="9" style="175" bestFit="1" customWidth="1"/>
    <col min="12043" max="12282" width="9.140625" style="175"/>
    <col min="12283" max="12283" width="4.7109375" style="175" bestFit="1" customWidth="1"/>
    <col min="12284" max="12284" width="9.7109375" style="175" bestFit="1" customWidth="1"/>
    <col min="12285" max="12285" width="10" style="175" bestFit="1" customWidth="1"/>
    <col min="12286" max="12286" width="8.85546875" style="175" bestFit="1" customWidth="1"/>
    <col min="12287" max="12287" width="22.85546875" style="175" customWidth="1"/>
    <col min="12288" max="12288" width="59.7109375" style="175" bestFit="1" customWidth="1"/>
    <col min="12289" max="12289" width="57.85546875" style="175" bestFit="1" customWidth="1"/>
    <col min="12290" max="12290" width="35.28515625" style="175" bestFit="1" customWidth="1"/>
    <col min="12291" max="12291" width="28.140625" style="175" bestFit="1" customWidth="1"/>
    <col min="12292" max="12292" width="33.140625" style="175" bestFit="1" customWidth="1"/>
    <col min="12293" max="12293" width="26" style="175" bestFit="1" customWidth="1"/>
    <col min="12294" max="12294" width="19.140625" style="175" bestFit="1" customWidth="1"/>
    <col min="12295" max="12295" width="10.42578125" style="175" customWidth="1"/>
    <col min="12296" max="12296" width="11.85546875" style="175" customWidth="1"/>
    <col min="12297" max="12297" width="14.7109375" style="175" customWidth="1"/>
    <col min="12298" max="12298" width="9" style="175" bestFit="1" customWidth="1"/>
    <col min="12299" max="12538" width="9.140625" style="175"/>
    <col min="12539" max="12539" width="4.7109375" style="175" bestFit="1" customWidth="1"/>
    <col min="12540" max="12540" width="9.7109375" style="175" bestFit="1" customWidth="1"/>
    <col min="12541" max="12541" width="10" style="175" bestFit="1" customWidth="1"/>
    <col min="12542" max="12542" width="8.85546875" style="175" bestFit="1" customWidth="1"/>
    <col min="12543" max="12543" width="22.85546875" style="175" customWidth="1"/>
    <col min="12544" max="12544" width="59.7109375" style="175" bestFit="1" customWidth="1"/>
    <col min="12545" max="12545" width="57.85546875" style="175" bestFit="1" customWidth="1"/>
    <col min="12546" max="12546" width="35.28515625" style="175" bestFit="1" customWidth="1"/>
    <col min="12547" max="12547" width="28.140625" style="175" bestFit="1" customWidth="1"/>
    <col min="12548" max="12548" width="33.140625" style="175" bestFit="1" customWidth="1"/>
    <col min="12549" max="12549" width="26" style="175" bestFit="1" customWidth="1"/>
    <col min="12550" max="12550" width="19.140625" style="175" bestFit="1" customWidth="1"/>
    <col min="12551" max="12551" width="10.42578125" style="175" customWidth="1"/>
    <col min="12552" max="12552" width="11.85546875" style="175" customWidth="1"/>
    <col min="12553" max="12553" width="14.7109375" style="175" customWidth="1"/>
    <col min="12554" max="12554" width="9" style="175" bestFit="1" customWidth="1"/>
    <col min="12555" max="12794" width="9.140625" style="175"/>
    <col min="12795" max="12795" width="4.7109375" style="175" bestFit="1" customWidth="1"/>
    <col min="12796" max="12796" width="9.7109375" style="175" bestFit="1" customWidth="1"/>
    <col min="12797" max="12797" width="10" style="175" bestFit="1" customWidth="1"/>
    <col min="12798" max="12798" width="8.85546875" style="175" bestFit="1" customWidth="1"/>
    <col min="12799" max="12799" width="22.85546875" style="175" customWidth="1"/>
    <col min="12800" max="12800" width="59.7109375" style="175" bestFit="1" customWidth="1"/>
    <col min="12801" max="12801" width="57.85546875" style="175" bestFit="1" customWidth="1"/>
    <col min="12802" max="12802" width="35.28515625" style="175" bestFit="1" customWidth="1"/>
    <col min="12803" max="12803" width="28.140625" style="175" bestFit="1" customWidth="1"/>
    <col min="12804" max="12804" width="33.140625" style="175" bestFit="1" customWidth="1"/>
    <col min="12805" max="12805" width="26" style="175" bestFit="1" customWidth="1"/>
    <col min="12806" max="12806" width="19.140625" style="175" bestFit="1" customWidth="1"/>
    <col min="12807" max="12807" width="10.42578125" style="175" customWidth="1"/>
    <col min="12808" max="12808" width="11.85546875" style="175" customWidth="1"/>
    <col min="12809" max="12809" width="14.7109375" style="175" customWidth="1"/>
    <col min="12810" max="12810" width="9" style="175" bestFit="1" customWidth="1"/>
    <col min="12811" max="13050" width="9.140625" style="175"/>
    <col min="13051" max="13051" width="4.7109375" style="175" bestFit="1" customWidth="1"/>
    <col min="13052" max="13052" width="9.7109375" style="175" bestFit="1" customWidth="1"/>
    <col min="13053" max="13053" width="10" style="175" bestFit="1" customWidth="1"/>
    <col min="13054" max="13054" width="8.85546875" style="175" bestFit="1" customWidth="1"/>
    <col min="13055" max="13055" width="22.85546875" style="175" customWidth="1"/>
    <col min="13056" max="13056" width="59.7109375" style="175" bestFit="1" customWidth="1"/>
    <col min="13057" max="13057" width="57.85546875" style="175" bestFit="1" customWidth="1"/>
    <col min="13058" max="13058" width="35.28515625" style="175" bestFit="1" customWidth="1"/>
    <col min="13059" max="13059" width="28.140625" style="175" bestFit="1" customWidth="1"/>
    <col min="13060" max="13060" width="33.140625" style="175" bestFit="1" customWidth="1"/>
    <col min="13061" max="13061" width="26" style="175" bestFit="1" customWidth="1"/>
    <col min="13062" max="13062" width="19.140625" style="175" bestFit="1" customWidth="1"/>
    <col min="13063" max="13063" width="10.42578125" style="175" customWidth="1"/>
    <col min="13064" max="13064" width="11.85546875" style="175" customWidth="1"/>
    <col min="13065" max="13065" width="14.7109375" style="175" customWidth="1"/>
    <col min="13066" max="13066" width="9" style="175" bestFit="1" customWidth="1"/>
    <col min="13067" max="13306" width="9.140625" style="175"/>
    <col min="13307" max="13307" width="4.7109375" style="175" bestFit="1" customWidth="1"/>
    <col min="13308" max="13308" width="9.7109375" style="175" bestFit="1" customWidth="1"/>
    <col min="13309" max="13309" width="10" style="175" bestFit="1" customWidth="1"/>
    <col min="13310" max="13310" width="8.85546875" style="175" bestFit="1" customWidth="1"/>
    <col min="13311" max="13311" width="22.85546875" style="175" customWidth="1"/>
    <col min="13312" max="13312" width="59.7109375" style="175" bestFit="1" customWidth="1"/>
    <col min="13313" max="13313" width="57.85546875" style="175" bestFit="1" customWidth="1"/>
    <col min="13314" max="13314" width="35.28515625" style="175" bestFit="1" customWidth="1"/>
    <col min="13315" max="13315" width="28.140625" style="175" bestFit="1" customWidth="1"/>
    <col min="13316" max="13316" width="33.140625" style="175" bestFit="1" customWidth="1"/>
    <col min="13317" max="13317" width="26" style="175" bestFit="1" customWidth="1"/>
    <col min="13318" max="13318" width="19.140625" style="175" bestFit="1" customWidth="1"/>
    <col min="13319" max="13319" width="10.42578125" style="175" customWidth="1"/>
    <col min="13320" max="13320" width="11.85546875" style="175" customWidth="1"/>
    <col min="13321" max="13321" width="14.7109375" style="175" customWidth="1"/>
    <col min="13322" max="13322" width="9" style="175" bestFit="1" customWidth="1"/>
    <col min="13323" max="13562" width="9.140625" style="175"/>
    <col min="13563" max="13563" width="4.7109375" style="175" bestFit="1" customWidth="1"/>
    <col min="13564" max="13564" width="9.7109375" style="175" bestFit="1" customWidth="1"/>
    <col min="13565" max="13565" width="10" style="175" bestFit="1" customWidth="1"/>
    <col min="13566" max="13566" width="8.85546875" style="175" bestFit="1" customWidth="1"/>
    <col min="13567" max="13567" width="22.85546875" style="175" customWidth="1"/>
    <col min="13568" max="13568" width="59.7109375" style="175" bestFit="1" customWidth="1"/>
    <col min="13569" max="13569" width="57.85546875" style="175" bestFit="1" customWidth="1"/>
    <col min="13570" max="13570" width="35.28515625" style="175" bestFit="1" customWidth="1"/>
    <col min="13571" max="13571" width="28.140625" style="175" bestFit="1" customWidth="1"/>
    <col min="13572" max="13572" width="33.140625" style="175" bestFit="1" customWidth="1"/>
    <col min="13573" max="13573" width="26" style="175" bestFit="1" customWidth="1"/>
    <col min="13574" max="13574" width="19.140625" style="175" bestFit="1" customWidth="1"/>
    <col min="13575" max="13575" width="10.42578125" style="175" customWidth="1"/>
    <col min="13576" max="13576" width="11.85546875" style="175" customWidth="1"/>
    <col min="13577" max="13577" width="14.7109375" style="175" customWidth="1"/>
    <col min="13578" max="13578" width="9" style="175" bestFit="1" customWidth="1"/>
    <col min="13579" max="13818" width="9.140625" style="175"/>
    <col min="13819" max="13819" width="4.7109375" style="175" bestFit="1" customWidth="1"/>
    <col min="13820" max="13820" width="9.7109375" style="175" bestFit="1" customWidth="1"/>
    <col min="13821" max="13821" width="10" style="175" bestFit="1" customWidth="1"/>
    <col min="13822" max="13822" width="8.85546875" style="175" bestFit="1" customWidth="1"/>
    <col min="13823" max="13823" width="22.85546875" style="175" customWidth="1"/>
    <col min="13824" max="13824" width="59.7109375" style="175" bestFit="1" customWidth="1"/>
    <col min="13825" max="13825" width="57.85546875" style="175" bestFit="1" customWidth="1"/>
    <col min="13826" max="13826" width="35.28515625" style="175" bestFit="1" customWidth="1"/>
    <col min="13827" max="13827" width="28.140625" style="175" bestFit="1" customWidth="1"/>
    <col min="13828" max="13828" width="33.140625" style="175" bestFit="1" customWidth="1"/>
    <col min="13829" max="13829" width="26" style="175" bestFit="1" customWidth="1"/>
    <col min="13830" max="13830" width="19.140625" style="175" bestFit="1" customWidth="1"/>
    <col min="13831" max="13831" width="10.42578125" style="175" customWidth="1"/>
    <col min="13832" max="13832" width="11.85546875" style="175" customWidth="1"/>
    <col min="13833" max="13833" width="14.7109375" style="175" customWidth="1"/>
    <col min="13834" max="13834" width="9" style="175" bestFit="1" customWidth="1"/>
    <col min="13835" max="14074" width="9.140625" style="175"/>
    <col min="14075" max="14075" width="4.7109375" style="175" bestFit="1" customWidth="1"/>
    <col min="14076" max="14076" width="9.7109375" style="175" bestFit="1" customWidth="1"/>
    <col min="14077" max="14077" width="10" style="175" bestFit="1" customWidth="1"/>
    <col min="14078" max="14078" width="8.85546875" style="175" bestFit="1" customWidth="1"/>
    <col min="14079" max="14079" width="22.85546875" style="175" customWidth="1"/>
    <col min="14080" max="14080" width="59.7109375" style="175" bestFit="1" customWidth="1"/>
    <col min="14081" max="14081" width="57.85546875" style="175" bestFit="1" customWidth="1"/>
    <col min="14082" max="14082" width="35.28515625" style="175" bestFit="1" customWidth="1"/>
    <col min="14083" max="14083" width="28.140625" style="175" bestFit="1" customWidth="1"/>
    <col min="14084" max="14084" width="33.140625" style="175" bestFit="1" customWidth="1"/>
    <col min="14085" max="14085" width="26" style="175" bestFit="1" customWidth="1"/>
    <col min="14086" max="14086" width="19.140625" style="175" bestFit="1" customWidth="1"/>
    <col min="14087" max="14087" width="10.42578125" style="175" customWidth="1"/>
    <col min="14088" max="14088" width="11.85546875" style="175" customWidth="1"/>
    <col min="14089" max="14089" width="14.7109375" style="175" customWidth="1"/>
    <col min="14090" max="14090" width="9" style="175" bestFit="1" customWidth="1"/>
    <col min="14091" max="14330" width="9.140625" style="175"/>
    <col min="14331" max="14331" width="4.7109375" style="175" bestFit="1" customWidth="1"/>
    <col min="14332" max="14332" width="9.7109375" style="175" bestFit="1" customWidth="1"/>
    <col min="14333" max="14333" width="10" style="175" bestFit="1" customWidth="1"/>
    <col min="14334" max="14334" width="8.85546875" style="175" bestFit="1" customWidth="1"/>
    <col min="14335" max="14335" width="22.85546875" style="175" customWidth="1"/>
    <col min="14336" max="14336" width="59.7109375" style="175" bestFit="1" customWidth="1"/>
    <col min="14337" max="14337" width="57.85546875" style="175" bestFit="1" customWidth="1"/>
    <col min="14338" max="14338" width="35.28515625" style="175" bestFit="1" customWidth="1"/>
    <col min="14339" max="14339" width="28.140625" style="175" bestFit="1" customWidth="1"/>
    <col min="14340" max="14340" width="33.140625" style="175" bestFit="1" customWidth="1"/>
    <col min="14341" max="14341" width="26" style="175" bestFit="1" customWidth="1"/>
    <col min="14342" max="14342" width="19.140625" style="175" bestFit="1" customWidth="1"/>
    <col min="14343" max="14343" width="10.42578125" style="175" customWidth="1"/>
    <col min="14344" max="14344" width="11.85546875" style="175" customWidth="1"/>
    <col min="14345" max="14345" width="14.7109375" style="175" customWidth="1"/>
    <col min="14346" max="14346" width="9" style="175" bestFit="1" customWidth="1"/>
    <col min="14347" max="14586" width="9.140625" style="175"/>
    <col min="14587" max="14587" width="4.7109375" style="175" bestFit="1" customWidth="1"/>
    <col min="14588" max="14588" width="9.7109375" style="175" bestFit="1" customWidth="1"/>
    <col min="14589" max="14589" width="10" style="175" bestFit="1" customWidth="1"/>
    <col min="14590" max="14590" width="8.85546875" style="175" bestFit="1" customWidth="1"/>
    <col min="14591" max="14591" width="22.85546875" style="175" customWidth="1"/>
    <col min="14592" max="14592" width="59.7109375" style="175" bestFit="1" customWidth="1"/>
    <col min="14593" max="14593" width="57.85546875" style="175" bestFit="1" customWidth="1"/>
    <col min="14594" max="14594" width="35.28515625" style="175" bestFit="1" customWidth="1"/>
    <col min="14595" max="14595" width="28.140625" style="175" bestFit="1" customWidth="1"/>
    <col min="14596" max="14596" width="33.140625" style="175" bestFit="1" customWidth="1"/>
    <col min="14597" max="14597" width="26" style="175" bestFit="1" customWidth="1"/>
    <col min="14598" max="14598" width="19.140625" style="175" bestFit="1" customWidth="1"/>
    <col min="14599" max="14599" width="10.42578125" style="175" customWidth="1"/>
    <col min="14600" max="14600" width="11.85546875" style="175" customWidth="1"/>
    <col min="14601" max="14601" width="14.7109375" style="175" customWidth="1"/>
    <col min="14602" max="14602" width="9" style="175" bestFit="1" customWidth="1"/>
    <col min="14603" max="14842" width="9.140625" style="175"/>
    <col min="14843" max="14843" width="4.7109375" style="175" bestFit="1" customWidth="1"/>
    <col min="14844" max="14844" width="9.7109375" style="175" bestFit="1" customWidth="1"/>
    <col min="14845" max="14845" width="10" style="175" bestFit="1" customWidth="1"/>
    <col min="14846" max="14846" width="8.85546875" style="175" bestFit="1" customWidth="1"/>
    <col min="14847" max="14847" width="22.85546875" style="175" customWidth="1"/>
    <col min="14848" max="14848" width="59.7109375" style="175" bestFit="1" customWidth="1"/>
    <col min="14849" max="14849" width="57.85546875" style="175" bestFit="1" customWidth="1"/>
    <col min="14850" max="14850" width="35.28515625" style="175" bestFit="1" customWidth="1"/>
    <col min="14851" max="14851" width="28.140625" style="175" bestFit="1" customWidth="1"/>
    <col min="14852" max="14852" width="33.140625" style="175" bestFit="1" customWidth="1"/>
    <col min="14853" max="14853" width="26" style="175" bestFit="1" customWidth="1"/>
    <col min="14854" max="14854" width="19.140625" style="175" bestFit="1" customWidth="1"/>
    <col min="14855" max="14855" width="10.42578125" style="175" customWidth="1"/>
    <col min="14856" max="14856" width="11.85546875" style="175" customWidth="1"/>
    <col min="14857" max="14857" width="14.7109375" style="175" customWidth="1"/>
    <col min="14858" max="14858" width="9" style="175" bestFit="1" customWidth="1"/>
    <col min="14859" max="15098" width="9.140625" style="175"/>
    <col min="15099" max="15099" width="4.7109375" style="175" bestFit="1" customWidth="1"/>
    <col min="15100" max="15100" width="9.7109375" style="175" bestFit="1" customWidth="1"/>
    <col min="15101" max="15101" width="10" style="175" bestFit="1" customWidth="1"/>
    <col min="15102" max="15102" width="8.85546875" style="175" bestFit="1" customWidth="1"/>
    <col min="15103" max="15103" width="22.85546875" style="175" customWidth="1"/>
    <col min="15104" max="15104" width="59.7109375" style="175" bestFit="1" customWidth="1"/>
    <col min="15105" max="15105" width="57.85546875" style="175" bestFit="1" customWidth="1"/>
    <col min="15106" max="15106" width="35.28515625" style="175" bestFit="1" customWidth="1"/>
    <col min="15107" max="15107" width="28.140625" style="175" bestFit="1" customWidth="1"/>
    <col min="15108" max="15108" width="33.140625" style="175" bestFit="1" customWidth="1"/>
    <col min="15109" max="15109" width="26" style="175" bestFit="1" customWidth="1"/>
    <col min="15110" max="15110" width="19.140625" style="175" bestFit="1" customWidth="1"/>
    <col min="15111" max="15111" width="10.42578125" style="175" customWidth="1"/>
    <col min="15112" max="15112" width="11.85546875" style="175" customWidth="1"/>
    <col min="15113" max="15113" width="14.7109375" style="175" customWidth="1"/>
    <col min="15114" max="15114" width="9" style="175" bestFit="1" customWidth="1"/>
    <col min="15115" max="15354" width="9.140625" style="175"/>
    <col min="15355" max="15355" width="4.7109375" style="175" bestFit="1" customWidth="1"/>
    <col min="15356" max="15356" width="9.7109375" style="175" bestFit="1" customWidth="1"/>
    <col min="15357" max="15357" width="10" style="175" bestFit="1" customWidth="1"/>
    <col min="15358" max="15358" width="8.85546875" style="175" bestFit="1" customWidth="1"/>
    <col min="15359" max="15359" width="22.85546875" style="175" customWidth="1"/>
    <col min="15360" max="15360" width="59.7109375" style="175" bestFit="1" customWidth="1"/>
    <col min="15361" max="15361" width="57.85546875" style="175" bestFit="1" customWidth="1"/>
    <col min="15362" max="15362" width="35.28515625" style="175" bestFit="1" customWidth="1"/>
    <col min="15363" max="15363" width="28.140625" style="175" bestFit="1" customWidth="1"/>
    <col min="15364" max="15364" width="33.140625" style="175" bestFit="1" customWidth="1"/>
    <col min="15365" max="15365" width="26" style="175" bestFit="1" customWidth="1"/>
    <col min="15366" max="15366" width="19.140625" style="175" bestFit="1" customWidth="1"/>
    <col min="15367" max="15367" width="10.42578125" style="175" customWidth="1"/>
    <col min="15368" max="15368" width="11.85546875" style="175" customWidth="1"/>
    <col min="15369" max="15369" width="14.7109375" style="175" customWidth="1"/>
    <col min="15370" max="15370" width="9" style="175" bestFit="1" customWidth="1"/>
    <col min="15371" max="15610" width="9.140625" style="175"/>
    <col min="15611" max="15611" width="4.7109375" style="175" bestFit="1" customWidth="1"/>
    <col min="15612" max="15612" width="9.7109375" style="175" bestFit="1" customWidth="1"/>
    <col min="15613" max="15613" width="10" style="175" bestFit="1" customWidth="1"/>
    <col min="15614" max="15614" width="8.85546875" style="175" bestFit="1" customWidth="1"/>
    <col min="15615" max="15615" width="22.85546875" style="175" customWidth="1"/>
    <col min="15616" max="15616" width="59.7109375" style="175" bestFit="1" customWidth="1"/>
    <col min="15617" max="15617" width="57.85546875" style="175" bestFit="1" customWidth="1"/>
    <col min="15618" max="15618" width="35.28515625" style="175" bestFit="1" customWidth="1"/>
    <col min="15619" max="15619" width="28.140625" style="175" bestFit="1" customWidth="1"/>
    <col min="15620" max="15620" width="33.140625" style="175" bestFit="1" customWidth="1"/>
    <col min="15621" max="15621" width="26" style="175" bestFit="1" customWidth="1"/>
    <col min="15622" max="15622" width="19.140625" style="175" bestFit="1" customWidth="1"/>
    <col min="15623" max="15623" width="10.42578125" style="175" customWidth="1"/>
    <col min="15624" max="15624" width="11.85546875" style="175" customWidth="1"/>
    <col min="15625" max="15625" width="14.7109375" style="175" customWidth="1"/>
    <col min="15626" max="15626" width="9" style="175" bestFit="1" customWidth="1"/>
    <col min="15627" max="15866" width="9.140625" style="175"/>
    <col min="15867" max="15867" width="4.7109375" style="175" bestFit="1" customWidth="1"/>
    <col min="15868" max="15868" width="9.7109375" style="175" bestFit="1" customWidth="1"/>
    <col min="15869" max="15869" width="10" style="175" bestFit="1" customWidth="1"/>
    <col min="15870" max="15870" width="8.85546875" style="175" bestFit="1" customWidth="1"/>
    <col min="15871" max="15871" width="22.85546875" style="175" customWidth="1"/>
    <col min="15872" max="15872" width="59.7109375" style="175" bestFit="1" customWidth="1"/>
    <col min="15873" max="15873" width="57.85546875" style="175" bestFit="1" customWidth="1"/>
    <col min="15874" max="15874" width="35.28515625" style="175" bestFit="1" customWidth="1"/>
    <col min="15875" max="15875" width="28.140625" style="175" bestFit="1" customWidth="1"/>
    <col min="15876" max="15876" width="33.140625" style="175" bestFit="1" customWidth="1"/>
    <col min="15877" max="15877" width="26" style="175" bestFit="1" customWidth="1"/>
    <col min="15878" max="15878" width="19.140625" style="175" bestFit="1" customWidth="1"/>
    <col min="15879" max="15879" width="10.42578125" style="175" customWidth="1"/>
    <col min="15880" max="15880" width="11.85546875" style="175" customWidth="1"/>
    <col min="15881" max="15881" width="14.7109375" style="175" customWidth="1"/>
    <col min="15882" max="15882" width="9" style="175" bestFit="1" customWidth="1"/>
    <col min="15883" max="16122" width="9.140625" style="175"/>
    <col min="16123" max="16123" width="4.7109375" style="175" bestFit="1" customWidth="1"/>
    <col min="16124" max="16124" width="9.7109375" style="175" bestFit="1" customWidth="1"/>
    <col min="16125" max="16125" width="10" style="175" bestFit="1" customWidth="1"/>
    <col min="16126" max="16126" width="8.85546875" style="175" bestFit="1" customWidth="1"/>
    <col min="16127" max="16127" width="22.85546875" style="175" customWidth="1"/>
    <col min="16128" max="16128" width="59.7109375" style="175" bestFit="1" customWidth="1"/>
    <col min="16129" max="16129" width="57.85546875" style="175" bestFit="1" customWidth="1"/>
    <col min="16130" max="16130" width="35.28515625" style="175" bestFit="1" customWidth="1"/>
    <col min="16131" max="16131" width="28.140625" style="175" bestFit="1" customWidth="1"/>
    <col min="16132" max="16132" width="33.140625" style="175" bestFit="1" customWidth="1"/>
    <col min="16133" max="16133" width="26" style="175" bestFit="1" customWidth="1"/>
    <col min="16134" max="16134" width="19.140625" style="175" bestFit="1" customWidth="1"/>
    <col min="16135" max="16135" width="10.42578125" style="175" customWidth="1"/>
    <col min="16136" max="16136" width="11.85546875" style="175" customWidth="1"/>
    <col min="16137" max="16137" width="14.7109375" style="175" customWidth="1"/>
    <col min="16138" max="16138" width="9" style="175" bestFit="1" customWidth="1"/>
    <col min="16139" max="16384" width="9.140625" style="175"/>
  </cols>
  <sheetData>
    <row r="1" spans="1:19" x14ac:dyDescent="0.25">
      <c r="M1" s="176"/>
      <c r="N1" s="176"/>
      <c r="O1" s="176"/>
      <c r="P1" s="176"/>
    </row>
    <row r="2" spans="1:19" x14ac:dyDescent="0.25">
      <c r="A2" s="177" t="s">
        <v>1434</v>
      </c>
      <c r="M2" s="176"/>
      <c r="N2" s="176"/>
      <c r="O2" s="176"/>
      <c r="P2" s="176"/>
    </row>
    <row r="3" spans="1:19" x14ac:dyDescent="0.25">
      <c r="M3" s="176"/>
      <c r="N3" s="176"/>
      <c r="O3" s="176"/>
      <c r="P3" s="176"/>
    </row>
    <row r="4" spans="1:19" s="179" customFormat="1" ht="47.25" customHeight="1" x14ac:dyDescent="0.25">
      <c r="A4" s="663" t="s">
        <v>0</v>
      </c>
      <c r="B4" s="665" t="s">
        <v>1</v>
      </c>
      <c r="C4" s="665" t="s">
        <v>2</v>
      </c>
      <c r="D4" s="665" t="s">
        <v>3</v>
      </c>
      <c r="E4" s="663" t="s">
        <v>4</v>
      </c>
      <c r="F4" s="663" t="s">
        <v>5</v>
      </c>
      <c r="G4" s="663" t="s">
        <v>6</v>
      </c>
      <c r="H4" s="669" t="s">
        <v>7</v>
      </c>
      <c r="I4" s="669"/>
      <c r="J4" s="663" t="s">
        <v>8</v>
      </c>
      <c r="K4" s="670" t="s">
        <v>9</v>
      </c>
      <c r="L4" s="671"/>
      <c r="M4" s="668" t="s">
        <v>10</v>
      </c>
      <c r="N4" s="668"/>
      <c r="O4" s="668" t="s">
        <v>11</v>
      </c>
      <c r="P4" s="668"/>
      <c r="Q4" s="663" t="s">
        <v>12</v>
      </c>
      <c r="R4" s="665" t="s">
        <v>13</v>
      </c>
      <c r="S4" s="178"/>
    </row>
    <row r="5" spans="1:19" s="179" customFormat="1" x14ac:dyDescent="0.2">
      <c r="A5" s="664"/>
      <c r="B5" s="666"/>
      <c r="C5" s="666"/>
      <c r="D5" s="666"/>
      <c r="E5" s="664"/>
      <c r="F5" s="664"/>
      <c r="G5" s="664"/>
      <c r="H5" s="424" t="s">
        <v>14</v>
      </c>
      <c r="I5" s="424" t="s">
        <v>15</v>
      </c>
      <c r="J5" s="664"/>
      <c r="K5" s="427">
        <v>2018</v>
      </c>
      <c r="L5" s="427">
        <v>2019</v>
      </c>
      <c r="M5" s="182">
        <v>2018</v>
      </c>
      <c r="N5" s="182">
        <v>2019</v>
      </c>
      <c r="O5" s="182">
        <v>2018</v>
      </c>
      <c r="P5" s="182">
        <v>2019</v>
      </c>
      <c r="Q5" s="664"/>
      <c r="R5" s="666"/>
      <c r="S5" s="178"/>
    </row>
    <row r="6" spans="1:19" s="179" customFormat="1" ht="15.75" customHeight="1" x14ac:dyDescent="0.2">
      <c r="A6" s="183" t="s">
        <v>16</v>
      </c>
      <c r="B6" s="427" t="s">
        <v>17</v>
      </c>
      <c r="C6" s="427" t="s">
        <v>18</v>
      </c>
      <c r="D6" s="427" t="s">
        <v>19</v>
      </c>
      <c r="E6" s="183" t="s">
        <v>20</v>
      </c>
      <c r="F6" s="183" t="s">
        <v>21</v>
      </c>
      <c r="G6" s="183" t="s">
        <v>22</v>
      </c>
      <c r="H6" s="427" t="s">
        <v>23</v>
      </c>
      <c r="I6" s="427" t="s">
        <v>24</v>
      </c>
      <c r="J6" s="183" t="s">
        <v>25</v>
      </c>
      <c r="K6" s="427" t="s">
        <v>26</v>
      </c>
      <c r="L6" s="427" t="s">
        <v>27</v>
      </c>
      <c r="M6" s="426" t="s">
        <v>28</v>
      </c>
      <c r="N6" s="426" t="s">
        <v>29</v>
      </c>
      <c r="O6" s="426" t="s">
        <v>30</v>
      </c>
      <c r="P6" s="426" t="s">
        <v>31</v>
      </c>
      <c r="Q6" s="183" t="s">
        <v>32</v>
      </c>
      <c r="R6" s="427" t="s">
        <v>33</v>
      </c>
      <c r="S6" s="178"/>
    </row>
    <row r="7" spans="1:19" s="553" customFormat="1" ht="30" x14ac:dyDescent="0.25">
      <c r="A7" s="857">
        <v>1</v>
      </c>
      <c r="B7" s="857">
        <v>1</v>
      </c>
      <c r="C7" s="857">
        <v>4</v>
      </c>
      <c r="D7" s="855">
        <v>2</v>
      </c>
      <c r="E7" s="869" t="s">
        <v>1382</v>
      </c>
      <c r="F7" s="855" t="s">
        <v>1383</v>
      </c>
      <c r="G7" s="855" t="s">
        <v>1384</v>
      </c>
      <c r="H7" s="550" t="s">
        <v>61</v>
      </c>
      <c r="I7" s="551" t="s">
        <v>1385</v>
      </c>
      <c r="J7" s="855" t="s">
        <v>1386</v>
      </c>
      <c r="K7" s="865" t="s">
        <v>338</v>
      </c>
      <c r="L7" s="855"/>
      <c r="M7" s="867">
        <v>14010</v>
      </c>
      <c r="N7" s="873"/>
      <c r="O7" s="867">
        <v>14010</v>
      </c>
      <c r="P7" s="873"/>
      <c r="Q7" s="855" t="s">
        <v>1387</v>
      </c>
      <c r="R7" s="855" t="s">
        <v>1388</v>
      </c>
      <c r="S7" s="552"/>
    </row>
    <row r="8" spans="1:19" s="553" customFormat="1" ht="30" x14ac:dyDescent="0.25">
      <c r="A8" s="859"/>
      <c r="B8" s="859"/>
      <c r="C8" s="859"/>
      <c r="D8" s="856"/>
      <c r="E8" s="870"/>
      <c r="F8" s="856"/>
      <c r="G8" s="856"/>
      <c r="H8" s="550" t="s">
        <v>1389</v>
      </c>
      <c r="I8" s="551" t="s">
        <v>1390</v>
      </c>
      <c r="J8" s="856"/>
      <c r="K8" s="866"/>
      <c r="L8" s="856"/>
      <c r="M8" s="868"/>
      <c r="N8" s="874"/>
      <c r="O8" s="868"/>
      <c r="P8" s="874"/>
      <c r="Q8" s="856"/>
      <c r="R8" s="856"/>
      <c r="S8" s="552"/>
    </row>
    <row r="9" spans="1:19" s="553" customFormat="1" ht="30" x14ac:dyDescent="0.25">
      <c r="A9" s="857">
        <v>2</v>
      </c>
      <c r="B9" s="860">
        <v>1</v>
      </c>
      <c r="C9" s="860">
        <v>4</v>
      </c>
      <c r="D9" s="845">
        <v>2</v>
      </c>
      <c r="E9" s="861" t="s">
        <v>1391</v>
      </c>
      <c r="F9" s="845" t="s">
        <v>1392</v>
      </c>
      <c r="G9" s="855" t="s">
        <v>1393</v>
      </c>
      <c r="H9" s="554" t="s">
        <v>1016</v>
      </c>
      <c r="I9" s="551" t="s">
        <v>737</v>
      </c>
      <c r="J9" s="845" t="s">
        <v>1394</v>
      </c>
      <c r="K9" s="851" t="s">
        <v>42</v>
      </c>
      <c r="L9" s="845"/>
      <c r="M9" s="852">
        <v>9790</v>
      </c>
      <c r="N9" s="845"/>
      <c r="O9" s="852">
        <v>9790</v>
      </c>
      <c r="P9" s="845"/>
      <c r="Q9" s="845" t="s">
        <v>1387</v>
      </c>
      <c r="R9" s="845" t="s">
        <v>1388</v>
      </c>
      <c r="S9" s="552"/>
    </row>
    <row r="10" spans="1:19" s="553" customFormat="1" ht="30" x14ac:dyDescent="0.25">
      <c r="A10" s="859"/>
      <c r="B10" s="860"/>
      <c r="C10" s="860"/>
      <c r="D10" s="845"/>
      <c r="E10" s="861"/>
      <c r="F10" s="845"/>
      <c r="G10" s="856"/>
      <c r="H10" s="554" t="s">
        <v>1389</v>
      </c>
      <c r="I10" s="551" t="s">
        <v>1390</v>
      </c>
      <c r="J10" s="845"/>
      <c r="K10" s="851"/>
      <c r="L10" s="845"/>
      <c r="M10" s="852"/>
      <c r="N10" s="845"/>
      <c r="O10" s="852"/>
      <c r="P10" s="845"/>
      <c r="Q10" s="845"/>
      <c r="R10" s="845"/>
      <c r="S10" s="552"/>
    </row>
    <row r="11" spans="1:19" s="558" customFormat="1" ht="105" x14ac:dyDescent="0.25">
      <c r="A11" s="555">
        <v>3</v>
      </c>
      <c r="B11" s="555">
        <v>1</v>
      </c>
      <c r="C11" s="555">
        <v>4</v>
      </c>
      <c r="D11" s="554">
        <v>2</v>
      </c>
      <c r="E11" s="556" t="s">
        <v>1395</v>
      </c>
      <c r="F11" s="554" t="s">
        <v>1396</v>
      </c>
      <c r="G11" s="554" t="s">
        <v>45</v>
      </c>
      <c r="H11" s="554" t="s">
        <v>1017</v>
      </c>
      <c r="I11" s="551" t="s">
        <v>67</v>
      </c>
      <c r="J11" s="554" t="s">
        <v>1397</v>
      </c>
      <c r="K11" s="550" t="s">
        <v>36</v>
      </c>
      <c r="L11" s="550"/>
      <c r="M11" s="557">
        <v>64200</v>
      </c>
      <c r="N11" s="557"/>
      <c r="O11" s="557">
        <v>64200</v>
      </c>
      <c r="P11" s="557"/>
      <c r="Q11" s="554" t="s">
        <v>1387</v>
      </c>
      <c r="R11" s="554" t="s">
        <v>1388</v>
      </c>
    </row>
    <row r="12" spans="1:19" s="558" customFormat="1" ht="30" x14ac:dyDescent="0.25">
      <c r="A12" s="860">
        <v>4</v>
      </c>
      <c r="B12" s="860">
        <v>1</v>
      </c>
      <c r="C12" s="860">
        <v>4</v>
      </c>
      <c r="D12" s="845">
        <v>5</v>
      </c>
      <c r="E12" s="861" t="s">
        <v>1398</v>
      </c>
      <c r="F12" s="845" t="s">
        <v>1399</v>
      </c>
      <c r="G12" s="857" t="s">
        <v>1400</v>
      </c>
      <c r="H12" s="554" t="s">
        <v>61</v>
      </c>
      <c r="I12" s="555">
        <v>40</v>
      </c>
      <c r="J12" s="845" t="s">
        <v>1397</v>
      </c>
      <c r="K12" s="860" t="s">
        <v>42</v>
      </c>
      <c r="L12" s="860"/>
      <c r="M12" s="852">
        <v>60000</v>
      </c>
      <c r="N12" s="852"/>
      <c r="O12" s="852">
        <v>60000</v>
      </c>
      <c r="P12" s="860"/>
      <c r="Q12" s="845" t="s">
        <v>1387</v>
      </c>
      <c r="R12" s="845" t="s">
        <v>1388</v>
      </c>
    </row>
    <row r="13" spans="1:19" s="558" customFormat="1" ht="30" x14ac:dyDescent="0.25">
      <c r="A13" s="860"/>
      <c r="B13" s="860"/>
      <c r="C13" s="860"/>
      <c r="D13" s="845"/>
      <c r="E13" s="861"/>
      <c r="F13" s="845"/>
      <c r="G13" s="871"/>
      <c r="H13" s="554" t="s">
        <v>1017</v>
      </c>
      <c r="I13" s="555">
        <v>20</v>
      </c>
      <c r="J13" s="845"/>
      <c r="K13" s="860"/>
      <c r="L13" s="860"/>
      <c r="M13" s="852"/>
      <c r="N13" s="852"/>
      <c r="O13" s="852"/>
      <c r="P13" s="860"/>
      <c r="Q13" s="845"/>
      <c r="R13" s="845"/>
    </row>
    <row r="14" spans="1:19" s="558" customFormat="1" ht="30" x14ac:dyDescent="0.25">
      <c r="A14" s="860"/>
      <c r="B14" s="860"/>
      <c r="C14" s="860"/>
      <c r="D14" s="845"/>
      <c r="E14" s="861"/>
      <c r="F14" s="845"/>
      <c r="G14" s="872"/>
      <c r="H14" s="554" t="s">
        <v>1389</v>
      </c>
      <c r="I14" s="551" t="s">
        <v>1401</v>
      </c>
      <c r="J14" s="845"/>
      <c r="K14" s="860"/>
      <c r="L14" s="860"/>
      <c r="M14" s="852"/>
      <c r="N14" s="852"/>
      <c r="O14" s="852"/>
      <c r="P14" s="860"/>
      <c r="Q14" s="845"/>
      <c r="R14" s="845"/>
    </row>
    <row r="15" spans="1:19" s="558" customFormat="1" ht="135" x14ac:dyDescent="0.25">
      <c r="A15" s="555">
        <v>5</v>
      </c>
      <c r="B15" s="559">
        <v>1</v>
      </c>
      <c r="C15" s="559">
        <v>4</v>
      </c>
      <c r="D15" s="560">
        <v>5</v>
      </c>
      <c r="E15" s="560" t="s">
        <v>1402</v>
      </c>
      <c r="F15" s="560" t="s">
        <v>807</v>
      </c>
      <c r="G15" s="560" t="s">
        <v>39</v>
      </c>
      <c r="H15" s="560" t="s">
        <v>164</v>
      </c>
      <c r="I15" s="561" t="s">
        <v>63</v>
      </c>
      <c r="J15" s="560" t="s">
        <v>163</v>
      </c>
      <c r="K15" s="562" t="s">
        <v>841</v>
      </c>
      <c r="L15" s="563"/>
      <c r="M15" s="564">
        <v>27588.5</v>
      </c>
      <c r="N15" s="564"/>
      <c r="O15" s="564">
        <v>20963.5</v>
      </c>
      <c r="P15" s="564"/>
      <c r="Q15" s="560" t="s">
        <v>106</v>
      </c>
      <c r="R15" s="560" t="s">
        <v>808</v>
      </c>
      <c r="S15" s="565"/>
    </row>
    <row r="16" spans="1:19" s="568" customFormat="1" ht="150" x14ac:dyDescent="0.25">
      <c r="A16" s="555">
        <v>6</v>
      </c>
      <c r="B16" s="555">
        <v>1</v>
      </c>
      <c r="C16" s="555">
        <v>4</v>
      </c>
      <c r="D16" s="554">
        <v>2</v>
      </c>
      <c r="E16" s="556" t="s">
        <v>1403</v>
      </c>
      <c r="F16" s="554" t="s">
        <v>1404</v>
      </c>
      <c r="G16" s="554" t="s">
        <v>48</v>
      </c>
      <c r="H16" s="554" t="s">
        <v>1389</v>
      </c>
      <c r="I16" s="551" t="s">
        <v>47</v>
      </c>
      <c r="J16" s="554" t="s">
        <v>1405</v>
      </c>
      <c r="K16" s="566"/>
      <c r="L16" s="550" t="s">
        <v>841</v>
      </c>
      <c r="M16" s="557"/>
      <c r="N16" s="557">
        <v>27000</v>
      </c>
      <c r="O16" s="557"/>
      <c r="P16" s="557">
        <v>27000</v>
      </c>
      <c r="Q16" s="554" t="s">
        <v>1387</v>
      </c>
      <c r="R16" s="554" t="s">
        <v>1388</v>
      </c>
      <c r="S16" s="567"/>
    </row>
    <row r="17" spans="1:19" s="568" customFormat="1" x14ac:dyDescent="0.2">
      <c r="A17" s="857">
        <v>7</v>
      </c>
      <c r="B17" s="860">
        <v>1</v>
      </c>
      <c r="C17" s="860">
        <v>4</v>
      </c>
      <c r="D17" s="845">
        <v>2</v>
      </c>
      <c r="E17" s="861" t="s">
        <v>1406</v>
      </c>
      <c r="F17" s="855" t="s">
        <v>1407</v>
      </c>
      <c r="G17" s="855" t="s">
        <v>1393</v>
      </c>
      <c r="H17" s="554" t="s">
        <v>43</v>
      </c>
      <c r="I17" s="551" t="s">
        <v>737</v>
      </c>
      <c r="J17" s="845" t="s">
        <v>1408</v>
      </c>
      <c r="K17" s="851"/>
      <c r="L17" s="845" t="s">
        <v>42</v>
      </c>
      <c r="M17" s="852"/>
      <c r="N17" s="853">
        <v>10000</v>
      </c>
      <c r="O17" s="852"/>
      <c r="P17" s="853">
        <v>10000</v>
      </c>
      <c r="Q17" s="845" t="s">
        <v>1387</v>
      </c>
      <c r="R17" s="845" t="s">
        <v>1388</v>
      </c>
      <c r="S17" s="567"/>
    </row>
    <row r="18" spans="1:19" s="568" customFormat="1" ht="30" x14ac:dyDescent="0.2">
      <c r="A18" s="859"/>
      <c r="B18" s="860"/>
      <c r="C18" s="860"/>
      <c r="D18" s="845"/>
      <c r="E18" s="861"/>
      <c r="F18" s="856"/>
      <c r="G18" s="856"/>
      <c r="H18" s="554" t="s">
        <v>1389</v>
      </c>
      <c r="I18" s="551" t="s">
        <v>1390</v>
      </c>
      <c r="J18" s="845"/>
      <c r="K18" s="851"/>
      <c r="L18" s="845"/>
      <c r="M18" s="852"/>
      <c r="N18" s="853"/>
      <c r="O18" s="852"/>
      <c r="P18" s="853"/>
      <c r="Q18" s="845"/>
      <c r="R18" s="845"/>
      <c r="S18" s="567"/>
    </row>
    <row r="19" spans="1:19" s="568" customFormat="1" x14ac:dyDescent="0.2">
      <c r="A19" s="857">
        <v>8</v>
      </c>
      <c r="B19" s="860">
        <v>1</v>
      </c>
      <c r="C19" s="860">
        <v>4</v>
      </c>
      <c r="D19" s="845">
        <v>2</v>
      </c>
      <c r="E19" s="861" t="s">
        <v>1409</v>
      </c>
      <c r="F19" s="845" t="s">
        <v>1410</v>
      </c>
      <c r="G19" s="855" t="s">
        <v>1393</v>
      </c>
      <c r="H19" s="554" t="s">
        <v>43</v>
      </c>
      <c r="I19" s="551" t="s">
        <v>737</v>
      </c>
      <c r="J19" s="845" t="s">
        <v>1408</v>
      </c>
      <c r="K19" s="851"/>
      <c r="L19" s="845" t="s">
        <v>42</v>
      </c>
      <c r="M19" s="852"/>
      <c r="N19" s="853">
        <v>10000</v>
      </c>
      <c r="O19" s="854"/>
      <c r="P19" s="853">
        <v>10000</v>
      </c>
      <c r="Q19" s="845" t="s">
        <v>1387</v>
      </c>
      <c r="R19" s="845" t="s">
        <v>1388</v>
      </c>
      <c r="S19" s="567"/>
    </row>
    <row r="20" spans="1:19" s="568" customFormat="1" ht="30" x14ac:dyDescent="0.2">
      <c r="A20" s="859"/>
      <c r="B20" s="860"/>
      <c r="C20" s="860"/>
      <c r="D20" s="845"/>
      <c r="E20" s="861"/>
      <c r="F20" s="845"/>
      <c r="G20" s="856"/>
      <c r="H20" s="554" t="s">
        <v>1389</v>
      </c>
      <c r="I20" s="551" t="s">
        <v>1390</v>
      </c>
      <c r="J20" s="845"/>
      <c r="K20" s="851"/>
      <c r="L20" s="845"/>
      <c r="M20" s="852"/>
      <c r="N20" s="853"/>
      <c r="O20" s="854"/>
      <c r="P20" s="853"/>
      <c r="Q20" s="845"/>
      <c r="R20" s="845"/>
      <c r="S20" s="567"/>
    </row>
    <row r="21" spans="1:19" s="568" customFormat="1" ht="30" x14ac:dyDescent="0.2">
      <c r="A21" s="857">
        <v>9</v>
      </c>
      <c r="B21" s="857">
        <v>1</v>
      </c>
      <c r="C21" s="857">
        <v>4</v>
      </c>
      <c r="D21" s="855">
        <v>2</v>
      </c>
      <c r="E21" s="869" t="s">
        <v>1411</v>
      </c>
      <c r="F21" s="855" t="s">
        <v>1412</v>
      </c>
      <c r="G21" s="855" t="s">
        <v>1413</v>
      </c>
      <c r="H21" s="554" t="s">
        <v>1017</v>
      </c>
      <c r="I21" s="551" t="s">
        <v>737</v>
      </c>
      <c r="J21" s="855" t="s">
        <v>1414</v>
      </c>
      <c r="K21" s="863"/>
      <c r="L21" s="865" t="s">
        <v>42</v>
      </c>
      <c r="M21" s="867"/>
      <c r="N21" s="867">
        <v>20000</v>
      </c>
      <c r="O21" s="867"/>
      <c r="P21" s="867">
        <v>20000</v>
      </c>
      <c r="Q21" s="855" t="s">
        <v>1387</v>
      </c>
      <c r="R21" s="855" t="s">
        <v>1388</v>
      </c>
      <c r="S21" s="567"/>
    </row>
    <row r="22" spans="1:19" s="568" customFormat="1" ht="30" x14ac:dyDescent="0.2">
      <c r="A22" s="859"/>
      <c r="B22" s="859"/>
      <c r="C22" s="859"/>
      <c r="D22" s="856"/>
      <c r="E22" s="870"/>
      <c r="F22" s="856"/>
      <c r="G22" s="856"/>
      <c r="H22" s="554" t="s">
        <v>61</v>
      </c>
      <c r="I22" s="551" t="s">
        <v>934</v>
      </c>
      <c r="J22" s="856"/>
      <c r="K22" s="864"/>
      <c r="L22" s="866"/>
      <c r="M22" s="868"/>
      <c r="N22" s="868"/>
      <c r="O22" s="868"/>
      <c r="P22" s="868"/>
      <c r="Q22" s="856"/>
      <c r="R22" s="856"/>
      <c r="S22" s="567"/>
    </row>
    <row r="23" spans="1:19" s="568" customFormat="1" ht="120" x14ac:dyDescent="0.25">
      <c r="A23" s="555">
        <v>10</v>
      </c>
      <c r="B23" s="555">
        <v>1</v>
      </c>
      <c r="C23" s="555">
        <v>4</v>
      </c>
      <c r="D23" s="554">
        <v>2</v>
      </c>
      <c r="E23" s="556" t="s">
        <v>1415</v>
      </c>
      <c r="F23" s="554" t="s">
        <v>1416</v>
      </c>
      <c r="G23" s="554" t="s">
        <v>49</v>
      </c>
      <c r="H23" s="554" t="s">
        <v>43</v>
      </c>
      <c r="I23" s="551" t="s">
        <v>66</v>
      </c>
      <c r="J23" s="554" t="s">
        <v>1417</v>
      </c>
      <c r="K23" s="553"/>
      <c r="L23" s="550" t="s">
        <v>384</v>
      </c>
      <c r="M23" s="557"/>
      <c r="N23" s="557">
        <v>14000</v>
      </c>
      <c r="O23" s="557"/>
      <c r="P23" s="557">
        <v>14000</v>
      </c>
      <c r="Q23" s="554" t="s">
        <v>1387</v>
      </c>
      <c r="R23" s="554" t="s">
        <v>1388</v>
      </c>
      <c r="S23" s="567"/>
    </row>
    <row r="24" spans="1:19" s="568" customFormat="1" x14ac:dyDescent="0.2">
      <c r="A24" s="857">
        <v>11</v>
      </c>
      <c r="B24" s="860">
        <v>1</v>
      </c>
      <c r="C24" s="860">
        <v>4</v>
      </c>
      <c r="D24" s="845">
        <v>5</v>
      </c>
      <c r="E24" s="861" t="s">
        <v>1418</v>
      </c>
      <c r="F24" s="845" t="s">
        <v>1419</v>
      </c>
      <c r="G24" s="855" t="s">
        <v>1420</v>
      </c>
      <c r="H24" s="554" t="s">
        <v>59</v>
      </c>
      <c r="I24" s="551" t="s">
        <v>58</v>
      </c>
      <c r="J24" s="845" t="s">
        <v>1421</v>
      </c>
      <c r="K24" s="851"/>
      <c r="L24" s="845" t="s">
        <v>42</v>
      </c>
      <c r="M24" s="852"/>
      <c r="N24" s="853">
        <v>22000</v>
      </c>
      <c r="O24" s="854"/>
      <c r="P24" s="853">
        <v>22000</v>
      </c>
      <c r="Q24" s="845" t="s">
        <v>1387</v>
      </c>
      <c r="R24" s="845" t="s">
        <v>1388</v>
      </c>
      <c r="S24" s="567"/>
    </row>
    <row r="25" spans="1:19" s="568" customFormat="1" x14ac:dyDescent="0.2">
      <c r="A25" s="858"/>
      <c r="B25" s="860"/>
      <c r="C25" s="860"/>
      <c r="D25" s="845"/>
      <c r="E25" s="861"/>
      <c r="F25" s="845"/>
      <c r="G25" s="862"/>
      <c r="H25" s="554" t="s">
        <v>43</v>
      </c>
      <c r="I25" s="551" t="s">
        <v>666</v>
      </c>
      <c r="J25" s="845"/>
      <c r="K25" s="851"/>
      <c r="L25" s="845"/>
      <c r="M25" s="852"/>
      <c r="N25" s="853"/>
      <c r="O25" s="854"/>
      <c r="P25" s="853"/>
      <c r="Q25" s="845"/>
      <c r="R25" s="845"/>
      <c r="S25" s="567"/>
    </row>
    <row r="26" spans="1:19" s="568" customFormat="1" ht="30" x14ac:dyDescent="0.2">
      <c r="A26" s="859"/>
      <c r="B26" s="860"/>
      <c r="C26" s="860"/>
      <c r="D26" s="845"/>
      <c r="E26" s="861"/>
      <c r="F26" s="845"/>
      <c r="G26" s="856"/>
      <c r="H26" s="554" t="s">
        <v>1389</v>
      </c>
      <c r="I26" s="551" t="s">
        <v>1390</v>
      </c>
      <c r="J26" s="845"/>
      <c r="K26" s="851"/>
      <c r="L26" s="845"/>
      <c r="M26" s="852"/>
      <c r="N26" s="853"/>
      <c r="O26" s="854"/>
      <c r="P26" s="853"/>
      <c r="Q26" s="845"/>
      <c r="R26" s="845"/>
      <c r="S26" s="567"/>
    </row>
    <row r="27" spans="1:19" s="569" customFormat="1" ht="30" x14ac:dyDescent="0.25">
      <c r="A27" s="846">
        <v>12</v>
      </c>
      <c r="B27" s="846">
        <v>2</v>
      </c>
      <c r="C27" s="842">
        <v>4</v>
      </c>
      <c r="D27" s="846">
        <v>5</v>
      </c>
      <c r="E27" s="847" t="s">
        <v>1422</v>
      </c>
      <c r="F27" s="842" t="s">
        <v>1423</v>
      </c>
      <c r="G27" s="842" t="s">
        <v>1424</v>
      </c>
      <c r="H27" s="560" t="s">
        <v>41</v>
      </c>
      <c r="I27" s="561" t="s">
        <v>34</v>
      </c>
      <c r="J27" s="848" t="s">
        <v>1425</v>
      </c>
      <c r="K27" s="843"/>
      <c r="L27" s="843" t="s">
        <v>38</v>
      </c>
      <c r="M27" s="844"/>
      <c r="N27" s="844">
        <v>87851.46</v>
      </c>
      <c r="O27" s="844"/>
      <c r="P27" s="844">
        <v>79130</v>
      </c>
      <c r="Q27" s="842" t="s">
        <v>1426</v>
      </c>
      <c r="R27" s="842" t="s">
        <v>1427</v>
      </c>
      <c r="S27" s="558"/>
    </row>
    <row r="28" spans="1:19" s="569" customFormat="1" ht="30" x14ac:dyDescent="0.25">
      <c r="A28" s="846"/>
      <c r="B28" s="846"/>
      <c r="C28" s="842"/>
      <c r="D28" s="846"/>
      <c r="E28" s="847"/>
      <c r="F28" s="842"/>
      <c r="G28" s="842"/>
      <c r="H28" s="560" t="s">
        <v>1017</v>
      </c>
      <c r="I28" s="561" t="s">
        <v>737</v>
      </c>
      <c r="J28" s="849"/>
      <c r="K28" s="843"/>
      <c r="L28" s="843"/>
      <c r="M28" s="844"/>
      <c r="N28" s="844"/>
      <c r="O28" s="844"/>
      <c r="P28" s="844"/>
      <c r="Q28" s="842"/>
      <c r="R28" s="842"/>
      <c r="S28" s="558"/>
    </row>
    <row r="29" spans="1:19" s="569" customFormat="1" ht="30" x14ac:dyDescent="0.25">
      <c r="A29" s="846"/>
      <c r="B29" s="846"/>
      <c r="C29" s="842"/>
      <c r="D29" s="846"/>
      <c r="E29" s="847"/>
      <c r="F29" s="842"/>
      <c r="G29" s="842"/>
      <c r="H29" s="560" t="s">
        <v>1389</v>
      </c>
      <c r="I29" s="561" t="s">
        <v>1401</v>
      </c>
      <c r="J29" s="850"/>
      <c r="K29" s="843"/>
      <c r="L29" s="843"/>
      <c r="M29" s="844"/>
      <c r="N29" s="844"/>
      <c r="O29" s="844"/>
      <c r="P29" s="844"/>
      <c r="Q29" s="842"/>
      <c r="R29" s="842"/>
      <c r="S29" s="558"/>
    </row>
    <row r="30" spans="1:19" s="558" customFormat="1" ht="120" x14ac:dyDescent="0.25">
      <c r="A30" s="555">
        <v>13</v>
      </c>
      <c r="B30" s="555">
        <v>1</v>
      </c>
      <c r="C30" s="555">
        <v>4</v>
      </c>
      <c r="D30" s="554">
        <v>5</v>
      </c>
      <c r="E30" s="556" t="s">
        <v>1428</v>
      </c>
      <c r="F30" s="554" t="s">
        <v>1429</v>
      </c>
      <c r="G30" s="554" t="s">
        <v>45</v>
      </c>
      <c r="H30" s="554" t="s">
        <v>43</v>
      </c>
      <c r="I30" s="551" t="s">
        <v>67</v>
      </c>
      <c r="J30" s="554" t="s">
        <v>1430</v>
      </c>
      <c r="K30" s="566"/>
      <c r="L30" s="550" t="s">
        <v>36</v>
      </c>
      <c r="M30" s="557"/>
      <c r="N30" s="557">
        <v>52870</v>
      </c>
      <c r="O30" s="557"/>
      <c r="P30" s="557">
        <v>52870</v>
      </c>
      <c r="Q30" s="554" t="s">
        <v>1387</v>
      </c>
      <c r="R30" s="554" t="s">
        <v>1388</v>
      </c>
    </row>
    <row r="31" spans="1:19" s="558" customFormat="1" ht="150" x14ac:dyDescent="0.25">
      <c r="A31" s="555">
        <v>14</v>
      </c>
      <c r="B31" s="555">
        <v>1</v>
      </c>
      <c r="C31" s="555">
        <v>4</v>
      </c>
      <c r="D31" s="554">
        <v>5</v>
      </c>
      <c r="E31" s="556" t="s">
        <v>1431</v>
      </c>
      <c r="F31" s="554" t="s">
        <v>1432</v>
      </c>
      <c r="G31" s="554" t="s">
        <v>45</v>
      </c>
      <c r="H31" s="554" t="s">
        <v>43</v>
      </c>
      <c r="I31" s="551" t="s">
        <v>67</v>
      </c>
      <c r="J31" s="554" t="s">
        <v>1433</v>
      </c>
      <c r="K31" s="566"/>
      <c r="L31" s="550" t="s">
        <v>42</v>
      </c>
      <c r="M31" s="557"/>
      <c r="N31" s="557">
        <v>50000</v>
      </c>
      <c r="O31" s="557"/>
      <c r="P31" s="557">
        <v>50000</v>
      </c>
      <c r="Q31" s="554" t="s">
        <v>1387</v>
      </c>
      <c r="R31" s="554" t="s">
        <v>1388</v>
      </c>
    </row>
    <row r="34" spans="12:16" x14ac:dyDescent="0.25">
      <c r="M34" s="729" t="s">
        <v>256</v>
      </c>
      <c r="N34" s="729"/>
      <c r="O34" s="728" t="s">
        <v>257</v>
      </c>
      <c r="P34" s="671"/>
    </row>
    <row r="35" spans="12:16" x14ac:dyDescent="0.25">
      <c r="M35" s="570" t="s">
        <v>258</v>
      </c>
      <c r="N35" s="530" t="s">
        <v>259</v>
      </c>
      <c r="O35" s="571" t="s">
        <v>258</v>
      </c>
      <c r="P35" s="504" t="s">
        <v>259</v>
      </c>
    </row>
    <row r="36" spans="12:16" x14ac:dyDescent="0.25">
      <c r="L36" s="101" t="s">
        <v>1194</v>
      </c>
      <c r="M36" s="527">
        <v>12</v>
      </c>
      <c r="N36" s="506">
        <v>353870</v>
      </c>
      <c r="O36" s="507">
        <v>2</v>
      </c>
      <c r="P36" s="506">
        <v>100093.5</v>
      </c>
    </row>
  </sheetData>
  <mergeCells count="144">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 ref="A9:A10"/>
    <mergeCell ref="B9:B10"/>
    <mergeCell ref="C9:C10"/>
    <mergeCell ref="D9:D10"/>
    <mergeCell ref="E9:E10"/>
    <mergeCell ref="F9:F10"/>
    <mergeCell ref="G9:G10"/>
    <mergeCell ref="J9:J10"/>
    <mergeCell ref="K7:K8"/>
    <mergeCell ref="L7:L8"/>
    <mergeCell ref="M7:M8"/>
    <mergeCell ref="N7:N8"/>
    <mergeCell ref="O7:O8"/>
    <mergeCell ref="P7:P8"/>
    <mergeCell ref="Q9:Q10"/>
    <mergeCell ref="R9:R10"/>
    <mergeCell ref="A12:A14"/>
    <mergeCell ref="B12:B14"/>
    <mergeCell ref="C12:C14"/>
    <mergeCell ref="D12:D14"/>
    <mergeCell ref="E12:E14"/>
    <mergeCell ref="F12:F14"/>
    <mergeCell ref="G12:G14"/>
    <mergeCell ref="J12:J14"/>
    <mergeCell ref="K9:K10"/>
    <mergeCell ref="L9:L10"/>
    <mergeCell ref="M9:M10"/>
    <mergeCell ref="N9:N10"/>
    <mergeCell ref="O9:O10"/>
    <mergeCell ref="P9:P10"/>
    <mergeCell ref="Q12:Q14"/>
    <mergeCell ref="R12:R14"/>
    <mergeCell ref="A17:A18"/>
    <mergeCell ref="B17:B18"/>
    <mergeCell ref="C17:C18"/>
    <mergeCell ref="D17:D18"/>
    <mergeCell ref="E17:E18"/>
    <mergeCell ref="F17:F18"/>
    <mergeCell ref="G17:G18"/>
    <mergeCell ref="J17:J18"/>
    <mergeCell ref="K12:K14"/>
    <mergeCell ref="L12:L14"/>
    <mergeCell ref="M12:M14"/>
    <mergeCell ref="N12:N14"/>
    <mergeCell ref="O12:O14"/>
    <mergeCell ref="P12:P14"/>
    <mergeCell ref="Q17:Q18"/>
    <mergeCell ref="R17:R18"/>
    <mergeCell ref="A19:A20"/>
    <mergeCell ref="B19:B20"/>
    <mergeCell ref="C19:C20"/>
    <mergeCell ref="D19:D20"/>
    <mergeCell ref="E19:E20"/>
    <mergeCell ref="F19:F20"/>
    <mergeCell ref="G19:G20"/>
    <mergeCell ref="J19:J20"/>
    <mergeCell ref="K17:K18"/>
    <mergeCell ref="L17:L18"/>
    <mergeCell ref="M17:M18"/>
    <mergeCell ref="N17:N18"/>
    <mergeCell ref="O17:O18"/>
    <mergeCell ref="P17:P18"/>
    <mergeCell ref="Q19:Q20"/>
    <mergeCell ref="R19:R20"/>
    <mergeCell ref="A21:A22"/>
    <mergeCell ref="B21:B22"/>
    <mergeCell ref="C21:C22"/>
    <mergeCell ref="D21:D22"/>
    <mergeCell ref="E21:E22"/>
    <mergeCell ref="F21:F22"/>
    <mergeCell ref="G21:G22"/>
    <mergeCell ref="J21:J22"/>
    <mergeCell ref="K19:K20"/>
    <mergeCell ref="L19:L20"/>
    <mergeCell ref="M19:M20"/>
    <mergeCell ref="N19:N20"/>
    <mergeCell ref="O19:O20"/>
    <mergeCell ref="P19:P20"/>
    <mergeCell ref="Q21:Q22"/>
    <mergeCell ref="R21:R22"/>
    <mergeCell ref="A24:A26"/>
    <mergeCell ref="B24:B26"/>
    <mergeCell ref="C24:C26"/>
    <mergeCell ref="D24:D26"/>
    <mergeCell ref="E24:E26"/>
    <mergeCell ref="F24:F26"/>
    <mergeCell ref="G24:G26"/>
    <mergeCell ref="J24:J26"/>
    <mergeCell ref="K21:K22"/>
    <mergeCell ref="L21:L22"/>
    <mergeCell ref="M21:M22"/>
    <mergeCell ref="N21:N22"/>
    <mergeCell ref="O21:O22"/>
    <mergeCell ref="P21:P22"/>
    <mergeCell ref="Q24:Q26"/>
    <mergeCell ref="R24:R26"/>
    <mergeCell ref="A27:A29"/>
    <mergeCell ref="B27:B29"/>
    <mergeCell ref="C27:C29"/>
    <mergeCell ref="D27:D29"/>
    <mergeCell ref="E27:E29"/>
    <mergeCell ref="F27:F29"/>
    <mergeCell ref="G27:G29"/>
    <mergeCell ref="J27:J29"/>
    <mergeCell ref="K24:K26"/>
    <mergeCell ref="L24:L26"/>
    <mergeCell ref="M24:M26"/>
    <mergeCell ref="N24:N26"/>
    <mergeCell ref="O24:O26"/>
    <mergeCell ref="P24:P26"/>
    <mergeCell ref="Q27:Q29"/>
    <mergeCell ref="R27:R29"/>
    <mergeCell ref="M34:N34"/>
    <mergeCell ref="O34:P34"/>
    <mergeCell ref="K27:K29"/>
    <mergeCell ref="L27:L29"/>
    <mergeCell ref="M27:M29"/>
    <mergeCell ref="N27:N29"/>
    <mergeCell ref="O27:O29"/>
    <mergeCell ref="P27:P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70" zoomScaleNormal="70" workbookViewId="0">
      <selection activeCell="A3" sqref="A3"/>
    </sheetView>
  </sheetViews>
  <sheetFormatPr defaultRowHeight="15" x14ac:dyDescent="0.25"/>
  <cols>
    <col min="1" max="1" width="4.7109375" style="175" customWidth="1"/>
    <col min="2" max="2" width="8.85546875" style="175" customWidth="1"/>
    <col min="3" max="3" width="11.42578125" style="175" customWidth="1"/>
    <col min="4" max="4" width="9.7109375" style="175" customWidth="1"/>
    <col min="5" max="5" width="45.7109375" style="175" customWidth="1"/>
    <col min="6" max="6" width="71.28515625" style="175" customWidth="1"/>
    <col min="7" max="7" width="35.7109375" style="175" customWidth="1"/>
    <col min="8" max="8" width="19.28515625" style="175" customWidth="1"/>
    <col min="9" max="9" width="19.5703125" style="175" customWidth="1"/>
    <col min="10" max="10" width="35.85546875" style="175" customWidth="1"/>
    <col min="11" max="11" width="13.28515625" style="175" customWidth="1"/>
    <col min="12" max="12" width="12.7109375" style="175" customWidth="1"/>
    <col min="13" max="16" width="14.7109375" style="175" customWidth="1"/>
    <col min="17" max="17" width="19.140625" style="175" customWidth="1"/>
    <col min="18" max="18" width="19.42578125" style="175" customWidth="1"/>
    <col min="19" max="19" width="19.5703125" style="175" customWidth="1"/>
    <col min="20" max="20" width="11.28515625" style="175" bestFit="1" customWidth="1"/>
    <col min="21" max="250" width="9.140625" style="175"/>
    <col min="251" max="251" width="4.7109375" style="175" bestFit="1" customWidth="1"/>
    <col min="252" max="252" width="9.7109375" style="175" bestFit="1" customWidth="1"/>
    <col min="253" max="253" width="10" style="175" bestFit="1" customWidth="1"/>
    <col min="254" max="254" width="8.85546875" style="175" bestFit="1" customWidth="1"/>
    <col min="255" max="255" width="22.85546875" style="175" customWidth="1"/>
    <col min="256" max="256" width="59.7109375" style="175" bestFit="1" customWidth="1"/>
    <col min="257" max="257" width="57.85546875" style="175" bestFit="1" customWidth="1"/>
    <col min="258" max="258" width="35.28515625" style="175" bestFit="1" customWidth="1"/>
    <col min="259" max="259" width="28.140625" style="175" bestFit="1" customWidth="1"/>
    <col min="260" max="260" width="33.140625" style="175" bestFit="1" customWidth="1"/>
    <col min="261" max="261" width="26" style="175" bestFit="1" customWidth="1"/>
    <col min="262" max="262" width="19.140625" style="175" bestFit="1" customWidth="1"/>
    <col min="263" max="263" width="10.42578125" style="175" customWidth="1"/>
    <col min="264" max="264" width="11.85546875" style="175" customWidth="1"/>
    <col min="265" max="265" width="14.7109375" style="175" customWidth="1"/>
    <col min="266" max="266" width="9" style="175" bestFit="1" customWidth="1"/>
    <col min="267" max="506" width="9.140625" style="175"/>
    <col min="507" max="507" width="4.7109375" style="175" bestFit="1" customWidth="1"/>
    <col min="508" max="508" width="9.7109375" style="175" bestFit="1" customWidth="1"/>
    <col min="509" max="509" width="10" style="175" bestFit="1" customWidth="1"/>
    <col min="510" max="510" width="8.85546875" style="175" bestFit="1" customWidth="1"/>
    <col min="511" max="511" width="22.85546875" style="175" customWidth="1"/>
    <col min="512" max="512" width="59.7109375" style="175" bestFit="1" customWidth="1"/>
    <col min="513" max="513" width="57.85546875" style="175" bestFit="1" customWidth="1"/>
    <col min="514" max="514" width="35.28515625" style="175" bestFit="1" customWidth="1"/>
    <col min="515" max="515" width="28.140625" style="175" bestFit="1" customWidth="1"/>
    <col min="516" max="516" width="33.140625" style="175" bestFit="1" customWidth="1"/>
    <col min="517" max="517" width="26" style="175" bestFit="1" customWidth="1"/>
    <col min="518" max="518" width="19.140625" style="175" bestFit="1" customWidth="1"/>
    <col min="519" max="519" width="10.42578125" style="175" customWidth="1"/>
    <col min="520" max="520" width="11.85546875" style="175" customWidth="1"/>
    <col min="521" max="521" width="14.7109375" style="175" customWidth="1"/>
    <col min="522" max="522" width="9" style="175" bestFit="1" customWidth="1"/>
    <col min="523" max="762" width="9.140625" style="175"/>
    <col min="763" max="763" width="4.7109375" style="175" bestFit="1" customWidth="1"/>
    <col min="764" max="764" width="9.7109375" style="175" bestFit="1" customWidth="1"/>
    <col min="765" max="765" width="10" style="175" bestFit="1" customWidth="1"/>
    <col min="766" max="766" width="8.85546875" style="175" bestFit="1" customWidth="1"/>
    <col min="767" max="767" width="22.85546875" style="175" customWidth="1"/>
    <col min="768" max="768" width="59.7109375" style="175" bestFit="1" customWidth="1"/>
    <col min="769" max="769" width="57.85546875" style="175" bestFit="1" customWidth="1"/>
    <col min="770" max="770" width="35.28515625" style="175" bestFit="1" customWidth="1"/>
    <col min="771" max="771" width="28.140625" style="175" bestFit="1" customWidth="1"/>
    <col min="772" max="772" width="33.140625" style="175" bestFit="1" customWidth="1"/>
    <col min="773" max="773" width="26" style="175" bestFit="1" customWidth="1"/>
    <col min="774" max="774" width="19.140625" style="175" bestFit="1" customWidth="1"/>
    <col min="775" max="775" width="10.42578125" style="175" customWidth="1"/>
    <col min="776" max="776" width="11.85546875" style="175" customWidth="1"/>
    <col min="777" max="777" width="14.7109375" style="175" customWidth="1"/>
    <col min="778" max="778" width="9" style="175" bestFit="1" customWidth="1"/>
    <col min="779" max="1018" width="9.140625" style="175"/>
    <col min="1019" max="1019" width="4.7109375" style="175" bestFit="1" customWidth="1"/>
    <col min="1020" max="1020" width="9.7109375" style="175" bestFit="1" customWidth="1"/>
    <col min="1021" max="1021" width="10" style="175" bestFit="1" customWidth="1"/>
    <col min="1022" max="1022" width="8.85546875" style="175" bestFit="1" customWidth="1"/>
    <col min="1023" max="1023" width="22.85546875" style="175" customWidth="1"/>
    <col min="1024" max="1024" width="59.7109375" style="175" bestFit="1" customWidth="1"/>
    <col min="1025" max="1025" width="57.85546875" style="175" bestFit="1" customWidth="1"/>
    <col min="1026" max="1026" width="35.28515625" style="175" bestFit="1" customWidth="1"/>
    <col min="1027" max="1027" width="28.140625" style="175" bestFit="1" customWidth="1"/>
    <col min="1028" max="1028" width="33.140625" style="175" bestFit="1" customWidth="1"/>
    <col min="1029" max="1029" width="26" style="175" bestFit="1" customWidth="1"/>
    <col min="1030" max="1030" width="19.140625" style="175" bestFit="1" customWidth="1"/>
    <col min="1031" max="1031" width="10.42578125" style="175" customWidth="1"/>
    <col min="1032" max="1032" width="11.85546875" style="175" customWidth="1"/>
    <col min="1033" max="1033" width="14.7109375" style="175" customWidth="1"/>
    <col min="1034" max="1034" width="9" style="175" bestFit="1" customWidth="1"/>
    <col min="1035" max="1274" width="9.140625" style="175"/>
    <col min="1275" max="1275" width="4.7109375" style="175" bestFit="1" customWidth="1"/>
    <col min="1276" max="1276" width="9.7109375" style="175" bestFit="1" customWidth="1"/>
    <col min="1277" max="1277" width="10" style="175" bestFit="1" customWidth="1"/>
    <col min="1278" max="1278" width="8.85546875" style="175" bestFit="1" customWidth="1"/>
    <col min="1279" max="1279" width="22.85546875" style="175" customWidth="1"/>
    <col min="1280" max="1280" width="59.7109375" style="175" bestFit="1" customWidth="1"/>
    <col min="1281" max="1281" width="57.85546875" style="175" bestFit="1" customWidth="1"/>
    <col min="1282" max="1282" width="35.28515625" style="175" bestFit="1" customWidth="1"/>
    <col min="1283" max="1283" width="28.140625" style="175" bestFit="1" customWidth="1"/>
    <col min="1284" max="1284" width="33.140625" style="175" bestFit="1" customWidth="1"/>
    <col min="1285" max="1285" width="26" style="175" bestFit="1" customWidth="1"/>
    <col min="1286" max="1286" width="19.140625" style="175" bestFit="1" customWidth="1"/>
    <col min="1287" max="1287" width="10.42578125" style="175" customWidth="1"/>
    <col min="1288" max="1288" width="11.85546875" style="175" customWidth="1"/>
    <col min="1289" max="1289" width="14.7109375" style="175" customWidth="1"/>
    <col min="1290" max="1290" width="9" style="175" bestFit="1" customWidth="1"/>
    <col min="1291" max="1530" width="9.140625" style="175"/>
    <col min="1531" max="1531" width="4.7109375" style="175" bestFit="1" customWidth="1"/>
    <col min="1532" max="1532" width="9.7109375" style="175" bestFit="1" customWidth="1"/>
    <col min="1533" max="1533" width="10" style="175" bestFit="1" customWidth="1"/>
    <col min="1534" max="1534" width="8.85546875" style="175" bestFit="1" customWidth="1"/>
    <col min="1535" max="1535" width="22.85546875" style="175" customWidth="1"/>
    <col min="1536" max="1536" width="59.7109375" style="175" bestFit="1" customWidth="1"/>
    <col min="1537" max="1537" width="57.85546875" style="175" bestFit="1" customWidth="1"/>
    <col min="1538" max="1538" width="35.28515625" style="175" bestFit="1" customWidth="1"/>
    <col min="1539" max="1539" width="28.140625" style="175" bestFit="1" customWidth="1"/>
    <col min="1540" max="1540" width="33.140625" style="175" bestFit="1" customWidth="1"/>
    <col min="1541" max="1541" width="26" style="175" bestFit="1" customWidth="1"/>
    <col min="1542" max="1542" width="19.140625" style="175" bestFit="1" customWidth="1"/>
    <col min="1543" max="1543" width="10.42578125" style="175" customWidth="1"/>
    <col min="1544" max="1544" width="11.85546875" style="175" customWidth="1"/>
    <col min="1545" max="1545" width="14.7109375" style="175" customWidth="1"/>
    <col min="1546" max="1546" width="9" style="175" bestFit="1" customWidth="1"/>
    <col min="1547" max="1786" width="9.140625" style="175"/>
    <col min="1787" max="1787" width="4.7109375" style="175" bestFit="1" customWidth="1"/>
    <col min="1788" max="1788" width="9.7109375" style="175" bestFit="1" customWidth="1"/>
    <col min="1789" max="1789" width="10" style="175" bestFit="1" customWidth="1"/>
    <col min="1790" max="1790" width="8.85546875" style="175" bestFit="1" customWidth="1"/>
    <col min="1791" max="1791" width="22.85546875" style="175" customWidth="1"/>
    <col min="1792" max="1792" width="59.7109375" style="175" bestFit="1" customWidth="1"/>
    <col min="1793" max="1793" width="57.85546875" style="175" bestFit="1" customWidth="1"/>
    <col min="1794" max="1794" width="35.28515625" style="175" bestFit="1" customWidth="1"/>
    <col min="1795" max="1795" width="28.140625" style="175" bestFit="1" customWidth="1"/>
    <col min="1796" max="1796" width="33.140625" style="175" bestFit="1" customWidth="1"/>
    <col min="1797" max="1797" width="26" style="175" bestFit="1" customWidth="1"/>
    <col min="1798" max="1798" width="19.140625" style="175" bestFit="1" customWidth="1"/>
    <col min="1799" max="1799" width="10.42578125" style="175" customWidth="1"/>
    <col min="1800" max="1800" width="11.85546875" style="175" customWidth="1"/>
    <col min="1801" max="1801" width="14.7109375" style="175" customWidth="1"/>
    <col min="1802" max="1802" width="9" style="175" bestFit="1" customWidth="1"/>
    <col min="1803" max="2042" width="9.140625" style="175"/>
    <col min="2043" max="2043" width="4.7109375" style="175" bestFit="1" customWidth="1"/>
    <col min="2044" max="2044" width="9.7109375" style="175" bestFit="1" customWidth="1"/>
    <col min="2045" max="2045" width="10" style="175" bestFit="1" customWidth="1"/>
    <col min="2046" max="2046" width="8.85546875" style="175" bestFit="1" customWidth="1"/>
    <col min="2047" max="2047" width="22.85546875" style="175" customWidth="1"/>
    <col min="2048" max="2048" width="59.7109375" style="175" bestFit="1" customWidth="1"/>
    <col min="2049" max="2049" width="57.85546875" style="175" bestFit="1" customWidth="1"/>
    <col min="2050" max="2050" width="35.28515625" style="175" bestFit="1" customWidth="1"/>
    <col min="2051" max="2051" width="28.140625" style="175" bestFit="1" customWidth="1"/>
    <col min="2052" max="2052" width="33.140625" style="175" bestFit="1" customWidth="1"/>
    <col min="2053" max="2053" width="26" style="175" bestFit="1" customWidth="1"/>
    <col min="2054" max="2054" width="19.140625" style="175" bestFit="1" customWidth="1"/>
    <col min="2055" max="2055" width="10.42578125" style="175" customWidth="1"/>
    <col min="2056" max="2056" width="11.85546875" style="175" customWidth="1"/>
    <col min="2057" max="2057" width="14.7109375" style="175" customWidth="1"/>
    <col min="2058" max="2058" width="9" style="175" bestFit="1" customWidth="1"/>
    <col min="2059" max="2298" width="9.140625" style="175"/>
    <col min="2299" max="2299" width="4.7109375" style="175" bestFit="1" customWidth="1"/>
    <col min="2300" max="2300" width="9.7109375" style="175" bestFit="1" customWidth="1"/>
    <col min="2301" max="2301" width="10" style="175" bestFit="1" customWidth="1"/>
    <col min="2302" max="2302" width="8.85546875" style="175" bestFit="1" customWidth="1"/>
    <col min="2303" max="2303" width="22.85546875" style="175" customWidth="1"/>
    <col min="2304" max="2304" width="59.7109375" style="175" bestFit="1" customWidth="1"/>
    <col min="2305" max="2305" width="57.85546875" style="175" bestFit="1" customWidth="1"/>
    <col min="2306" max="2306" width="35.28515625" style="175" bestFit="1" customWidth="1"/>
    <col min="2307" max="2307" width="28.140625" style="175" bestFit="1" customWidth="1"/>
    <col min="2308" max="2308" width="33.140625" style="175" bestFit="1" customWidth="1"/>
    <col min="2309" max="2309" width="26" style="175" bestFit="1" customWidth="1"/>
    <col min="2310" max="2310" width="19.140625" style="175" bestFit="1" customWidth="1"/>
    <col min="2311" max="2311" width="10.42578125" style="175" customWidth="1"/>
    <col min="2312" max="2312" width="11.85546875" style="175" customWidth="1"/>
    <col min="2313" max="2313" width="14.7109375" style="175" customWidth="1"/>
    <col min="2314" max="2314" width="9" style="175" bestFit="1" customWidth="1"/>
    <col min="2315" max="2554" width="9.140625" style="175"/>
    <col min="2555" max="2555" width="4.7109375" style="175" bestFit="1" customWidth="1"/>
    <col min="2556" max="2556" width="9.7109375" style="175" bestFit="1" customWidth="1"/>
    <col min="2557" max="2557" width="10" style="175" bestFit="1" customWidth="1"/>
    <col min="2558" max="2558" width="8.85546875" style="175" bestFit="1" customWidth="1"/>
    <col min="2559" max="2559" width="22.85546875" style="175" customWidth="1"/>
    <col min="2560" max="2560" width="59.7109375" style="175" bestFit="1" customWidth="1"/>
    <col min="2561" max="2561" width="57.85546875" style="175" bestFit="1" customWidth="1"/>
    <col min="2562" max="2562" width="35.28515625" style="175" bestFit="1" customWidth="1"/>
    <col min="2563" max="2563" width="28.140625" style="175" bestFit="1" customWidth="1"/>
    <col min="2564" max="2564" width="33.140625" style="175" bestFit="1" customWidth="1"/>
    <col min="2565" max="2565" width="26" style="175" bestFit="1" customWidth="1"/>
    <col min="2566" max="2566" width="19.140625" style="175" bestFit="1" customWidth="1"/>
    <col min="2567" max="2567" width="10.42578125" style="175" customWidth="1"/>
    <col min="2568" max="2568" width="11.85546875" style="175" customWidth="1"/>
    <col min="2569" max="2569" width="14.7109375" style="175" customWidth="1"/>
    <col min="2570" max="2570" width="9" style="175" bestFit="1" customWidth="1"/>
    <col min="2571" max="2810" width="9.140625" style="175"/>
    <col min="2811" max="2811" width="4.7109375" style="175" bestFit="1" customWidth="1"/>
    <col min="2812" max="2812" width="9.7109375" style="175" bestFit="1" customWidth="1"/>
    <col min="2813" max="2813" width="10" style="175" bestFit="1" customWidth="1"/>
    <col min="2814" max="2814" width="8.85546875" style="175" bestFit="1" customWidth="1"/>
    <col min="2815" max="2815" width="22.85546875" style="175" customWidth="1"/>
    <col min="2816" max="2816" width="59.7109375" style="175" bestFit="1" customWidth="1"/>
    <col min="2817" max="2817" width="57.85546875" style="175" bestFit="1" customWidth="1"/>
    <col min="2818" max="2818" width="35.28515625" style="175" bestFit="1" customWidth="1"/>
    <col min="2819" max="2819" width="28.140625" style="175" bestFit="1" customWidth="1"/>
    <col min="2820" max="2820" width="33.140625" style="175" bestFit="1" customWidth="1"/>
    <col min="2821" max="2821" width="26" style="175" bestFit="1" customWidth="1"/>
    <col min="2822" max="2822" width="19.140625" style="175" bestFit="1" customWidth="1"/>
    <col min="2823" max="2823" width="10.42578125" style="175" customWidth="1"/>
    <col min="2824" max="2824" width="11.85546875" style="175" customWidth="1"/>
    <col min="2825" max="2825" width="14.7109375" style="175" customWidth="1"/>
    <col min="2826" max="2826" width="9" style="175" bestFit="1" customWidth="1"/>
    <col min="2827" max="3066" width="9.140625" style="175"/>
    <col min="3067" max="3067" width="4.7109375" style="175" bestFit="1" customWidth="1"/>
    <col min="3068" max="3068" width="9.7109375" style="175" bestFit="1" customWidth="1"/>
    <col min="3069" max="3069" width="10" style="175" bestFit="1" customWidth="1"/>
    <col min="3070" max="3070" width="8.85546875" style="175" bestFit="1" customWidth="1"/>
    <col min="3071" max="3071" width="22.85546875" style="175" customWidth="1"/>
    <col min="3072" max="3072" width="59.7109375" style="175" bestFit="1" customWidth="1"/>
    <col min="3073" max="3073" width="57.85546875" style="175" bestFit="1" customWidth="1"/>
    <col min="3074" max="3074" width="35.28515625" style="175" bestFit="1" customWidth="1"/>
    <col min="3075" max="3075" width="28.140625" style="175" bestFit="1" customWidth="1"/>
    <col min="3076" max="3076" width="33.140625" style="175" bestFit="1" customWidth="1"/>
    <col min="3077" max="3077" width="26" style="175" bestFit="1" customWidth="1"/>
    <col min="3078" max="3078" width="19.140625" style="175" bestFit="1" customWidth="1"/>
    <col min="3079" max="3079" width="10.42578125" style="175" customWidth="1"/>
    <col min="3080" max="3080" width="11.85546875" style="175" customWidth="1"/>
    <col min="3081" max="3081" width="14.7109375" style="175" customWidth="1"/>
    <col min="3082" max="3082" width="9" style="175" bestFit="1" customWidth="1"/>
    <col min="3083" max="3322" width="9.140625" style="175"/>
    <col min="3323" max="3323" width="4.7109375" style="175" bestFit="1" customWidth="1"/>
    <col min="3324" max="3324" width="9.7109375" style="175" bestFit="1" customWidth="1"/>
    <col min="3325" max="3325" width="10" style="175" bestFit="1" customWidth="1"/>
    <col min="3326" max="3326" width="8.85546875" style="175" bestFit="1" customWidth="1"/>
    <col min="3327" max="3327" width="22.85546875" style="175" customWidth="1"/>
    <col min="3328" max="3328" width="59.7109375" style="175" bestFit="1" customWidth="1"/>
    <col min="3329" max="3329" width="57.85546875" style="175" bestFit="1" customWidth="1"/>
    <col min="3330" max="3330" width="35.28515625" style="175" bestFit="1" customWidth="1"/>
    <col min="3331" max="3331" width="28.140625" style="175" bestFit="1" customWidth="1"/>
    <col min="3332" max="3332" width="33.140625" style="175" bestFit="1" customWidth="1"/>
    <col min="3333" max="3333" width="26" style="175" bestFit="1" customWidth="1"/>
    <col min="3334" max="3334" width="19.140625" style="175" bestFit="1" customWidth="1"/>
    <col min="3335" max="3335" width="10.42578125" style="175" customWidth="1"/>
    <col min="3336" max="3336" width="11.85546875" style="175" customWidth="1"/>
    <col min="3337" max="3337" width="14.7109375" style="175" customWidth="1"/>
    <col min="3338" max="3338" width="9" style="175" bestFit="1" customWidth="1"/>
    <col min="3339" max="3578" width="9.140625" style="175"/>
    <col min="3579" max="3579" width="4.7109375" style="175" bestFit="1" customWidth="1"/>
    <col min="3580" max="3580" width="9.7109375" style="175" bestFit="1" customWidth="1"/>
    <col min="3581" max="3581" width="10" style="175" bestFit="1" customWidth="1"/>
    <col min="3582" max="3582" width="8.85546875" style="175" bestFit="1" customWidth="1"/>
    <col min="3583" max="3583" width="22.85546875" style="175" customWidth="1"/>
    <col min="3584" max="3584" width="59.7109375" style="175" bestFit="1" customWidth="1"/>
    <col min="3585" max="3585" width="57.85546875" style="175" bestFit="1" customWidth="1"/>
    <col min="3586" max="3586" width="35.28515625" style="175" bestFit="1" customWidth="1"/>
    <col min="3587" max="3587" width="28.140625" style="175" bestFit="1" customWidth="1"/>
    <col min="3588" max="3588" width="33.140625" style="175" bestFit="1" customWidth="1"/>
    <col min="3589" max="3589" width="26" style="175" bestFit="1" customWidth="1"/>
    <col min="3590" max="3590" width="19.140625" style="175" bestFit="1" customWidth="1"/>
    <col min="3591" max="3591" width="10.42578125" style="175" customWidth="1"/>
    <col min="3592" max="3592" width="11.85546875" style="175" customWidth="1"/>
    <col min="3593" max="3593" width="14.7109375" style="175" customWidth="1"/>
    <col min="3594" max="3594" width="9" style="175" bestFit="1" customWidth="1"/>
    <col min="3595" max="3834" width="9.140625" style="175"/>
    <col min="3835" max="3835" width="4.7109375" style="175" bestFit="1" customWidth="1"/>
    <col min="3836" max="3836" width="9.7109375" style="175" bestFit="1" customWidth="1"/>
    <col min="3837" max="3837" width="10" style="175" bestFit="1" customWidth="1"/>
    <col min="3838" max="3838" width="8.85546875" style="175" bestFit="1" customWidth="1"/>
    <col min="3839" max="3839" width="22.85546875" style="175" customWidth="1"/>
    <col min="3840" max="3840" width="59.7109375" style="175" bestFit="1" customWidth="1"/>
    <col min="3841" max="3841" width="57.85546875" style="175" bestFit="1" customWidth="1"/>
    <col min="3842" max="3842" width="35.28515625" style="175" bestFit="1" customWidth="1"/>
    <col min="3843" max="3843" width="28.140625" style="175" bestFit="1" customWidth="1"/>
    <col min="3844" max="3844" width="33.140625" style="175" bestFit="1" customWidth="1"/>
    <col min="3845" max="3845" width="26" style="175" bestFit="1" customWidth="1"/>
    <col min="3846" max="3846" width="19.140625" style="175" bestFit="1" customWidth="1"/>
    <col min="3847" max="3847" width="10.42578125" style="175" customWidth="1"/>
    <col min="3848" max="3848" width="11.85546875" style="175" customWidth="1"/>
    <col min="3849" max="3849" width="14.7109375" style="175" customWidth="1"/>
    <col min="3850" max="3850" width="9" style="175" bestFit="1" customWidth="1"/>
    <col min="3851" max="4090" width="9.140625" style="175"/>
    <col min="4091" max="4091" width="4.7109375" style="175" bestFit="1" customWidth="1"/>
    <col min="4092" max="4092" width="9.7109375" style="175" bestFit="1" customWidth="1"/>
    <col min="4093" max="4093" width="10" style="175" bestFit="1" customWidth="1"/>
    <col min="4094" max="4094" width="8.85546875" style="175" bestFit="1" customWidth="1"/>
    <col min="4095" max="4095" width="22.85546875" style="175" customWidth="1"/>
    <col min="4096" max="4096" width="59.7109375" style="175" bestFit="1" customWidth="1"/>
    <col min="4097" max="4097" width="57.85546875" style="175" bestFit="1" customWidth="1"/>
    <col min="4098" max="4098" width="35.28515625" style="175" bestFit="1" customWidth="1"/>
    <col min="4099" max="4099" width="28.140625" style="175" bestFit="1" customWidth="1"/>
    <col min="4100" max="4100" width="33.140625" style="175" bestFit="1" customWidth="1"/>
    <col min="4101" max="4101" width="26" style="175" bestFit="1" customWidth="1"/>
    <col min="4102" max="4102" width="19.140625" style="175" bestFit="1" customWidth="1"/>
    <col min="4103" max="4103" width="10.42578125" style="175" customWidth="1"/>
    <col min="4104" max="4104" width="11.85546875" style="175" customWidth="1"/>
    <col min="4105" max="4105" width="14.7109375" style="175" customWidth="1"/>
    <col min="4106" max="4106" width="9" style="175" bestFit="1" customWidth="1"/>
    <col min="4107" max="4346" width="9.140625" style="175"/>
    <col min="4347" max="4347" width="4.7109375" style="175" bestFit="1" customWidth="1"/>
    <col min="4348" max="4348" width="9.7109375" style="175" bestFit="1" customWidth="1"/>
    <col min="4349" max="4349" width="10" style="175" bestFit="1" customWidth="1"/>
    <col min="4350" max="4350" width="8.85546875" style="175" bestFit="1" customWidth="1"/>
    <col min="4351" max="4351" width="22.85546875" style="175" customWidth="1"/>
    <col min="4352" max="4352" width="59.7109375" style="175" bestFit="1" customWidth="1"/>
    <col min="4353" max="4353" width="57.85546875" style="175" bestFit="1" customWidth="1"/>
    <col min="4354" max="4354" width="35.28515625" style="175" bestFit="1" customWidth="1"/>
    <col min="4355" max="4355" width="28.140625" style="175" bestFit="1" customWidth="1"/>
    <col min="4356" max="4356" width="33.140625" style="175" bestFit="1" customWidth="1"/>
    <col min="4357" max="4357" width="26" style="175" bestFit="1" customWidth="1"/>
    <col min="4358" max="4358" width="19.140625" style="175" bestFit="1" customWidth="1"/>
    <col min="4359" max="4359" width="10.42578125" style="175" customWidth="1"/>
    <col min="4360" max="4360" width="11.85546875" style="175" customWidth="1"/>
    <col min="4361" max="4361" width="14.7109375" style="175" customWidth="1"/>
    <col min="4362" max="4362" width="9" style="175" bestFit="1" customWidth="1"/>
    <col min="4363" max="4602" width="9.140625" style="175"/>
    <col min="4603" max="4603" width="4.7109375" style="175" bestFit="1" customWidth="1"/>
    <col min="4604" max="4604" width="9.7109375" style="175" bestFit="1" customWidth="1"/>
    <col min="4605" max="4605" width="10" style="175" bestFit="1" customWidth="1"/>
    <col min="4606" max="4606" width="8.85546875" style="175" bestFit="1" customWidth="1"/>
    <col min="4607" max="4607" width="22.85546875" style="175" customWidth="1"/>
    <col min="4608" max="4608" width="59.7109375" style="175" bestFit="1" customWidth="1"/>
    <col min="4609" max="4609" width="57.85546875" style="175" bestFit="1" customWidth="1"/>
    <col min="4610" max="4610" width="35.28515625" style="175" bestFit="1" customWidth="1"/>
    <col min="4611" max="4611" width="28.140625" style="175" bestFit="1" customWidth="1"/>
    <col min="4612" max="4612" width="33.140625" style="175" bestFit="1" customWidth="1"/>
    <col min="4613" max="4613" width="26" style="175" bestFit="1" customWidth="1"/>
    <col min="4614" max="4614" width="19.140625" style="175" bestFit="1" customWidth="1"/>
    <col min="4615" max="4615" width="10.42578125" style="175" customWidth="1"/>
    <col min="4616" max="4616" width="11.85546875" style="175" customWidth="1"/>
    <col min="4617" max="4617" width="14.7109375" style="175" customWidth="1"/>
    <col min="4618" max="4618" width="9" style="175" bestFit="1" customWidth="1"/>
    <col min="4619" max="4858" width="9.140625" style="175"/>
    <col min="4859" max="4859" width="4.7109375" style="175" bestFit="1" customWidth="1"/>
    <col min="4860" max="4860" width="9.7109375" style="175" bestFit="1" customWidth="1"/>
    <col min="4861" max="4861" width="10" style="175" bestFit="1" customWidth="1"/>
    <col min="4862" max="4862" width="8.85546875" style="175" bestFit="1" customWidth="1"/>
    <col min="4863" max="4863" width="22.85546875" style="175" customWidth="1"/>
    <col min="4864" max="4864" width="59.7109375" style="175" bestFit="1" customWidth="1"/>
    <col min="4865" max="4865" width="57.85546875" style="175" bestFit="1" customWidth="1"/>
    <col min="4866" max="4866" width="35.28515625" style="175" bestFit="1" customWidth="1"/>
    <col min="4867" max="4867" width="28.140625" style="175" bestFit="1" customWidth="1"/>
    <col min="4868" max="4868" width="33.140625" style="175" bestFit="1" customWidth="1"/>
    <col min="4869" max="4869" width="26" style="175" bestFit="1" customWidth="1"/>
    <col min="4870" max="4870" width="19.140625" style="175" bestFit="1" customWidth="1"/>
    <col min="4871" max="4871" width="10.42578125" style="175" customWidth="1"/>
    <col min="4872" max="4872" width="11.85546875" style="175" customWidth="1"/>
    <col min="4873" max="4873" width="14.7109375" style="175" customWidth="1"/>
    <col min="4874" max="4874" width="9" style="175" bestFit="1" customWidth="1"/>
    <col min="4875" max="5114" width="9.140625" style="175"/>
    <col min="5115" max="5115" width="4.7109375" style="175" bestFit="1" customWidth="1"/>
    <col min="5116" max="5116" width="9.7109375" style="175" bestFit="1" customWidth="1"/>
    <col min="5117" max="5117" width="10" style="175" bestFit="1" customWidth="1"/>
    <col min="5118" max="5118" width="8.85546875" style="175" bestFit="1" customWidth="1"/>
    <col min="5119" max="5119" width="22.85546875" style="175" customWidth="1"/>
    <col min="5120" max="5120" width="59.7109375" style="175" bestFit="1" customWidth="1"/>
    <col min="5121" max="5121" width="57.85546875" style="175" bestFit="1" customWidth="1"/>
    <col min="5122" max="5122" width="35.28515625" style="175" bestFit="1" customWidth="1"/>
    <col min="5123" max="5123" width="28.140625" style="175" bestFit="1" customWidth="1"/>
    <col min="5124" max="5124" width="33.140625" style="175" bestFit="1" customWidth="1"/>
    <col min="5125" max="5125" width="26" style="175" bestFit="1" customWidth="1"/>
    <col min="5126" max="5126" width="19.140625" style="175" bestFit="1" customWidth="1"/>
    <col min="5127" max="5127" width="10.42578125" style="175" customWidth="1"/>
    <col min="5128" max="5128" width="11.85546875" style="175" customWidth="1"/>
    <col min="5129" max="5129" width="14.7109375" style="175" customWidth="1"/>
    <col min="5130" max="5130" width="9" style="175" bestFit="1" customWidth="1"/>
    <col min="5131" max="5370" width="9.140625" style="175"/>
    <col min="5371" max="5371" width="4.7109375" style="175" bestFit="1" customWidth="1"/>
    <col min="5372" max="5372" width="9.7109375" style="175" bestFit="1" customWidth="1"/>
    <col min="5373" max="5373" width="10" style="175" bestFit="1" customWidth="1"/>
    <col min="5374" max="5374" width="8.85546875" style="175" bestFit="1" customWidth="1"/>
    <col min="5375" max="5375" width="22.85546875" style="175" customWidth="1"/>
    <col min="5376" max="5376" width="59.7109375" style="175" bestFit="1" customWidth="1"/>
    <col min="5377" max="5377" width="57.85546875" style="175" bestFit="1" customWidth="1"/>
    <col min="5378" max="5378" width="35.28515625" style="175" bestFit="1" customWidth="1"/>
    <col min="5379" max="5379" width="28.140625" style="175" bestFit="1" customWidth="1"/>
    <col min="5380" max="5380" width="33.140625" style="175" bestFit="1" customWidth="1"/>
    <col min="5381" max="5381" width="26" style="175" bestFit="1" customWidth="1"/>
    <col min="5382" max="5382" width="19.140625" style="175" bestFit="1" customWidth="1"/>
    <col min="5383" max="5383" width="10.42578125" style="175" customWidth="1"/>
    <col min="5384" max="5384" width="11.85546875" style="175" customWidth="1"/>
    <col min="5385" max="5385" width="14.7109375" style="175" customWidth="1"/>
    <col min="5386" max="5386" width="9" style="175" bestFit="1" customWidth="1"/>
    <col min="5387" max="5626" width="9.140625" style="175"/>
    <col min="5627" max="5627" width="4.7109375" style="175" bestFit="1" customWidth="1"/>
    <col min="5628" max="5628" width="9.7109375" style="175" bestFit="1" customWidth="1"/>
    <col min="5629" max="5629" width="10" style="175" bestFit="1" customWidth="1"/>
    <col min="5630" max="5630" width="8.85546875" style="175" bestFit="1" customWidth="1"/>
    <col min="5631" max="5631" width="22.85546875" style="175" customWidth="1"/>
    <col min="5632" max="5632" width="59.7109375" style="175" bestFit="1" customWidth="1"/>
    <col min="5633" max="5633" width="57.85546875" style="175" bestFit="1" customWidth="1"/>
    <col min="5634" max="5634" width="35.28515625" style="175" bestFit="1" customWidth="1"/>
    <col min="5635" max="5635" width="28.140625" style="175" bestFit="1" customWidth="1"/>
    <col min="5636" max="5636" width="33.140625" style="175" bestFit="1" customWidth="1"/>
    <col min="5637" max="5637" width="26" style="175" bestFit="1" customWidth="1"/>
    <col min="5638" max="5638" width="19.140625" style="175" bestFit="1" customWidth="1"/>
    <col min="5639" max="5639" width="10.42578125" style="175" customWidth="1"/>
    <col min="5640" max="5640" width="11.85546875" style="175" customWidth="1"/>
    <col min="5641" max="5641" width="14.7109375" style="175" customWidth="1"/>
    <col min="5642" max="5642" width="9" style="175" bestFit="1" customWidth="1"/>
    <col min="5643" max="5882" width="9.140625" style="175"/>
    <col min="5883" max="5883" width="4.7109375" style="175" bestFit="1" customWidth="1"/>
    <col min="5884" max="5884" width="9.7109375" style="175" bestFit="1" customWidth="1"/>
    <col min="5885" max="5885" width="10" style="175" bestFit="1" customWidth="1"/>
    <col min="5886" max="5886" width="8.85546875" style="175" bestFit="1" customWidth="1"/>
    <col min="5887" max="5887" width="22.85546875" style="175" customWidth="1"/>
    <col min="5888" max="5888" width="59.7109375" style="175" bestFit="1" customWidth="1"/>
    <col min="5889" max="5889" width="57.85546875" style="175" bestFit="1" customWidth="1"/>
    <col min="5890" max="5890" width="35.28515625" style="175" bestFit="1" customWidth="1"/>
    <col min="5891" max="5891" width="28.140625" style="175" bestFit="1" customWidth="1"/>
    <col min="5892" max="5892" width="33.140625" style="175" bestFit="1" customWidth="1"/>
    <col min="5893" max="5893" width="26" style="175" bestFit="1" customWidth="1"/>
    <col min="5894" max="5894" width="19.140625" style="175" bestFit="1" customWidth="1"/>
    <col min="5895" max="5895" width="10.42578125" style="175" customWidth="1"/>
    <col min="5896" max="5896" width="11.85546875" style="175" customWidth="1"/>
    <col min="5897" max="5897" width="14.7109375" style="175" customWidth="1"/>
    <col min="5898" max="5898" width="9" style="175" bestFit="1" customWidth="1"/>
    <col min="5899" max="6138" width="9.140625" style="175"/>
    <col min="6139" max="6139" width="4.7109375" style="175" bestFit="1" customWidth="1"/>
    <col min="6140" max="6140" width="9.7109375" style="175" bestFit="1" customWidth="1"/>
    <col min="6141" max="6141" width="10" style="175" bestFit="1" customWidth="1"/>
    <col min="6142" max="6142" width="8.85546875" style="175" bestFit="1" customWidth="1"/>
    <col min="6143" max="6143" width="22.85546875" style="175" customWidth="1"/>
    <col min="6144" max="6144" width="59.7109375" style="175" bestFit="1" customWidth="1"/>
    <col min="6145" max="6145" width="57.85546875" style="175" bestFit="1" customWidth="1"/>
    <col min="6146" max="6146" width="35.28515625" style="175" bestFit="1" customWidth="1"/>
    <col min="6147" max="6147" width="28.140625" style="175" bestFit="1" customWidth="1"/>
    <col min="6148" max="6148" width="33.140625" style="175" bestFit="1" customWidth="1"/>
    <col min="6149" max="6149" width="26" style="175" bestFit="1" customWidth="1"/>
    <col min="6150" max="6150" width="19.140625" style="175" bestFit="1" customWidth="1"/>
    <col min="6151" max="6151" width="10.42578125" style="175" customWidth="1"/>
    <col min="6152" max="6152" width="11.85546875" style="175" customWidth="1"/>
    <col min="6153" max="6153" width="14.7109375" style="175" customWidth="1"/>
    <col min="6154" max="6154" width="9" style="175" bestFit="1" customWidth="1"/>
    <col min="6155" max="6394" width="9.140625" style="175"/>
    <col min="6395" max="6395" width="4.7109375" style="175" bestFit="1" customWidth="1"/>
    <col min="6396" max="6396" width="9.7109375" style="175" bestFit="1" customWidth="1"/>
    <col min="6397" max="6397" width="10" style="175" bestFit="1" customWidth="1"/>
    <col min="6398" max="6398" width="8.85546875" style="175" bestFit="1" customWidth="1"/>
    <col min="6399" max="6399" width="22.85546875" style="175" customWidth="1"/>
    <col min="6400" max="6400" width="59.7109375" style="175" bestFit="1" customWidth="1"/>
    <col min="6401" max="6401" width="57.85546875" style="175" bestFit="1" customWidth="1"/>
    <col min="6402" max="6402" width="35.28515625" style="175" bestFit="1" customWidth="1"/>
    <col min="6403" max="6403" width="28.140625" style="175" bestFit="1" customWidth="1"/>
    <col min="6404" max="6404" width="33.140625" style="175" bestFit="1" customWidth="1"/>
    <col min="6405" max="6405" width="26" style="175" bestFit="1" customWidth="1"/>
    <col min="6406" max="6406" width="19.140625" style="175" bestFit="1" customWidth="1"/>
    <col min="6407" max="6407" width="10.42578125" style="175" customWidth="1"/>
    <col min="6408" max="6408" width="11.85546875" style="175" customWidth="1"/>
    <col min="6409" max="6409" width="14.7109375" style="175" customWidth="1"/>
    <col min="6410" max="6410" width="9" style="175" bestFit="1" customWidth="1"/>
    <col min="6411" max="6650" width="9.140625" style="175"/>
    <col min="6651" max="6651" width="4.7109375" style="175" bestFit="1" customWidth="1"/>
    <col min="6652" max="6652" width="9.7109375" style="175" bestFit="1" customWidth="1"/>
    <col min="6653" max="6653" width="10" style="175" bestFit="1" customWidth="1"/>
    <col min="6654" max="6654" width="8.85546875" style="175" bestFit="1" customWidth="1"/>
    <col min="6655" max="6655" width="22.85546875" style="175" customWidth="1"/>
    <col min="6656" max="6656" width="59.7109375" style="175" bestFit="1" customWidth="1"/>
    <col min="6657" max="6657" width="57.85546875" style="175" bestFit="1" customWidth="1"/>
    <col min="6658" max="6658" width="35.28515625" style="175" bestFit="1" customWidth="1"/>
    <col min="6659" max="6659" width="28.140625" style="175" bestFit="1" customWidth="1"/>
    <col min="6660" max="6660" width="33.140625" style="175" bestFit="1" customWidth="1"/>
    <col min="6661" max="6661" width="26" style="175" bestFit="1" customWidth="1"/>
    <col min="6662" max="6662" width="19.140625" style="175" bestFit="1" customWidth="1"/>
    <col min="6663" max="6663" width="10.42578125" style="175" customWidth="1"/>
    <col min="6664" max="6664" width="11.85546875" style="175" customWidth="1"/>
    <col min="6665" max="6665" width="14.7109375" style="175" customWidth="1"/>
    <col min="6666" max="6666" width="9" style="175" bestFit="1" customWidth="1"/>
    <col min="6667" max="6906" width="9.140625" style="175"/>
    <col min="6907" max="6907" width="4.7109375" style="175" bestFit="1" customWidth="1"/>
    <col min="6908" max="6908" width="9.7109375" style="175" bestFit="1" customWidth="1"/>
    <col min="6909" max="6909" width="10" style="175" bestFit="1" customWidth="1"/>
    <col min="6910" max="6910" width="8.85546875" style="175" bestFit="1" customWidth="1"/>
    <col min="6911" max="6911" width="22.85546875" style="175" customWidth="1"/>
    <col min="6912" max="6912" width="59.7109375" style="175" bestFit="1" customWidth="1"/>
    <col min="6913" max="6913" width="57.85546875" style="175" bestFit="1" customWidth="1"/>
    <col min="6914" max="6914" width="35.28515625" style="175" bestFit="1" customWidth="1"/>
    <col min="6915" max="6915" width="28.140625" style="175" bestFit="1" customWidth="1"/>
    <col min="6916" max="6916" width="33.140625" style="175" bestFit="1" customWidth="1"/>
    <col min="6917" max="6917" width="26" style="175" bestFit="1" customWidth="1"/>
    <col min="6918" max="6918" width="19.140625" style="175" bestFit="1" customWidth="1"/>
    <col min="6919" max="6919" width="10.42578125" style="175" customWidth="1"/>
    <col min="6920" max="6920" width="11.85546875" style="175" customWidth="1"/>
    <col min="6921" max="6921" width="14.7109375" style="175" customWidth="1"/>
    <col min="6922" max="6922" width="9" style="175" bestFit="1" customWidth="1"/>
    <col min="6923" max="7162" width="9.140625" style="175"/>
    <col min="7163" max="7163" width="4.7109375" style="175" bestFit="1" customWidth="1"/>
    <col min="7164" max="7164" width="9.7109375" style="175" bestFit="1" customWidth="1"/>
    <col min="7165" max="7165" width="10" style="175" bestFit="1" customWidth="1"/>
    <col min="7166" max="7166" width="8.85546875" style="175" bestFit="1" customWidth="1"/>
    <col min="7167" max="7167" width="22.85546875" style="175" customWidth="1"/>
    <col min="7168" max="7168" width="59.7109375" style="175" bestFit="1" customWidth="1"/>
    <col min="7169" max="7169" width="57.85546875" style="175" bestFit="1" customWidth="1"/>
    <col min="7170" max="7170" width="35.28515625" style="175" bestFit="1" customWidth="1"/>
    <col min="7171" max="7171" width="28.140625" style="175" bestFit="1" customWidth="1"/>
    <col min="7172" max="7172" width="33.140625" style="175" bestFit="1" customWidth="1"/>
    <col min="7173" max="7173" width="26" style="175" bestFit="1" customWidth="1"/>
    <col min="7174" max="7174" width="19.140625" style="175" bestFit="1" customWidth="1"/>
    <col min="7175" max="7175" width="10.42578125" style="175" customWidth="1"/>
    <col min="7176" max="7176" width="11.85546875" style="175" customWidth="1"/>
    <col min="7177" max="7177" width="14.7109375" style="175" customWidth="1"/>
    <col min="7178" max="7178" width="9" style="175" bestFit="1" customWidth="1"/>
    <col min="7179" max="7418" width="9.140625" style="175"/>
    <col min="7419" max="7419" width="4.7109375" style="175" bestFit="1" customWidth="1"/>
    <col min="7420" max="7420" width="9.7109375" style="175" bestFit="1" customWidth="1"/>
    <col min="7421" max="7421" width="10" style="175" bestFit="1" customWidth="1"/>
    <col min="7422" max="7422" width="8.85546875" style="175" bestFit="1" customWidth="1"/>
    <col min="7423" max="7423" width="22.85546875" style="175" customWidth="1"/>
    <col min="7424" max="7424" width="59.7109375" style="175" bestFit="1" customWidth="1"/>
    <col min="7425" max="7425" width="57.85546875" style="175" bestFit="1" customWidth="1"/>
    <col min="7426" max="7426" width="35.28515625" style="175" bestFit="1" customWidth="1"/>
    <col min="7427" max="7427" width="28.140625" style="175" bestFit="1" customWidth="1"/>
    <col min="7428" max="7428" width="33.140625" style="175" bestFit="1" customWidth="1"/>
    <col min="7429" max="7429" width="26" style="175" bestFit="1" customWidth="1"/>
    <col min="7430" max="7430" width="19.140625" style="175" bestFit="1" customWidth="1"/>
    <col min="7431" max="7431" width="10.42578125" style="175" customWidth="1"/>
    <col min="7432" max="7432" width="11.85546875" style="175" customWidth="1"/>
    <col min="7433" max="7433" width="14.7109375" style="175" customWidth="1"/>
    <col min="7434" max="7434" width="9" style="175" bestFit="1" customWidth="1"/>
    <col min="7435" max="7674" width="9.140625" style="175"/>
    <col min="7675" max="7675" width="4.7109375" style="175" bestFit="1" customWidth="1"/>
    <col min="7676" max="7676" width="9.7109375" style="175" bestFit="1" customWidth="1"/>
    <col min="7677" max="7677" width="10" style="175" bestFit="1" customWidth="1"/>
    <col min="7678" max="7678" width="8.85546875" style="175" bestFit="1" customWidth="1"/>
    <col min="7679" max="7679" width="22.85546875" style="175" customWidth="1"/>
    <col min="7680" max="7680" width="59.7109375" style="175" bestFit="1" customWidth="1"/>
    <col min="7681" max="7681" width="57.85546875" style="175" bestFit="1" customWidth="1"/>
    <col min="7682" max="7682" width="35.28515625" style="175" bestFit="1" customWidth="1"/>
    <col min="7683" max="7683" width="28.140625" style="175" bestFit="1" customWidth="1"/>
    <col min="7684" max="7684" width="33.140625" style="175" bestFit="1" customWidth="1"/>
    <col min="7685" max="7685" width="26" style="175" bestFit="1" customWidth="1"/>
    <col min="7686" max="7686" width="19.140625" style="175" bestFit="1" customWidth="1"/>
    <col min="7687" max="7687" width="10.42578125" style="175" customWidth="1"/>
    <col min="7688" max="7688" width="11.85546875" style="175" customWidth="1"/>
    <col min="7689" max="7689" width="14.7109375" style="175" customWidth="1"/>
    <col min="7690" max="7690" width="9" style="175" bestFit="1" customWidth="1"/>
    <col min="7691" max="7930" width="9.140625" style="175"/>
    <col min="7931" max="7931" width="4.7109375" style="175" bestFit="1" customWidth="1"/>
    <col min="7932" max="7932" width="9.7109375" style="175" bestFit="1" customWidth="1"/>
    <col min="7933" max="7933" width="10" style="175" bestFit="1" customWidth="1"/>
    <col min="7934" max="7934" width="8.85546875" style="175" bestFit="1" customWidth="1"/>
    <col min="7935" max="7935" width="22.85546875" style="175" customWidth="1"/>
    <col min="7936" max="7936" width="59.7109375" style="175" bestFit="1" customWidth="1"/>
    <col min="7937" max="7937" width="57.85546875" style="175" bestFit="1" customWidth="1"/>
    <col min="7938" max="7938" width="35.28515625" style="175" bestFit="1" customWidth="1"/>
    <col min="7939" max="7939" width="28.140625" style="175" bestFit="1" customWidth="1"/>
    <col min="7940" max="7940" width="33.140625" style="175" bestFit="1" customWidth="1"/>
    <col min="7941" max="7941" width="26" style="175" bestFit="1" customWidth="1"/>
    <col min="7942" max="7942" width="19.140625" style="175" bestFit="1" customWidth="1"/>
    <col min="7943" max="7943" width="10.42578125" style="175" customWidth="1"/>
    <col min="7944" max="7944" width="11.85546875" style="175" customWidth="1"/>
    <col min="7945" max="7945" width="14.7109375" style="175" customWidth="1"/>
    <col min="7946" max="7946" width="9" style="175" bestFit="1" customWidth="1"/>
    <col min="7947" max="8186" width="9.140625" style="175"/>
    <col min="8187" max="8187" width="4.7109375" style="175" bestFit="1" customWidth="1"/>
    <col min="8188" max="8188" width="9.7109375" style="175" bestFit="1" customWidth="1"/>
    <col min="8189" max="8189" width="10" style="175" bestFit="1" customWidth="1"/>
    <col min="8190" max="8190" width="8.85546875" style="175" bestFit="1" customWidth="1"/>
    <col min="8191" max="8191" width="22.85546875" style="175" customWidth="1"/>
    <col min="8192" max="8192" width="59.7109375" style="175" bestFit="1" customWidth="1"/>
    <col min="8193" max="8193" width="57.85546875" style="175" bestFit="1" customWidth="1"/>
    <col min="8194" max="8194" width="35.28515625" style="175" bestFit="1" customWidth="1"/>
    <col min="8195" max="8195" width="28.140625" style="175" bestFit="1" customWidth="1"/>
    <col min="8196" max="8196" width="33.140625" style="175" bestFit="1" customWidth="1"/>
    <col min="8197" max="8197" width="26" style="175" bestFit="1" customWidth="1"/>
    <col min="8198" max="8198" width="19.140625" style="175" bestFit="1" customWidth="1"/>
    <col min="8199" max="8199" width="10.42578125" style="175" customWidth="1"/>
    <col min="8200" max="8200" width="11.85546875" style="175" customWidth="1"/>
    <col min="8201" max="8201" width="14.7109375" style="175" customWidth="1"/>
    <col min="8202" max="8202" width="9" style="175" bestFit="1" customWidth="1"/>
    <col min="8203" max="8442" width="9.140625" style="175"/>
    <col min="8443" max="8443" width="4.7109375" style="175" bestFit="1" customWidth="1"/>
    <col min="8444" max="8444" width="9.7109375" style="175" bestFit="1" customWidth="1"/>
    <col min="8445" max="8445" width="10" style="175" bestFit="1" customWidth="1"/>
    <col min="8446" max="8446" width="8.85546875" style="175" bestFit="1" customWidth="1"/>
    <col min="8447" max="8447" width="22.85546875" style="175" customWidth="1"/>
    <col min="8448" max="8448" width="59.7109375" style="175" bestFit="1" customWidth="1"/>
    <col min="8449" max="8449" width="57.85546875" style="175" bestFit="1" customWidth="1"/>
    <col min="8450" max="8450" width="35.28515625" style="175" bestFit="1" customWidth="1"/>
    <col min="8451" max="8451" width="28.140625" style="175" bestFit="1" customWidth="1"/>
    <col min="8452" max="8452" width="33.140625" style="175" bestFit="1" customWidth="1"/>
    <col min="8453" max="8453" width="26" style="175" bestFit="1" customWidth="1"/>
    <col min="8454" max="8454" width="19.140625" style="175" bestFit="1" customWidth="1"/>
    <col min="8455" max="8455" width="10.42578125" style="175" customWidth="1"/>
    <col min="8456" max="8456" width="11.85546875" style="175" customWidth="1"/>
    <col min="8457" max="8457" width="14.7109375" style="175" customWidth="1"/>
    <col min="8458" max="8458" width="9" style="175" bestFit="1" customWidth="1"/>
    <col min="8459" max="8698" width="9.140625" style="175"/>
    <col min="8699" max="8699" width="4.7109375" style="175" bestFit="1" customWidth="1"/>
    <col min="8700" max="8700" width="9.7109375" style="175" bestFit="1" customWidth="1"/>
    <col min="8701" max="8701" width="10" style="175" bestFit="1" customWidth="1"/>
    <col min="8702" max="8702" width="8.85546875" style="175" bestFit="1" customWidth="1"/>
    <col min="8703" max="8703" width="22.85546875" style="175" customWidth="1"/>
    <col min="8704" max="8704" width="59.7109375" style="175" bestFit="1" customWidth="1"/>
    <col min="8705" max="8705" width="57.85546875" style="175" bestFit="1" customWidth="1"/>
    <col min="8706" max="8706" width="35.28515625" style="175" bestFit="1" customWidth="1"/>
    <col min="8707" max="8707" width="28.140625" style="175" bestFit="1" customWidth="1"/>
    <col min="8708" max="8708" width="33.140625" style="175" bestFit="1" customWidth="1"/>
    <col min="8709" max="8709" width="26" style="175" bestFit="1" customWidth="1"/>
    <col min="8710" max="8710" width="19.140625" style="175" bestFit="1" customWidth="1"/>
    <col min="8711" max="8711" width="10.42578125" style="175" customWidth="1"/>
    <col min="8712" max="8712" width="11.85546875" style="175" customWidth="1"/>
    <col min="8713" max="8713" width="14.7109375" style="175" customWidth="1"/>
    <col min="8714" max="8714" width="9" style="175" bestFit="1" customWidth="1"/>
    <col min="8715" max="8954" width="9.140625" style="175"/>
    <col min="8955" max="8955" width="4.7109375" style="175" bestFit="1" customWidth="1"/>
    <col min="8956" max="8956" width="9.7109375" style="175" bestFit="1" customWidth="1"/>
    <col min="8957" max="8957" width="10" style="175" bestFit="1" customWidth="1"/>
    <col min="8958" max="8958" width="8.85546875" style="175" bestFit="1" customWidth="1"/>
    <col min="8959" max="8959" width="22.85546875" style="175" customWidth="1"/>
    <col min="8960" max="8960" width="59.7109375" style="175" bestFit="1" customWidth="1"/>
    <col min="8961" max="8961" width="57.85546875" style="175" bestFit="1" customWidth="1"/>
    <col min="8962" max="8962" width="35.28515625" style="175" bestFit="1" customWidth="1"/>
    <col min="8963" max="8963" width="28.140625" style="175" bestFit="1" customWidth="1"/>
    <col min="8964" max="8964" width="33.140625" style="175" bestFit="1" customWidth="1"/>
    <col min="8965" max="8965" width="26" style="175" bestFit="1" customWidth="1"/>
    <col min="8966" max="8966" width="19.140625" style="175" bestFit="1" customWidth="1"/>
    <col min="8967" max="8967" width="10.42578125" style="175" customWidth="1"/>
    <col min="8968" max="8968" width="11.85546875" style="175" customWidth="1"/>
    <col min="8969" max="8969" width="14.7109375" style="175" customWidth="1"/>
    <col min="8970" max="8970" width="9" style="175" bestFit="1" customWidth="1"/>
    <col min="8971" max="9210" width="9.140625" style="175"/>
    <col min="9211" max="9211" width="4.7109375" style="175" bestFit="1" customWidth="1"/>
    <col min="9212" max="9212" width="9.7109375" style="175" bestFit="1" customWidth="1"/>
    <col min="9213" max="9213" width="10" style="175" bestFit="1" customWidth="1"/>
    <col min="9214" max="9214" width="8.85546875" style="175" bestFit="1" customWidth="1"/>
    <col min="9215" max="9215" width="22.85546875" style="175" customWidth="1"/>
    <col min="9216" max="9216" width="59.7109375" style="175" bestFit="1" customWidth="1"/>
    <col min="9217" max="9217" width="57.85546875" style="175" bestFit="1" customWidth="1"/>
    <col min="9218" max="9218" width="35.28515625" style="175" bestFit="1" customWidth="1"/>
    <col min="9219" max="9219" width="28.140625" style="175" bestFit="1" customWidth="1"/>
    <col min="9220" max="9220" width="33.140625" style="175" bestFit="1" customWidth="1"/>
    <col min="9221" max="9221" width="26" style="175" bestFit="1" customWidth="1"/>
    <col min="9222" max="9222" width="19.140625" style="175" bestFit="1" customWidth="1"/>
    <col min="9223" max="9223" width="10.42578125" style="175" customWidth="1"/>
    <col min="9224" max="9224" width="11.85546875" style="175" customWidth="1"/>
    <col min="9225" max="9225" width="14.7109375" style="175" customWidth="1"/>
    <col min="9226" max="9226" width="9" style="175" bestFit="1" customWidth="1"/>
    <col min="9227" max="9466" width="9.140625" style="175"/>
    <col min="9467" max="9467" width="4.7109375" style="175" bestFit="1" customWidth="1"/>
    <col min="9468" max="9468" width="9.7109375" style="175" bestFit="1" customWidth="1"/>
    <col min="9469" max="9469" width="10" style="175" bestFit="1" customWidth="1"/>
    <col min="9470" max="9470" width="8.85546875" style="175" bestFit="1" customWidth="1"/>
    <col min="9471" max="9471" width="22.85546875" style="175" customWidth="1"/>
    <col min="9472" max="9472" width="59.7109375" style="175" bestFit="1" customWidth="1"/>
    <col min="9473" max="9473" width="57.85546875" style="175" bestFit="1" customWidth="1"/>
    <col min="9474" max="9474" width="35.28515625" style="175" bestFit="1" customWidth="1"/>
    <col min="9475" max="9475" width="28.140625" style="175" bestFit="1" customWidth="1"/>
    <col min="9476" max="9476" width="33.140625" style="175" bestFit="1" customWidth="1"/>
    <col min="9477" max="9477" width="26" style="175" bestFit="1" customWidth="1"/>
    <col min="9478" max="9478" width="19.140625" style="175" bestFit="1" customWidth="1"/>
    <col min="9479" max="9479" width="10.42578125" style="175" customWidth="1"/>
    <col min="9480" max="9480" width="11.85546875" style="175" customWidth="1"/>
    <col min="9481" max="9481" width="14.7109375" style="175" customWidth="1"/>
    <col min="9482" max="9482" width="9" style="175" bestFit="1" customWidth="1"/>
    <col min="9483" max="9722" width="9.140625" style="175"/>
    <col min="9723" max="9723" width="4.7109375" style="175" bestFit="1" customWidth="1"/>
    <col min="9724" max="9724" width="9.7109375" style="175" bestFit="1" customWidth="1"/>
    <col min="9725" max="9725" width="10" style="175" bestFit="1" customWidth="1"/>
    <col min="9726" max="9726" width="8.85546875" style="175" bestFit="1" customWidth="1"/>
    <col min="9727" max="9727" width="22.85546875" style="175" customWidth="1"/>
    <col min="9728" max="9728" width="59.7109375" style="175" bestFit="1" customWidth="1"/>
    <col min="9729" max="9729" width="57.85546875" style="175" bestFit="1" customWidth="1"/>
    <col min="9730" max="9730" width="35.28515625" style="175" bestFit="1" customWidth="1"/>
    <col min="9731" max="9731" width="28.140625" style="175" bestFit="1" customWidth="1"/>
    <col min="9732" max="9732" width="33.140625" style="175" bestFit="1" customWidth="1"/>
    <col min="9733" max="9733" width="26" style="175" bestFit="1" customWidth="1"/>
    <col min="9734" max="9734" width="19.140625" style="175" bestFit="1" customWidth="1"/>
    <col min="9735" max="9735" width="10.42578125" style="175" customWidth="1"/>
    <col min="9736" max="9736" width="11.85546875" style="175" customWidth="1"/>
    <col min="9737" max="9737" width="14.7109375" style="175" customWidth="1"/>
    <col min="9738" max="9738" width="9" style="175" bestFit="1" customWidth="1"/>
    <col min="9739" max="9978" width="9.140625" style="175"/>
    <col min="9979" max="9979" width="4.7109375" style="175" bestFit="1" customWidth="1"/>
    <col min="9980" max="9980" width="9.7109375" style="175" bestFit="1" customWidth="1"/>
    <col min="9981" max="9981" width="10" style="175" bestFit="1" customWidth="1"/>
    <col min="9982" max="9982" width="8.85546875" style="175" bestFit="1" customWidth="1"/>
    <col min="9983" max="9983" width="22.85546875" style="175" customWidth="1"/>
    <col min="9984" max="9984" width="59.7109375" style="175" bestFit="1" customWidth="1"/>
    <col min="9985" max="9985" width="57.85546875" style="175" bestFit="1" customWidth="1"/>
    <col min="9986" max="9986" width="35.28515625" style="175" bestFit="1" customWidth="1"/>
    <col min="9987" max="9987" width="28.140625" style="175" bestFit="1" customWidth="1"/>
    <col min="9988" max="9988" width="33.140625" style="175" bestFit="1" customWidth="1"/>
    <col min="9989" max="9989" width="26" style="175" bestFit="1" customWidth="1"/>
    <col min="9990" max="9990" width="19.140625" style="175" bestFit="1" customWidth="1"/>
    <col min="9991" max="9991" width="10.42578125" style="175" customWidth="1"/>
    <col min="9992" max="9992" width="11.85546875" style="175" customWidth="1"/>
    <col min="9993" max="9993" width="14.7109375" style="175" customWidth="1"/>
    <col min="9994" max="9994" width="9" style="175" bestFit="1" customWidth="1"/>
    <col min="9995" max="10234" width="9.140625" style="175"/>
    <col min="10235" max="10235" width="4.7109375" style="175" bestFit="1" customWidth="1"/>
    <col min="10236" max="10236" width="9.7109375" style="175" bestFit="1" customWidth="1"/>
    <col min="10237" max="10237" width="10" style="175" bestFit="1" customWidth="1"/>
    <col min="10238" max="10238" width="8.85546875" style="175" bestFit="1" customWidth="1"/>
    <col min="10239" max="10239" width="22.85546875" style="175" customWidth="1"/>
    <col min="10240" max="10240" width="59.7109375" style="175" bestFit="1" customWidth="1"/>
    <col min="10241" max="10241" width="57.85546875" style="175" bestFit="1" customWidth="1"/>
    <col min="10242" max="10242" width="35.28515625" style="175" bestFit="1" customWidth="1"/>
    <col min="10243" max="10243" width="28.140625" style="175" bestFit="1" customWidth="1"/>
    <col min="10244" max="10244" width="33.140625" style="175" bestFit="1" customWidth="1"/>
    <col min="10245" max="10245" width="26" style="175" bestFit="1" customWidth="1"/>
    <col min="10246" max="10246" width="19.140625" style="175" bestFit="1" customWidth="1"/>
    <col min="10247" max="10247" width="10.42578125" style="175" customWidth="1"/>
    <col min="10248" max="10248" width="11.85546875" style="175" customWidth="1"/>
    <col min="10249" max="10249" width="14.7109375" style="175" customWidth="1"/>
    <col min="10250" max="10250" width="9" style="175" bestFit="1" customWidth="1"/>
    <col min="10251" max="10490" width="9.140625" style="175"/>
    <col min="10491" max="10491" width="4.7109375" style="175" bestFit="1" customWidth="1"/>
    <col min="10492" max="10492" width="9.7109375" style="175" bestFit="1" customWidth="1"/>
    <col min="10493" max="10493" width="10" style="175" bestFit="1" customWidth="1"/>
    <col min="10494" max="10494" width="8.85546875" style="175" bestFit="1" customWidth="1"/>
    <col min="10495" max="10495" width="22.85546875" style="175" customWidth="1"/>
    <col min="10496" max="10496" width="59.7109375" style="175" bestFit="1" customWidth="1"/>
    <col min="10497" max="10497" width="57.85546875" style="175" bestFit="1" customWidth="1"/>
    <col min="10498" max="10498" width="35.28515625" style="175" bestFit="1" customWidth="1"/>
    <col min="10499" max="10499" width="28.140625" style="175" bestFit="1" customWidth="1"/>
    <col min="10500" max="10500" width="33.140625" style="175" bestFit="1" customWidth="1"/>
    <col min="10501" max="10501" width="26" style="175" bestFit="1" customWidth="1"/>
    <col min="10502" max="10502" width="19.140625" style="175" bestFit="1" customWidth="1"/>
    <col min="10503" max="10503" width="10.42578125" style="175" customWidth="1"/>
    <col min="10504" max="10504" width="11.85546875" style="175" customWidth="1"/>
    <col min="10505" max="10505" width="14.7109375" style="175" customWidth="1"/>
    <col min="10506" max="10506" width="9" style="175" bestFit="1" customWidth="1"/>
    <col min="10507" max="10746" width="9.140625" style="175"/>
    <col min="10747" max="10747" width="4.7109375" style="175" bestFit="1" customWidth="1"/>
    <col min="10748" max="10748" width="9.7109375" style="175" bestFit="1" customWidth="1"/>
    <col min="10749" max="10749" width="10" style="175" bestFit="1" customWidth="1"/>
    <col min="10750" max="10750" width="8.85546875" style="175" bestFit="1" customWidth="1"/>
    <col min="10751" max="10751" width="22.85546875" style="175" customWidth="1"/>
    <col min="10752" max="10752" width="59.7109375" style="175" bestFit="1" customWidth="1"/>
    <col min="10753" max="10753" width="57.85546875" style="175" bestFit="1" customWidth="1"/>
    <col min="10754" max="10754" width="35.28515625" style="175" bestFit="1" customWidth="1"/>
    <col min="10755" max="10755" width="28.140625" style="175" bestFit="1" customWidth="1"/>
    <col min="10756" max="10756" width="33.140625" style="175" bestFit="1" customWidth="1"/>
    <col min="10757" max="10757" width="26" style="175" bestFit="1" customWidth="1"/>
    <col min="10758" max="10758" width="19.140625" style="175" bestFit="1" customWidth="1"/>
    <col min="10759" max="10759" width="10.42578125" style="175" customWidth="1"/>
    <col min="10760" max="10760" width="11.85546875" style="175" customWidth="1"/>
    <col min="10761" max="10761" width="14.7109375" style="175" customWidth="1"/>
    <col min="10762" max="10762" width="9" style="175" bestFit="1" customWidth="1"/>
    <col min="10763" max="11002" width="9.140625" style="175"/>
    <col min="11003" max="11003" width="4.7109375" style="175" bestFit="1" customWidth="1"/>
    <col min="11004" max="11004" width="9.7109375" style="175" bestFit="1" customWidth="1"/>
    <col min="11005" max="11005" width="10" style="175" bestFit="1" customWidth="1"/>
    <col min="11006" max="11006" width="8.85546875" style="175" bestFit="1" customWidth="1"/>
    <col min="11007" max="11007" width="22.85546875" style="175" customWidth="1"/>
    <col min="11008" max="11008" width="59.7109375" style="175" bestFit="1" customWidth="1"/>
    <col min="11009" max="11009" width="57.85546875" style="175" bestFit="1" customWidth="1"/>
    <col min="11010" max="11010" width="35.28515625" style="175" bestFit="1" customWidth="1"/>
    <col min="11011" max="11011" width="28.140625" style="175" bestFit="1" customWidth="1"/>
    <col min="11012" max="11012" width="33.140625" style="175" bestFit="1" customWidth="1"/>
    <col min="11013" max="11013" width="26" style="175" bestFit="1" customWidth="1"/>
    <col min="11014" max="11014" width="19.140625" style="175" bestFit="1" customWidth="1"/>
    <col min="11015" max="11015" width="10.42578125" style="175" customWidth="1"/>
    <col min="11016" max="11016" width="11.85546875" style="175" customWidth="1"/>
    <col min="11017" max="11017" width="14.7109375" style="175" customWidth="1"/>
    <col min="11018" max="11018" width="9" style="175" bestFit="1" customWidth="1"/>
    <col min="11019" max="11258" width="9.140625" style="175"/>
    <col min="11259" max="11259" width="4.7109375" style="175" bestFit="1" customWidth="1"/>
    <col min="11260" max="11260" width="9.7109375" style="175" bestFit="1" customWidth="1"/>
    <col min="11261" max="11261" width="10" style="175" bestFit="1" customWidth="1"/>
    <col min="11262" max="11262" width="8.85546875" style="175" bestFit="1" customWidth="1"/>
    <col min="11263" max="11263" width="22.85546875" style="175" customWidth="1"/>
    <col min="11264" max="11264" width="59.7109375" style="175" bestFit="1" customWidth="1"/>
    <col min="11265" max="11265" width="57.85546875" style="175" bestFit="1" customWidth="1"/>
    <col min="11266" max="11266" width="35.28515625" style="175" bestFit="1" customWidth="1"/>
    <col min="11267" max="11267" width="28.140625" style="175" bestFit="1" customWidth="1"/>
    <col min="11268" max="11268" width="33.140625" style="175" bestFit="1" customWidth="1"/>
    <col min="11269" max="11269" width="26" style="175" bestFit="1" customWidth="1"/>
    <col min="11270" max="11270" width="19.140625" style="175" bestFit="1" customWidth="1"/>
    <col min="11271" max="11271" width="10.42578125" style="175" customWidth="1"/>
    <col min="11272" max="11272" width="11.85546875" style="175" customWidth="1"/>
    <col min="11273" max="11273" width="14.7109375" style="175" customWidth="1"/>
    <col min="11274" max="11274" width="9" style="175" bestFit="1" customWidth="1"/>
    <col min="11275" max="11514" width="9.140625" style="175"/>
    <col min="11515" max="11515" width="4.7109375" style="175" bestFit="1" customWidth="1"/>
    <col min="11516" max="11516" width="9.7109375" style="175" bestFit="1" customWidth="1"/>
    <col min="11517" max="11517" width="10" style="175" bestFit="1" customWidth="1"/>
    <col min="11518" max="11518" width="8.85546875" style="175" bestFit="1" customWidth="1"/>
    <col min="11519" max="11519" width="22.85546875" style="175" customWidth="1"/>
    <col min="11520" max="11520" width="59.7109375" style="175" bestFit="1" customWidth="1"/>
    <col min="11521" max="11521" width="57.85546875" style="175" bestFit="1" customWidth="1"/>
    <col min="11522" max="11522" width="35.28515625" style="175" bestFit="1" customWidth="1"/>
    <col min="11523" max="11523" width="28.140625" style="175" bestFit="1" customWidth="1"/>
    <col min="11524" max="11524" width="33.140625" style="175" bestFit="1" customWidth="1"/>
    <col min="11525" max="11525" width="26" style="175" bestFit="1" customWidth="1"/>
    <col min="11526" max="11526" width="19.140625" style="175" bestFit="1" customWidth="1"/>
    <col min="11527" max="11527" width="10.42578125" style="175" customWidth="1"/>
    <col min="11528" max="11528" width="11.85546875" style="175" customWidth="1"/>
    <col min="11529" max="11529" width="14.7109375" style="175" customWidth="1"/>
    <col min="11530" max="11530" width="9" style="175" bestFit="1" customWidth="1"/>
    <col min="11531" max="11770" width="9.140625" style="175"/>
    <col min="11771" max="11771" width="4.7109375" style="175" bestFit="1" customWidth="1"/>
    <col min="11772" max="11772" width="9.7109375" style="175" bestFit="1" customWidth="1"/>
    <col min="11773" max="11773" width="10" style="175" bestFit="1" customWidth="1"/>
    <col min="11774" max="11774" width="8.85546875" style="175" bestFit="1" customWidth="1"/>
    <col min="11775" max="11775" width="22.85546875" style="175" customWidth="1"/>
    <col min="11776" max="11776" width="59.7109375" style="175" bestFit="1" customWidth="1"/>
    <col min="11777" max="11777" width="57.85546875" style="175" bestFit="1" customWidth="1"/>
    <col min="11778" max="11778" width="35.28515625" style="175" bestFit="1" customWidth="1"/>
    <col min="11779" max="11779" width="28.140625" style="175" bestFit="1" customWidth="1"/>
    <col min="11780" max="11780" width="33.140625" style="175" bestFit="1" customWidth="1"/>
    <col min="11781" max="11781" width="26" style="175" bestFit="1" customWidth="1"/>
    <col min="11782" max="11782" width="19.140625" style="175" bestFit="1" customWidth="1"/>
    <col min="11783" max="11783" width="10.42578125" style="175" customWidth="1"/>
    <col min="11784" max="11784" width="11.85546875" style="175" customWidth="1"/>
    <col min="11785" max="11785" width="14.7109375" style="175" customWidth="1"/>
    <col min="11786" max="11786" width="9" style="175" bestFit="1" customWidth="1"/>
    <col min="11787" max="12026" width="9.140625" style="175"/>
    <col min="12027" max="12027" width="4.7109375" style="175" bestFit="1" customWidth="1"/>
    <col min="12028" max="12028" width="9.7109375" style="175" bestFit="1" customWidth="1"/>
    <col min="12029" max="12029" width="10" style="175" bestFit="1" customWidth="1"/>
    <col min="12030" max="12030" width="8.85546875" style="175" bestFit="1" customWidth="1"/>
    <col min="12031" max="12031" width="22.85546875" style="175" customWidth="1"/>
    <col min="12032" max="12032" width="59.7109375" style="175" bestFit="1" customWidth="1"/>
    <col min="12033" max="12033" width="57.85546875" style="175" bestFit="1" customWidth="1"/>
    <col min="12034" max="12034" width="35.28515625" style="175" bestFit="1" customWidth="1"/>
    <col min="12035" max="12035" width="28.140625" style="175" bestFit="1" customWidth="1"/>
    <col min="12036" max="12036" width="33.140625" style="175" bestFit="1" customWidth="1"/>
    <col min="12037" max="12037" width="26" style="175" bestFit="1" customWidth="1"/>
    <col min="12038" max="12038" width="19.140625" style="175" bestFit="1" customWidth="1"/>
    <col min="12039" max="12039" width="10.42578125" style="175" customWidth="1"/>
    <col min="12040" max="12040" width="11.85546875" style="175" customWidth="1"/>
    <col min="12041" max="12041" width="14.7109375" style="175" customWidth="1"/>
    <col min="12042" max="12042" width="9" style="175" bestFit="1" customWidth="1"/>
    <col min="12043" max="12282" width="9.140625" style="175"/>
    <col min="12283" max="12283" width="4.7109375" style="175" bestFit="1" customWidth="1"/>
    <col min="12284" max="12284" width="9.7109375" style="175" bestFit="1" customWidth="1"/>
    <col min="12285" max="12285" width="10" style="175" bestFit="1" customWidth="1"/>
    <col min="12286" max="12286" width="8.85546875" style="175" bestFit="1" customWidth="1"/>
    <col min="12287" max="12287" width="22.85546875" style="175" customWidth="1"/>
    <col min="12288" max="12288" width="59.7109375" style="175" bestFit="1" customWidth="1"/>
    <col min="12289" max="12289" width="57.85546875" style="175" bestFit="1" customWidth="1"/>
    <col min="12290" max="12290" width="35.28515625" style="175" bestFit="1" customWidth="1"/>
    <col min="12291" max="12291" width="28.140625" style="175" bestFit="1" customWidth="1"/>
    <col min="12292" max="12292" width="33.140625" style="175" bestFit="1" customWidth="1"/>
    <col min="12293" max="12293" width="26" style="175" bestFit="1" customWidth="1"/>
    <col min="12294" max="12294" width="19.140625" style="175" bestFit="1" customWidth="1"/>
    <col min="12295" max="12295" width="10.42578125" style="175" customWidth="1"/>
    <col min="12296" max="12296" width="11.85546875" style="175" customWidth="1"/>
    <col min="12297" max="12297" width="14.7109375" style="175" customWidth="1"/>
    <col min="12298" max="12298" width="9" style="175" bestFit="1" customWidth="1"/>
    <col min="12299" max="12538" width="9.140625" style="175"/>
    <col min="12539" max="12539" width="4.7109375" style="175" bestFit="1" customWidth="1"/>
    <col min="12540" max="12540" width="9.7109375" style="175" bestFit="1" customWidth="1"/>
    <col min="12541" max="12541" width="10" style="175" bestFit="1" customWidth="1"/>
    <col min="12542" max="12542" width="8.85546875" style="175" bestFit="1" customWidth="1"/>
    <col min="12543" max="12543" width="22.85546875" style="175" customWidth="1"/>
    <col min="12544" max="12544" width="59.7109375" style="175" bestFit="1" customWidth="1"/>
    <col min="12545" max="12545" width="57.85546875" style="175" bestFit="1" customWidth="1"/>
    <col min="12546" max="12546" width="35.28515625" style="175" bestFit="1" customWidth="1"/>
    <col min="12547" max="12547" width="28.140625" style="175" bestFit="1" customWidth="1"/>
    <col min="12548" max="12548" width="33.140625" style="175" bestFit="1" customWidth="1"/>
    <col min="12549" max="12549" width="26" style="175" bestFit="1" customWidth="1"/>
    <col min="12550" max="12550" width="19.140625" style="175" bestFit="1" customWidth="1"/>
    <col min="12551" max="12551" width="10.42578125" style="175" customWidth="1"/>
    <col min="12552" max="12552" width="11.85546875" style="175" customWidth="1"/>
    <col min="12553" max="12553" width="14.7109375" style="175" customWidth="1"/>
    <col min="12554" max="12554" width="9" style="175" bestFit="1" customWidth="1"/>
    <col min="12555" max="12794" width="9.140625" style="175"/>
    <col min="12795" max="12795" width="4.7109375" style="175" bestFit="1" customWidth="1"/>
    <col min="12796" max="12796" width="9.7109375" style="175" bestFit="1" customWidth="1"/>
    <col min="12797" max="12797" width="10" style="175" bestFit="1" customWidth="1"/>
    <col min="12798" max="12798" width="8.85546875" style="175" bestFit="1" customWidth="1"/>
    <col min="12799" max="12799" width="22.85546875" style="175" customWidth="1"/>
    <col min="12800" max="12800" width="59.7109375" style="175" bestFit="1" customWidth="1"/>
    <col min="12801" max="12801" width="57.85546875" style="175" bestFit="1" customWidth="1"/>
    <col min="12802" max="12802" width="35.28515625" style="175" bestFit="1" customWidth="1"/>
    <col min="12803" max="12803" width="28.140625" style="175" bestFit="1" customWidth="1"/>
    <col min="12804" max="12804" width="33.140625" style="175" bestFit="1" customWidth="1"/>
    <col min="12805" max="12805" width="26" style="175" bestFit="1" customWidth="1"/>
    <col min="12806" max="12806" width="19.140625" style="175" bestFit="1" customWidth="1"/>
    <col min="12807" max="12807" width="10.42578125" style="175" customWidth="1"/>
    <col min="12808" max="12808" width="11.85546875" style="175" customWidth="1"/>
    <col min="12809" max="12809" width="14.7109375" style="175" customWidth="1"/>
    <col min="12810" max="12810" width="9" style="175" bestFit="1" customWidth="1"/>
    <col min="12811" max="13050" width="9.140625" style="175"/>
    <col min="13051" max="13051" width="4.7109375" style="175" bestFit="1" customWidth="1"/>
    <col min="13052" max="13052" width="9.7109375" style="175" bestFit="1" customWidth="1"/>
    <col min="13053" max="13053" width="10" style="175" bestFit="1" customWidth="1"/>
    <col min="13054" max="13054" width="8.85546875" style="175" bestFit="1" customWidth="1"/>
    <col min="13055" max="13055" width="22.85546875" style="175" customWidth="1"/>
    <col min="13056" max="13056" width="59.7109375" style="175" bestFit="1" customWidth="1"/>
    <col min="13057" max="13057" width="57.85546875" style="175" bestFit="1" customWidth="1"/>
    <col min="13058" max="13058" width="35.28515625" style="175" bestFit="1" customWidth="1"/>
    <col min="13059" max="13059" width="28.140625" style="175" bestFit="1" customWidth="1"/>
    <col min="13060" max="13060" width="33.140625" style="175" bestFit="1" customWidth="1"/>
    <col min="13061" max="13061" width="26" style="175" bestFit="1" customWidth="1"/>
    <col min="13062" max="13062" width="19.140625" style="175" bestFit="1" customWidth="1"/>
    <col min="13063" max="13063" width="10.42578125" style="175" customWidth="1"/>
    <col min="13064" max="13064" width="11.85546875" style="175" customWidth="1"/>
    <col min="13065" max="13065" width="14.7109375" style="175" customWidth="1"/>
    <col min="13066" max="13066" width="9" style="175" bestFit="1" customWidth="1"/>
    <col min="13067" max="13306" width="9.140625" style="175"/>
    <col min="13307" max="13307" width="4.7109375" style="175" bestFit="1" customWidth="1"/>
    <col min="13308" max="13308" width="9.7109375" style="175" bestFit="1" customWidth="1"/>
    <col min="13309" max="13309" width="10" style="175" bestFit="1" customWidth="1"/>
    <col min="13310" max="13310" width="8.85546875" style="175" bestFit="1" customWidth="1"/>
    <col min="13311" max="13311" width="22.85546875" style="175" customWidth="1"/>
    <col min="13312" max="13312" width="59.7109375" style="175" bestFit="1" customWidth="1"/>
    <col min="13313" max="13313" width="57.85546875" style="175" bestFit="1" customWidth="1"/>
    <col min="13314" max="13314" width="35.28515625" style="175" bestFit="1" customWidth="1"/>
    <col min="13315" max="13315" width="28.140625" style="175" bestFit="1" customWidth="1"/>
    <col min="13316" max="13316" width="33.140625" style="175" bestFit="1" customWidth="1"/>
    <col min="13317" max="13317" width="26" style="175" bestFit="1" customWidth="1"/>
    <col min="13318" max="13318" width="19.140625" style="175" bestFit="1" customWidth="1"/>
    <col min="13319" max="13319" width="10.42578125" style="175" customWidth="1"/>
    <col min="13320" max="13320" width="11.85546875" style="175" customWidth="1"/>
    <col min="13321" max="13321" width="14.7109375" style="175" customWidth="1"/>
    <col min="13322" max="13322" width="9" style="175" bestFit="1" customWidth="1"/>
    <col min="13323" max="13562" width="9.140625" style="175"/>
    <col min="13563" max="13563" width="4.7109375" style="175" bestFit="1" customWidth="1"/>
    <col min="13564" max="13564" width="9.7109375" style="175" bestFit="1" customWidth="1"/>
    <col min="13565" max="13565" width="10" style="175" bestFit="1" customWidth="1"/>
    <col min="13566" max="13566" width="8.85546875" style="175" bestFit="1" customWidth="1"/>
    <col min="13567" max="13567" width="22.85546875" style="175" customWidth="1"/>
    <col min="13568" max="13568" width="59.7109375" style="175" bestFit="1" customWidth="1"/>
    <col min="13569" max="13569" width="57.85546875" style="175" bestFit="1" customWidth="1"/>
    <col min="13570" max="13570" width="35.28515625" style="175" bestFit="1" customWidth="1"/>
    <col min="13571" max="13571" width="28.140625" style="175" bestFit="1" customWidth="1"/>
    <col min="13572" max="13572" width="33.140625" style="175" bestFit="1" customWidth="1"/>
    <col min="13573" max="13573" width="26" style="175" bestFit="1" customWidth="1"/>
    <col min="13574" max="13574" width="19.140625" style="175" bestFit="1" customWidth="1"/>
    <col min="13575" max="13575" width="10.42578125" style="175" customWidth="1"/>
    <col min="13576" max="13576" width="11.85546875" style="175" customWidth="1"/>
    <col min="13577" max="13577" width="14.7109375" style="175" customWidth="1"/>
    <col min="13578" max="13578" width="9" style="175" bestFit="1" customWidth="1"/>
    <col min="13579" max="13818" width="9.140625" style="175"/>
    <col min="13819" max="13819" width="4.7109375" style="175" bestFit="1" customWidth="1"/>
    <col min="13820" max="13820" width="9.7109375" style="175" bestFit="1" customWidth="1"/>
    <col min="13821" max="13821" width="10" style="175" bestFit="1" customWidth="1"/>
    <col min="13822" max="13822" width="8.85546875" style="175" bestFit="1" customWidth="1"/>
    <col min="13823" max="13823" width="22.85546875" style="175" customWidth="1"/>
    <col min="13824" max="13824" width="59.7109375" style="175" bestFit="1" customWidth="1"/>
    <col min="13825" max="13825" width="57.85546875" style="175" bestFit="1" customWidth="1"/>
    <col min="13826" max="13826" width="35.28515625" style="175" bestFit="1" customWidth="1"/>
    <col min="13827" max="13827" width="28.140625" style="175" bestFit="1" customWidth="1"/>
    <col min="13828" max="13828" width="33.140625" style="175" bestFit="1" customWidth="1"/>
    <col min="13829" max="13829" width="26" style="175" bestFit="1" customWidth="1"/>
    <col min="13830" max="13830" width="19.140625" style="175" bestFit="1" customWidth="1"/>
    <col min="13831" max="13831" width="10.42578125" style="175" customWidth="1"/>
    <col min="13832" max="13832" width="11.85546875" style="175" customWidth="1"/>
    <col min="13833" max="13833" width="14.7109375" style="175" customWidth="1"/>
    <col min="13834" max="13834" width="9" style="175" bestFit="1" customWidth="1"/>
    <col min="13835" max="14074" width="9.140625" style="175"/>
    <col min="14075" max="14075" width="4.7109375" style="175" bestFit="1" customWidth="1"/>
    <col min="14076" max="14076" width="9.7109375" style="175" bestFit="1" customWidth="1"/>
    <col min="14077" max="14077" width="10" style="175" bestFit="1" customWidth="1"/>
    <col min="14078" max="14078" width="8.85546875" style="175" bestFit="1" customWidth="1"/>
    <col min="14079" max="14079" width="22.85546875" style="175" customWidth="1"/>
    <col min="14080" max="14080" width="59.7109375" style="175" bestFit="1" customWidth="1"/>
    <col min="14081" max="14081" width="57.85546875" style="175" bestFit="1" customWidth="1"/>
    <col min="14082" max="14082" width="35.28515625" style="175" bestFit="1" customWidth="1"/>
    <col min="14083" max="14083" width="28.140625" style="175" bestFit="1" customWidth="1"/>
    <col min="14084" max="14084" width="33.140625" style="175" bestFit="1" customWidth="1"/>
    <col min="14085" max="14085" width="26" style="175" bestFit="1" customWidth="1"/>
    <col min="14086" max="14086" width="19.140625" style="175" bestFit="1" customWidth="1"/>
    <col min="14087" max="14087" width="10.42578125" style="175" customWidth="1"/>
    <col min="14088" max="14088" width="11.85546875" style="175" customWidth="1"/>
    <col min="14089" max="14089" width="14.7109375" style="175" customWidth="1"/>
    <col min="14090" max="14090" width="9" style="175" bestFit="1" customWidth="1"/>
    <col min="14091" max="14330" width="9.140625" style="175"/>
    <col min="14331" max="14331" width="4.7109375" style="175" bestFit="1" customWidth="1"/>
    <col min="14332" max="14332" width="9.7109375" style="175" bestFit="1" customWidth="1"/>
    <col min="14333" max="14333" width="10" style="175" bestFit="1" customWidth="1"/>
    <col min="14334" max="14334" width="8.85546875" style="175" bestFit="1" customWidth="1"/>
    <col min="14335" max="14335" width="22.85546875" style="175" customWidth="1"/>
    <col min="14336" max="14336" width="59.7109375" style="175" bestFit="1" customWidth="1"/>
    <col min="14337" max="14337" width="57.85546875" style="175" bestFit="1" customWidth="1"/>
    <col min="14338" max="14338" width="35.28515625" style="175" bestFit="1" customWidth="1"/>
    <col min="14339" max="14339" width="28.140625" style="175" bestFit="1" customWidth="1"/>
    <col min="14340" max="14340" width="33.140625" style="175" bestFit="1" customWidth="1"/>
    <col min="14341" max="14341" width="26" style="175" bestFit="1" customWidth="1"/>
    <col min="14342" max="14342" width="19.140625" style="175" bestFit="1" customWidth="1"/>
    <col min="14343" max="14343" width="10.42578125" style="175" customWidth="1"/>
    <col min="14344" max="14344" width="11.85546875" style="175" customWidth="1"/>
    <col min="14345" max="14345" width="14.7109375" style="175" customWidth="1"/>
    <col min="14346" max="14346" width="9" style="175" bestFit="1" customWidth="1"/>
    <col min="14347" max="14586" width="9.140625" style="175"/>
    <col min="14587" max="14587" width="4.7109375" style="175" bestFit="1" customWidth="1"/>
    <col min="14588" max="14588" width="9.7109375" style="175" bestFit="1" customWidth="1"/>
    <col min="14589" max="14589" width="10" style="175" bestFit="1" customWidth="1"/>
    <col min="14590" max="14590" width="8.85546875" style="175" bestFit="1" customWidth="1"/>
    <col min="14591" max="14591" width="22.85546875" style="175" customWidth="1"/>
    <col min="14592" max="14592" width="59.7109375" style="175" bestFit="1" customWidth="1"/>
    <col min="14593" max="14593" width="57.85546875" style="175" bestFit="1" customWidth="1"/>
    <col min="14594" max="14594" width="35.28515625" style="175" bestFit="1" customWidth="1"/>
    <col min="14595" max="14595" width="28.140625" style="175" bestFit="1" customWidth="1"/>
    <col min="14596" max="14596" width="33.140625" style="175" bestFit="1" customWidth="1"/>
    <col min="14597" max="14597" width="26" style="175" bestFit="1" customWidth="1"/>
    <col min="14598" max="14598" width="19.140625" style="175" bestFit="1" customWidth="1"/>
    <col min="14599" max="14599" width="10.42578125" style="175" customWidth="1"/>
    <col min="14600" max="14600" width="11.85546875" style="175" customWidth="1"/>
    <col min="14601" max="14601" width="14.7109375" style="175" customWidth="1"/>
    <col min="14602" max="14602" width="9" style="175" bestFit="1" customWidth="1"/>
    <col min="14603" max="14842" width="9.140625" style="175"/>
    <col min="14843" max="14843" width="4.7109375" style="175" bestFit="1" customWidth="1"/>
    <col min="14844" max="14844" width="9.7109375" style="175" bestFit="1" customWidth="1"/>
    <col min="14845" max="14845" width="10" style="175" bestFit="1" customWidth="1"/>
    <col min="14846" max="14846" width="8.85546875" style="175" bestFit="1" customWidth="1"/>
    <col min="14847" max="14847" width="22.85546875" style="175" customWidth="1"/>
    <col min="14848" max="14848" width="59.7109375" style="175" bestFit="1" customWidth="1"/>
    <col min="14849" max="14849" width="57.85546875" style="175" bestFit="1" customWidth="1"/>
    <col min="14850" max="14850" width="35.28515625" style="175" bestFit="1" customWidth="1"/>
    <col min="14851" max="14851" width="28.140625" style="175" bestFit="1" customWidth="1"/>
    <col min="14852" max="14852" width="33.140625" style="175" bestFit="1" customWidth="1"/>
    <col min="14853" max="14853" width="26" style="175" bestFit="1" customWidth="1"/>
    <col min="14854" max="14854" width="19.140625" style="175" bestFit="1" customWidth="1"/>
    <col min="14855" max="14855" width="10.42578125" style="175" customWidth="1"/>
    <col min="14856" max="14856" width="11.85546875" style="175" customWidth="1"/>
    <col min="14857" max="14857" width="14.7109375" style="175" customWidth="1"/>
    <col min="14858" max="14858" width="9" style="175" bestFit="1" customWidth="1"/>
    <col min="14859" max="15098" width="9.140625" style="175"/>
    <col min="15099" max="15099" width="4.7109375" style="175" bestFit="1" customWidth="1"/>
    <col min="15100" max="15100" width="9.7109375" style="175" bestFit="1" customWidth="1"/>
    <col min="15101" max="15101" width="10" style="175" bestFit="1" customWidth="1"/>
    <col min="15102" max="15102" width="8.85546875" style="175" bestFit="1" customWidth="1"/>
    <col min="15103" max="15103" width="22.85546875" style="175" customWidth="1"/>
    <col min="15104" max="15104" width="59.7109375" style="175" bestFit="1" customWidth="1"/>
    <col min="15105" max="15105" width="57.85546875" style="175" bestFit="1" customWidth="1"/>
    <col min="15106" max="15106" width="35.28515625" style="175" bestFit="1" customWidth="1"/>
    <col min="15107" max="15107" width="28.140625" style="175" bestFit="1" customWidth="1"/>
    <col min="15108" max="15108" width="33.140625" style="175" bestFit="1" customWidth="1"/>
    <col min="15109" max="15109" width="26" style="175" bestFit="1" customWidth="1"/>
    <col min="15110" max="15110" width="19.140625" style="175" bestFit="1" customWidth="1"/>
    <col min="15111" max="15111" width="10.42578125" style="175" customWidth="1"/>
    <col min="15112" max="15112" width="11.85546875" style="175" customWidth="1"/>
    <col min="15113" max="15113" width="14.7109375" style="175" customWidth="1"/>
    <col min="15114" max="15114" width="9" style="175" bestFit="1" customWidth="1"/>
    <col min="15115" max="15354" width="9.140625" style="175"/>
    <col min="15355" max="15355" width="4.7109375" style="175" bestFit="1" customWidth="1"/>
    <col min="15356" max="15356" width="9.7109375" style="175" bestFit="1" customWidth="1"/>
    <col min="15357" max="15357" width="10" style="175" bestFit="1" customWidth="1"/>
    <col min="15358" max="15358" width="8.85546875" style="175" bestFit="1" customWidth="1"/>
    <col min="15359" max="15359" width="22.85546875" style="175" customWidth="1"/>
    <col min="15360" max="15360" width="59.7109375" style="175" bestFit="1" customWidth="1"/>
    <col min="15361" max="15361" width="57.85546875" style="175" bestFit="1" customWidth="1"/>
    <col min="15362" max="15362" width="35.28515625" style="175" bestFit="1" customWidth="1"/>
    <col min="15363" max="15363" width="28.140625" style="175" bestFit="1" customWidth="1"/>
    <col min="15364" max="15364" width="33.140625" style="175" bestFit="1" customWidth="1"/>
    <col min="15365" max="15365" width="26" style="175" bestFit="1" customWidth="1"/>
    <col min="15366" max="15366" width="19.140625" style="175" bestFit="1" customWidth="1"/>
    <col min="15367" max="15367" width="10.42578125" style="175" customWidth="1"/>
    <col min="15368" max="15368" width="11.85546875" style="175" customWidth="1"/>
    <col min="15369" max="15369" width="14.7109375" style="175" customWidth="1"/>
    <col min="15370" max="15370" width="9" style="175" bestFit="1" customWidth="1"/>
    <col min="15371" max="15610" width="9.140625" style="175"/>
    <col min="15611" max="15611" width="4.7109375" style="175" bestFit="1" customWidth="1"/>
    <col min="15612" max="15612" width="9.7109375" style="175" bestFit="1" customWidth="1"/>
    <col min="15613" max="15613" width="10" style="175" bestFit="1" customWidth="1"/>
    <col min="15614" max="15614" width="8.85546875" style="175" bestFit="1" customWidth="1"/>
    <col min="15615" max="15615" width="22.85546875" style="175" customWidth="1"/>
    <col min="15616" max="15616" width="59.7109375" style="175" bestFit="1" customWidth="1"/>
    <col min="15617" max="15617" width="57.85546875" style="175" bestFit="1" customWidth="1"/>
    <col min="15618" max="15618" width="35.28515625" style="175" bestFit="1" customWidth="1"/>
    <col min="15619" max="15619" width="28.140625" style="175" bestFit="1" customWidth="1"/>
    <col min="15620" max="15620" width="33.140625" style="175" bestFit="1" customWidth="1"/>
    <col min="15621" max="15621" width="26" style="175" bestFit="1" customWidth="1"/>
    <col min="15622" max="15622" width="19.140625" style="175" bestFit="1" customWidth="1"/>
    <col min="15623" max="15623" width="10.42578125" style="175" customWidth="1"/>
    <col min="15624" max="15624" width="11.85546875" style="175" customWidth="1"/>
    <col min="15625" max="15625" width="14.7109375" style="175" customWidth="1"/>
    <col min="15626" max="15626" width="9" style="175" bestFit="1" customWidth="1"/>
    <col min="15627" max="15866" width="9.140625" style="175"/>
    <col min="15867" max="15867" width="4.7109375" style="175" bestFit="1" customWidth="1"/>
    <col min="15868" max="15868" width="9.7109375" style="175" bestFit="1" customWidth="1"/>
    <col min="15869" max="15869" width="10" style="175" bestFit="1" customWidth="1"/>
    <col min="15870" max="15870" width="8.85546875" style="175" bestFit="1" customWidth="1"/>
    <col min="15871" max="15871" width="22.85546875" style="175" customWidth="1"/>
    <col min="15872" max="15872" width="59.7109375" style="175" bestFit="1" customWidth="1"/>
    <col min="15873" max="15873" width="57.85546875" style="175" bestFit="1" customWidth="1"/>
    <col min="15874" max="15874" width="35.28515625" style="175" bestFit="1" customWidth="1"/>
    <col min="15875" max="15875" width="28.140625" style="175" bestFit="1" customWidth="1"/>
    <col min="15876" max="15876" width="33.140625" style="175" bestFit="1" customWidth="1"/>
    <col min="15877" max="15877" width="26" style="175" bestFit="1" customWidth="1"/>
    <col min="15878" max="15878" width="19.140625" style="175" bestFit="1" customWidth="1"/>
    <col min="15879" max="15879" width="10.42578125" style="175" customWidth="1"/>
    <col min="15880" max="15880" width="11.85546875" style="175" customWidth="1"/>
    <col min="15881" max="15881" width="14.7109375" style="175" customWidth="1"/>
    <col min="15882" max="15882" width="9" style="175" bestFit="1" customWidth="1"/>
    <col min="15883" max="16122" width="9.140625" style="175"/>
    <col min="16123" max="16123" width="4.7109375" style="175" bestFit="1" customWidth="1"/>
    <col min="16124" max="16124" width="9.7109375" style="175" bestFit="1" customWidth="1"/>
    <col min="16125" max="16125" width="10" style="175" bestFit="1" customWidth="1"/>
    <col min="16126" max="16126" width="8.85546875" style="175" bestFit="1" customWidth="1"/>
    <col min="16127" max="16127" width="22.85546875" style="175" customWidth="1"/>
    <col min="16128" max="16128" width="59.7109375" style="175" bestFit="1" customWidth="1"/>
    <col min="16129" max="16129" width="57.85546875" style="175" bestFit="1" customWidth="1"/>
    <col min="16130" max="16130" width="35.28515625" style="175" bestFit="1" customWidth="1"/>
    <col min="16131" max="16131" width="28.140625" style="175" bestFit="1" customWidth="1"/>
    <col min="16132" max="16132" width="33.140625" style="175" bestFit="1" customWidth="1"/>
    <col min="16133" max="16133" width="26" style="175" bestFit="1" customWidth="1"/>
    <col min="16134" max="16134" width="19.140625" style="175" bestFit="1" customWidth="1"/>
    <col min="16135" max="16135" width="10.42578125" style="175" customWidth="1"/>
    <col min="16136" max="16136" width="11.85546875" style="175" customWidth="1"/>
    <col min="16137" max="16137" width="14.7109375" style="175" customWidth="1"/>
    <col min="16138" max="16138" width="9" style="175" bestFit="1" customWidth="1"/>
    <col min="16139" max="16384" width="9.140625" style="175"/>
  </cols>
  <sheetData>
    <row r="1" spans="1:19" x14ac:dyDescent="0.25">
      <c r="M1" s="176"/>
      <c r="N1" s="176"/>
      <c r="O1" s="176"/>
      <c r="P1" s="176"/>
    </row>
    <row r="2" spans="1:19" x14ac:dyDescent="0.25">
      <c r="A2" s="177" t="s">
        <v>1495</v>
      </c>
      <c r="M2" s="176"/>
      <c r="N2" s="176"/>
      <c r="O2" s="176"/>
      <c r="P2" s="176"/>
    </row>
    <row r="3" spans="1:19" x14ac:dyDescent="0.25">
      <c r="M3" s="176"/>
      <c r="N3" s="176"/>
      <c r="O3" s="176"/>
      <c r="P3" s="176"/>
    </row>
    <row r="4" spans="1:19" s="179" customFormat="1" ht="47.25" customHeight="1" x14ac:dyDescent="0.25">
      <c r="A4" s="663" t="s">
        <v>0</v>
      </c>
      <c r="B4" s="665" t="s">
        <v>1</v>
      </c>
      <c r="C4" s="665" t="s">
        <v>2</v>
      </c>
      <c r="D4" s="665" t="s">
        <v>3</v>
      </c>
      <c r="E4" s="663" t="s">
        <v>4</v>
      </c>
      <c r="F4" s="663" t="s">
        <v>5</v>
      </c>
      <c r="G4" s="663" t="s">
        <v>6</v>
      </c>
      <c r="H4" s="669" t="s">
        <v>7</v>
      </c>
      <c r="I4" s="669"/>
      <c r="J4" s="663" t="s">
        <v>8</v>
      </c>
      <c r="K4" s="670" t="s">
        <v>9</v>
      </c>
      <c r="L4" s="671"/>
      <c r="M4" s="668" t="s">
        <v>10</v>
      </c>
      <c r="N4" s="668"/>
      <c r="O4" s="668" t="s">
        <v>11</v>
      </c>
      <c r="P4" s="668"/>
      <c r="Q4" s="663" t="s">
        <v>12</v>
      </c>
      <c r="R4" s="665" t="s">
        <v>13</v>
      </c>
      <c r="S4" s="178"/>
    </row>
    <row r="5" spans="1:19" s="179" customFormat="1" x14ac:dyDescent="0.2">
      <c r="A5" s="664"/>
      <c r="B5" s="666"/>
      <c r="C5" s="666"/>
      <c r="D5" s="666"/>
      <c r="E5" s="664"/>
      <c r="F5" s="664"/>
      <c r="G5" s="664"/>
      <c r="H5" s="424" t="s">
        <v>14</v>
      </c>
      <c r="I5" s="424" t="s">
        <v>15</v>
      </c>
      <c r="J5" s="664"/>
      <c r="K5" s="427">
        <v>2018</v>
      </c>
      <c r="L5" s="427">
        <v>2019</v>
      </c>
      <c r="M5" s="182">
        <v>2018</v>
      </c>
      <c r="N5" s="182">
        <v>2019</v>
      </c>
      <c r="O5" s="182">
        <v>2018</v>
      </c>
      <c r="P5" s="182">
        <v>2019</v>
      </c>
      <c r="Q5" s="664"/>
      <c r="R5" s="666"/>
      <c r="S5" s="178"/>
    </row>
    <row r="6" spans="1:19" s="179" customFormat="1" ht="15.75" customHeight="1" x14ac:dyDescent="0.2">
      <c r="A6" s="183" t="s">
        <v>16</v>
      </c>
      <c r="B6" s="427" t="s">
        <v>17</v>
      </c>
      <c r="C6" s="427" t="s">
        <v>18</v>
      </c>
      <c r="D6" s="427" t="s">
        <v>19</v>
      </c>
      <c r="E6" s="183" t="s">
        <v>20</v>
      </c>
      <c r="F6" s="183" t="s">
        <v>21</v>
      </c>
      <c r="G6" s="183" t="s">
        <v>22</v>
      </c>
      <c r="H6" s="427" t="s">
        <v>23</v>
      </c>
      <c r="I6" s="427" t="s">
        <v>24</v>
      </c>
      <c r="J6" s="183" t="s">
        <v>25</v>
      </c>
      <c r="K6" s="427" t="s">
        <v>26</v>
      </c>
      <c r="L6" s="427" t="s">
        <v>27</v>
      </c>
      <c r="M6" s="426" t="s">
        <v>28</v>
      </c>
      <c r="N6" s="426" t="s">
        <v>29</v>
      </c>
      <c r="O6" s="426" t="s">
        <v>30</v>
      </c>
      <c r="P6" s="426" t="s">
        <v>31</v>
      </c>
      <c r="Q6" s="183" t="s">
        <v>32</v>
      </c>
      <c r="R6" s="427" t="s">
        <v>33</v>
      </c>
      <c r="S6" s="178"/>
    </row>
    <row r="7" spans="1:19" s="109" customFormat="1" ht="135" x14ac:dyDescent="0.25">
      <c r="A7" s="509">
        <v>1</v>
      </c>
      <c r="B7" s="421">
        <v>1</v>
      </c>
      <c r="C7" s="421">
        <v>4</v>
      </c>
      <c r="D7" s="420">
        <v>5</v>
      </c>
      <c r="E7" s="425" t="s">
        <v>1435</v>
      </c>
      <c r="F7" s="420" t="s">
        <v>1436</v>
      </c>
      <c r="G7" s="420" t="s">
        <v>45</v>
      </c>
      <c r="H7" s="418" t="s">
        <v>56</v>
      </c>
      <c r="I7" s="13" t="s">
        <v>1437</v>
      </c>
      <c r="J7" s="420" t="s">
        <v>1438</v>
      </c>
      <c r="K7" s="418" t="s">
        <v>42</v>
      </c>
      <c r="L7" s="418"/>
      <c r="M7" s="419">
        <v>2000</v>
      </c>
      <c r="N7" s="419"/>
      <c r="O7" s="419">
        <v>2000</v>
      </c>
      <c r="P7" s="419"/>
      <c r="Q7" s="429" t="s">
        <v>1439</v>
      </c>
      <c r="R7" s="429" t="s">
        <v>1440</v>
      </c>
      <c r="S7" s="14"/>
    </row>
    <row r="8" spans="1:19" s="109" customFormat="1" ht="180" x14ac:dyDescent="0.25">
      <c r="A8" s="421">
        <v>2</v>
      </c>
      <c r="B8" s="421">
        <v>1</v>
      </c>
      <c r="C8" s="421">
        <v>4</v>
      </c>
      <c r="D8" s="420">
        <v>5</v>
      </c>
      <c r="E8" s="425" t="s">
        <v>465</v>
      </c>
      <c r="F8" s="420" t="s">
        <v>1441</v>
      </c>
      <c r="G8" s="420" t="s">
        <v>45</v>
      </c>
      <c r="H8" s="420" t="s">
        <v>56</v>
      </c>
      <c r="I8" s="13" t="s">
        <v>242</v>
      </c>
      <c r="J8" s="420" t="s">
        <v>1438</v>
      </c>
      <c r="K8" s="418" t="s">
        <v>42</v>
      </c>
      <c r="L8" s="418"/>
      <c r="M8" s="419">
        <v>7000</v>
      </c>
      <c r="N8" s="419"/>
      <c r="O8" s="419">
        <v>7000</v>
      </c>
      <c r="P8" s="419"/>
      <c r="Q8" s="429" t="s">
        <v>1439</v>
      </c>
      <c r="R8" s="429" t="s">
        <v>1440</v>
      </c>
      <c r="S8" s="14"/>
    </row>
    <row r="9" spans="1:19" s="109" customFormat="1" ht="105" x14ac:dyDescent="0.25">
      <c r="A9" s="509">
        <v>3</v>
      </c>
      <c r="B9" s="421">
        <v>1</v>
      </c>
      <c r="C9" s="421">
        <v>4</v>
      </c>
      <c r="D9" s="420">
        <v>5</v>
      </c>
      <c r="E9" s="425" t="s">
        <v>1442</v>
      </c>
      <c r="F9" s="420" t="s">
        <v>1443</v>
      </c>
      <c r="G9" s="420" t="s">
        <v>44</v>
      </c>
      <c r="H9" s="418" t="s">
        <v>56</v>
      </c>
      <c r="I9" s="13" t="s">
        <v>983</v>
      </c>
      <c r="J9" s="420" t="s">
        <v>1438</v>
      </c>
      <c r="K9" s="418" t="s">
        <v>42</v>
      </c>
      <c r="L9" s="418"/>
      <c r="M9" s="419">
        <v>8000</v>
      </c>
      <c r="N9" s="419"/>
      <c r="O9" s="419">
        <v>8000</v>
      </c>
      <c r="P9" s="419"/>
      <c r="Q9" s="429" t="s">
        <v>1439</v>
      </c>
      <c r="R9" s="429" t="s">
        <v>1440</v>
      </c>
      <c r="S9" s="14"/>
    </row>
    <row r="10" spans="1:19" s="109" customFormat="1" ht="120" x14ac:dyDescent="0.25">
      <c r="A10" s="509">
        <v>4</v>
      </c>
      <c r="B10" s="421">
        <v>1</v>
      </c>
      <c r="C10" s="421">
        <v>4</v>
      </c>
      <c r="D10" s="420">
        <v>5</v>
      </c>
      <c r="E10" s="425" t="s">
        <v>1444</v>
      </c>
      <c r="F10" s="420" t="s">
        <v>1445</v>
      </c>
      <c r="G10" s="420" t="s">
        <v>44</v>
      </c>
      <c r="H10" s="418" t="s">
        <v>56</v>
      </c>
      <c r="I10" s="13" t="s">
        <v>351</v>
      </c>
      <c r="J10" s="420" t="s">
        <v>1438</v>
      </c>
      <c r="K10" s="418" t="s">
        <v>42</v>
      </c>
      <c r="L10" s="418"/>
      <c r="M10" s="419">
        <v>5500</v>
      </c>
      <c r="N10" s="419"/>
      <c r="O10" s="419">
        <v>5500</v>
      </c>
      <c r="P10" s="419"/>
      <c r="Q10" s="429" t="s">
        <v>1439</v>
      </c>
      <c r="R10" s="429" t="s">
        <v>1440</v>
      </c>
      <c r="S10" s="14"/>
    </row>
    <row r="11" spans="1:19" s="109" customFormat="1" ht="120" x14ac:dyDescent="0.25">
      <c r="A11" s="509">
        <v>5</v>
      </c>
      <c r="B11" s="421">
        <v>1</v>
      </c>
      <c r="C11" s="421">
        <v>4</v>
      </c>
      <c r="D11" s="420">
        <v>5</v>
      </c>
      <c r="E11" s="425" t="s">
        <v>1446</v>
      </c>
      <c r="F11" s="420" t="s">
        <v>1447</v>
      </c>
      <c r="G11" s="420" t="s">
        <v>45</v>
      </c>
      <c r="H11" s="418" t="s">
        <v>56</v>
      </c>
      <c r="I11" s="13" t="s">
        <v>242</v>
      </c>
      <c r="J11" s="420" t="s">
        <v>1438</v>
      </c>
      <c r="K11" s="418" t="s">
        <v>42</v>
      </c>
      <c r="L11" s="418"/>
      <c r="M11" s="419">
        <v>23000</v>
      </c>
      <c r="N11" s="419"/>
      <c r="O11" s="419">
        <v>23000</v>
      </c>
      <c r="P11" s="419"/>
      <c r="Q11" s="429" t="s">
        <v>1439</v>
      </c>
      <c r="R11" s="429" t="s">
        <v>1440</v>
      </c>
      <c r="S11" s="14"/>
    </row>
    <row r="12" spans="1:19" s="109" customFormat="1" ht="105" x14ac:dyDescent="0.25">
      <c r="A12" s="509">
        <v>6</v>
      </c>
      <c r="B12" s="421">
        <v>1</v>
      </c>
      <c r="C12" s="421">
        <v>4</v>
      </c>
      <c r="D12" s="420">
        <v>5</v>
      </c>
      <c r="E12" s="425" t="s">
        <v>1448</v>
      </c>
      <c r="F12" s="420" t="s">
        <v>1449</v>
      </c>
      <c r="G12" s="420" t="s">
        <v>44</v>
      </c>
      <c r="H12" s="418" t="s">
        <v>56</v>
      </c>
      <c r="I12" s="13" t="s">
        <v>1450</v>
      </c>
      <c r="J12" s="420" t="s">
        <v>1438</v>
      </c>
      <c r="K12" s="418" t="s">
        <v>42</v>
      </c>
      <c r="L12" s="418"/>
      <c r="M12" s="419">
        <v>6600</v>
      </c>
      <c r="N12" s="419"/>
      <c r="O12" s="419">
        <v>6600</v>
      </c>
      <c r="P12" s="419"/>
      <c r="Q12" s="429" t="s">
        <v>1439</v>
      </c>
      <c r="R12" s="429" t="s">
        <v>1440</v>
      </c>
      <c r="S12" s="14"/>
    </row>
    <row r="13" spans="1:19" s="109" customFormat="1" ht="75" x14ac:dyDescent="0.25">
      <c r="A13" s="509">
        <v>7</v>
      </c>
      <c r="B13" s="421">
        <v>1</v>
      </c>
      <c r="C13" s="421">
        <v>4</v>
      </c>
      <c r="D13" s="420">
        <v>5</v>
      </c>
      <c r="E13" s="425" t="s">
        <v>1451</v>
      </c>
      <c r="F13" s="420" t="s">
        <v>1452</v>
      </c>
      <c r="G13" s="420" t="s">
        <v>44</v>
      </c>
      <c r="H13" s="418" t="s">
        <v>56</v>
      </c>
      <c r="I13" s="13" t="s">
        <v>46</v>
      </c>
      <c r="J13" s="420" t="s">
        <v>1438</v>
      </c>
      <c r="K13" s="418" t="s">
        <v>42</v>
      </c>
      <c r="L13" s="418"/>
      <c r="M13" s="419">
        <v>8500</v>
      </c>
      <c r="N13" s="419"/>
      <c r="O13" s="419">
        <v>8500</v>
      </c>
      <c r="P13" s="419"/>
      <c r="Q13" s="429" t="s">
        <v>1439</v>
      </c>
      <c r="R13" s="429" t="s">
        <v>1440</v>
      </c>
      <c r="S13" s="14"/>
    </row>
    <row r="14" spans="1:19" s="109" customFormat="1" ht="135" x14ac:dyDescent="0.25">
      <c r="A14" s="509">
        <v>8</v>
      </c>
      <c r="B14" s="421">
        <v>1</v>
      </c>
      <c r="C14" s="421">
        <v>4</v>
      </c>
      <c r="D14" s="420">
        <v>5</v>
      </c>
      <c r="E14" s="425" t="s">
        <v>1453</v>
      </c>
      <c r="F14" s="420" t="s">
        <v>1454</v>
      </c>
      <c r="G14" s="420" t="s">
        <v>45</v>
      </c>
      <c r="H14" s="418" t="s">
        <v>56</v>
      </c>
      <c r="I14" s="13" t="s">
        <v>63</v>
      </c>
      <c r="J14" s="420" t="s">
        <v>1438</v>
      </c>
      <c r="K14" s="418" t="s">
        <v>42</v>
      </c>
      <c r="L14" s="418"/>
      <c r="M14" s="419">
        <v>37000</v>
      </c>
      <c r="N14" s="419"/>
      <c r="O14" s="419">
        <v>37000</v>
      </c>
      <c r="P14" s="419"/>
      <c r="Q14" s="429" t="s">
        <v>1439</v>
      </c>
      <c r="R14" s="429" t="s">
        <v>1440</v>
      </c>
      <c r="S14" s="14"/>
    </row>
    <row r="15" spans="1:19" ht="120" x14ac:dyDescent="0.25">
      <c r="A15" s="509">
        <v>9</v>
      </c>
      <c r="B15" s="421">
        <v>1</v>
      </c>
      <c r="C15" s="421">
        <v>4</v>
      </c>
      <c r="D15" s="420">
        <v>5</v>
      </c>
      <c r="E15" s="425" t="s">
        <v>1455</v>
      </c>
      <c r="F15" s="420" t="s">
        <v>1456</v>
      </c>
      <c r="G15" s="420" t="s">
        <v>44</v>
      </c>
      <c r="H15" s="418" t="s">
        <v>56</v>
      </c>
      <c r="I15" s="13" t="s">
        <v>1450</v>
      </c>
      <c r="J15" s="420" t="s">
        <v>1438</v>
      </c>
      <c r="K15" s="418" t="s">
        <v>42</v>
      </c>
      <c r="L15" s="418"/>
      <c r="M15" s="419">
        <v>8000</v>
      </c>
      <c r="N15" s="419"/>
      <c r="O15" s="419">
        <v>8000</v>
      </c>
      <c r="P15" s="419"/>
      <c r="Q15" s="429" t="s">
        <v>1439</v>
      </c>
      <c r="R15" s="429" t="s">
        <v>1440</v>
      </c>
    </row>
    <row r="16" spans="1:19" x14ac:dyDescent="0.25">
      <c r="A16" s="747">
        <v>10</v>
      </c>
      <c r="B16" s="747">
        <v>1</v>
      </c>
      <c r="C16" s="747">
        <v>4</v>
      </c>
      <c r="D16" s="834">
        <v>5</v>
      </c>
      <c r="E16" s="834" t="s">
        <v>1457</v>
      </c>
      <c r="F16" s="834" t="s">
        <v>1458</v>
      </c>
      <c r="G16" s="883" t="s">
        <v>1459</v>
      </c>
      <c r="H16" s="572" t="s">
        <v>44</v>
      </c>
      <c r="I16" s="529">
        <v>5</v>
      </c>
      <c r="J16" s="834" t="s">
        <v>1460</v>
      </c>
      <c r="K16" s="838" t="s">
        <v>42</v>
      </c>
      <c r="L16" s="836"/>
      <c r="M16" s="879">
        <v>48161.5</v>
      </c>
      <c r="N16" s="836"/>
      <c r="O16" s="879">
        <v>40161.5</v>
      </c>
      <c r="P16" s="836"/>
      <c r="Q16" s="838" t="s">
        <v>1461</v>
      </c>
      <c r="R16" s="838" t="s">
        <v>1462</v>
      </c>
      <c r="S16" s="573"/>
    </row>
    <row r="17" spans="1:19" ht="30" x14ac:dyDescent="0.25">
      <c r="A17" s="748"/>
      <c r="B17" s="748"/>
      <c r="C17" s="748"/>
      <c r="D17" s="882"/>
      <c r="E17" s="882"/>
      <c r="F17" s="882"/>
      <c r="G17" s="884"/>
      <c r="H17" s="572" t="s">
        <v>1463</v>
      </c>
      <c r="I17" s="529">
        <v>26</v>
      </c>
      <c r="J17" s="882"/>
      <c r="K17" s="877"/>
      <c r="L17" s="878"/>
      <c r="M17" s="880"/>
      <c r="N17" s="878"/>
      <c r="O17" s="880"/>
      <c r="P17" s="878"/>
      <c r="Q17" s="877"/>
      <c r="R17" s="877"/>
      <c r="S17" s="573"/>
    </row>
    <row r="18" spans="1:19" x14ac:dyDescent="0.25">
      <c r="A18" s="748"/>
      <c r="B18" s="748"/>
      <c r="C18" s="748"/>
      <c r="D18" s="882"/>
      <c r="E18" s="882"/>
      <c r="F18" s="882"/>
      <c r="G18" s="884"/>
      <c r="H18" s="572" t="s">
        <v>45</v>
      </c>
      <c r="I18" s="529">
        <v>1</v>
      </c>
      <c r="J18" s="882"/>
      <c r="K18" s="877"/>
      <c r="L18" s="878"/>
      <c r="M18" s="880"/>
      <c r="N18" s="878"/>
      <c r="O18" s="880"/>
      <c r="P18" s="878"/>
      <c r="Q18" s="877"/>
      <c r="R18" s="877"/>
      <c r="S18" s="573"/>
    </row>
    <row r="19" spans="1:19" ht="45" x14ac:dyDescent="0.25">
      <c r="A19" s="748"/>
      <c r="B19" s="748"/>
      <c r="C19" s="748"/>
      <c r="D19" s="882"/>
      <c r="E19" s="882"/>
      <c r="F19" s="882"/>
      <c r="G19" s="884"/>
      <c r="H19" s="572" t="s">
        <v>1464</v>
      </c>
      <c r="I19" s="529">
        <v>25</v>
      </c>
      <c r="J19" s="882"/>
      <c r="K19" s="877"/>
      <c r="L19" s="878"/>
      <c r="M19" s="880"/>
      <c r="N19" s="878"/>
      <c r="O19" s="880"/>
      <c r="P19" s="878"/>
      <c r="Q19" s="877"/>
      <c r="R19" s="877"/>
      <c r="S19" s="573"/>
    </row>
    <row r="20" spans="1:19" x14ac:dyDescent="0.25">
      <c r="A20" s="748"/>
      <c r="B20" s="748"/>
      <c r="C20" s="748"/>
      <c r="D20" s="882"/>
      <c r="E20" s="882"/>
      <c r="F20" s="882"/>
      <c r="G20" s="884"/>
      <c r="H20" s="572" t="s">
        <v>39</v>
      </c>
      <c r="I20" s="529">
        <v>1</v>
      </c>
      <c r="J20" s="882"/>
      <c r="K20" s="877"/>
      <c r="L20" s="878"/>
      <c r="M20" s="880"/>
      <c r="N20" s="878"/>
      <c r="O20" s="880"/>
      <c r="P20" s="878"/>
      <c r="Q20" s="877"/>
      <c r="R20" s="877"/>
      <c r="S20" s="573"/>
    </row>
    <row r="21" spans="1:19" ht="45" x14ac:dyDescent="0.25">
      <c r="A21" s="749"/>
      <c r="B21" s="749"/>
      <c r="C21" s="749"/>
      <c r="D21" s="835"/>
      <c r="E21" s="835"/>
      <c r="F21" s="835"/>
      <c r="G21" s="885"/>
      <c r="H21" s="574" t="s">
        <v>61</v>
      </c>
      <c r="I21" s="575" t="s">
        <v>1465</v>
      </c>
      <c r="J21" s="835"/>
      <c r="K21" s="839"/>
      <c r="L21" s="837"/>
      <c r="M21" s="881"/>
      <c r="N21" s="837"/>
      <c r="O21" s="881"/>
      <c r="P21" s="837"/>
      <c r="Q21" s="839"/>
      <c r="R21" s="839"/>
      <c r="S21" s="573"/>
    </row>
    <row r="22" spans="1:19" s="109" customFormat="1" ht="180" x14ac:dyDescent="0.25">
      <c r="A22" s="421">
        <v>11</v>
      </c>
      <c r="B22" s="421">
        <v>1</v>
      </c>
      <c r="C22" s="421">
        <v>4</v>
      </c>
      <c r="D22" s="420">
        <v>5</v>
      </c>
      <c r="E22" s="420" t="s">
        <v>1466</v>
      </c>
      <c r="F22" s="420" t="s">
        <v>1467</v>
      </c>
      <c r="G22" s="420" t="s">
        <v>45</v>
      </c>
      <c r="H22" s="418" t="s">
        <v>43</v>
      </c>
      <c r="I22" s="576">
        <v>40</v>
      </c>
      <c r="J22" s="420" t="s">
        <v>1468</v>
      </c>
      <c r="K22" s="418"/>
      <c r="L22" s="418" t="s">
        <v>42</v>
      </c>
      <c r="M22" s="503"/>
      <c r="N22" s="503">
        <v>30000</v>
      </c>
      <c r="O22" s="503"/>
      <c r="P22" s="503">
        <v>30000</v>
      </c>
      <c r="Q22" s="420" t="s">
        <v>1439</v>
      </c>
      <c r="R22" s="420" t="s">
        <v>1440</v>
      </c>
      <c r="S22" s="14"/>
    </row>
    <row r="23" spans="1:19" s="109" customFormat="1" ht="90" x14ac:dyDescent="0.25">
      <c r="A23" s="421">
        <v>12</v>
      </c>
      <c r="B23" s="421">
        <v>1</v>
      </c>
      <c r="C23" s="421">
        <v>4</v>
      </c>
      <c r="D23" s="420">
        <v>2</v>
      </c>
      <c r="E23" s="420" t="s">
        <v>1469</v>
      </c>
      <c r="F23" s="420" t="s">
        <v>1470</v>
      </c>
      <c r="G23" s="420" t="s">
        <v>44</v>
      </c>
      <c r="H23" s="418" t="s">
        <v>43</v>
      </c>
      <c r="I23" s="576">
        <v>65</v>
      </c>
      <c r="J23" s="420" t="s">
        <v>1438</v>
      </c>
      <c r="K23" s="418"/>
      <c r="L23" s="418" t="s">
        <v>42</v>
      </c>
      <c r="M23" s="503"/>
      <c r="N23" s="503">
        <v>9341.09</v>
      </c>
      <c r="O23" s="503"/>
      <c r="P23" s="503">
        <v>9341.09</v>
      </c>
      <c r="Q23" s="420" t="s">
        <v>1439</v>
      </c>
      <c r="R23" s="420" t="s">
        <v>1440</v>
      </c>
      <c r="S23" s="14"/>
    </row>
    <row r="24" spans="1:19" s="109" customFormat="1" ht="105" x14ac:dyDescent="0.25">
      <c r="A24" s="421">
        <v>13</v>
      </c>
      <c r="B24" s="421">
        <v>1</v>
      </c>
      <c r="C24" s="421">
        <v>4</v>
      </c>
      <c r="D24" s="420">
        <v>2</v>
      </c>
      <c r="E24" s="420" t="s">
        <v>1471</v>
      </c>
      <c r="F24" s="420" t="s">
        <v>1472</v>
      </c>
      <c r="G24" s="420" t="s">
        <v>44</v>
      </c>
      <c r="H24" s="418" t="s">
        <v>43</v>
      </c>
      <c r="I24" s="576">
        <v>65</v>
      </c>
      <c r="J24" s="420" t="s">
        <v>1438</v>
      </c>
      <c r="K24" s="418"/>
      <c r="L24" s="418" t="s">
        <v>42</v>
      </c>
      <c r="M24" s="503"/>
      <c r="N24" s="503">
        <v>9341.09</v>
      </c>
      <c r="O24" s="503"/>
      <c r="P24" s="503">
        <v>9341.09</v>
      </c>
      <c r="Q24" s="420" t="s">
        <v>1439</v>
      </c>
      <c r="R24" s="420" t="s">
        <v>1440</v>
      </c>
      <c r="S24" s="14"/>
    </row>
    <row r="25" spans="1:19" s="109" customFormat="1" ht="75" x14ac:dyDescent="0.25">
      <c r="A25" s="421">
        <v>14</v>
      </c>
      <c r="B25" s="421">
        <v>1</v>
      </c>
      <c r="C25" s="421">
        <v>4</v>
      </c>
      <c r="D25" s="420">
        <v>2</v>
      </c>
      <c r="E25" s="420" t="s">
        <v>1473</v>
      </c>
      <c r="F25" s="420" t="s">
        <v>1474</v>
      </c>
      <c r="G25" s="420" t="s">
        <v>44</v>
      </c>
      <c r="H25" s="418" t="s">
        <v>43</v>
      </c>
      <c r="I25" s="576">
        <v>60</v>
      </c>
      <c r="J25" s="420" t="s">
        <v>1438</v>
      </c>
      <c r="K25" s="418"/>
      <c r="L25" s="418" t="s">
        <v>42</v>
      </c>
      <c r="M25" s="503"/>
      <c r="N25" s="503">
        <v>8961</v>
      </c>
      <c r="O25" s="503"/>
      <c r="P25" s="503">
        <v>8961</v>
      </c>
      <c r="Q25" s="420" t="s">
        <v>1439</v>
      </c>
      <c r="R25" s="420" t="s">
        <v>1440</v>
      </c>
      <c r="S25" s="14"/>
    </row>
    <row r="26" spans="1:19" s="109" customFormat="1" ht="75" x14ac:dyDescent="0.25">
      <c r="A26" s="421">
        <v>15</v>
      </c>
      <c r="B26" s="421">
        <v>1</v>
      </c>
      <c r="C26" s="421">
        <v>4</v>
      </c>
      <c r="D26" s="420">
        <v>2</v>
      </c>
      <c r="E26" s="420" t="s">
        <v>1475</v>
      </c>
      <c r="F26" s="420" t="s">
        <v>1476</v>
      </c>
      <c r="G26" s="420" t="s">
        <v>44</v>
      </c>
      <c r="H26" s="418" t="s">
        <v>43</v>
      </c>
      <c r="I26" s="576">
        <v>70</v>
      </c>
      <c r="J26" s="420" t="s">
        <v>1438</v>
      </c>
      <c r="K26" s="418"/>
      <c r="L26" s="418" t="s">
        <v>42</v>
      </c>
      <c r="M26" s="503"/>
      <c r="N26" s="503">
        <v>10060.34</v>
      </c>
      <c r="O26" s="503"/>
      <c r="P26" s="503">
        <v>10060.34</v>
      </c>
      <c r="Q26" s="420" t="s">
        <v>1439</v>
      </c>
      <c r="R26" s="420" t="s">
        <v>1440</v>
      </c>
      <c r="S26" s="14"/>
    </row>
    <row r="27" spans="1:19" s="109" customFormat="1" x14ac:dyDescent="0.25">
      <c r="A27" s="624">
        <v>16</v>
      </c>
      <c r="B27" s="624">
        <v>1</v>
      </c>
      <c r="C27" s="624">
        <v>4</v>
      </c>
      <c r="D27" s="623">
        <v>5</v>
      </c>
      <c r="E27" s="623" t="s">
        <v>1477</v>
      </c>
      <c r="F27" s="623" t="s">
        <v>1478</v>
      </c>
      <c r="G27" s="623" t="s">
        <v>44</v>
      </c>
      <c r="H27" s="418" t="s">
        <v>1479</v>
      </c>
      <c r="I27" s="576">
        <v>3</v>
      </c>
      <c r="J27" s="623" t="s">
        <v>1438</v>
      </c>
      <c r="K27" s="621"/>
      <c r="L27" s="875" t="s">
        <v>42</v>
      </c>
      <c r="M27" s="876"/>
      <c r="N27" s="876">
        <v>12008.92</v>
      </c>
      <c r="O27" s="876"/>
      <c r="P27" s="876">
        <v>12008.92</v>
      </c>
      <c r="Q27" s="623" t="s">
        <v>1439</v>
      </c>
      <c r="R27" s="677" t="s">
        <v>1440</v>
      </c>
      <c r="S27" s="14"/>
    </row>
    <row r="28" spans="1:19" s="109" customFormat="1" ht="30" x14ac:dyDescent="0.25">
      <c r="A28" s="624"/>
      <c r="B28" s="624"/>
      <c r="C28" s="624"/>
      <c r="D28" s="623"/>
      <c r="E28" s="623"/>
      <c r="F28" s="623"/>
      <c r="G28" s="623"/>
      <c r="H28" s="418" t="s">
        <v>1480</v>
      </c>
      <c r="I28" s="576">
        <v>60</v>
      </c>
      <c r="J28" s="623"/>
      <c r="K28" s="621"/>
      <c r="L28" s="875"/>
      <c r="M28" s="876"/>
      <c r="N28" s="876"/>
      <c r="O28" s="876"/>
      <c r="P28" s="876"/>
      <c r="Q28" s="623"/>
      <c r="R28" s="678"/>
      <c r="S28" s="14"/>
    </row>
    <row r="29" spans="1:19" s="109" customFormat="1" ht="90" x14ac:dyDescent="0.25">
      <c r="A29" s="421">
        <v>17</v>
      </c>
      <c r="B29" s="421">
        <v>1</v>
      </c>
      <c r="C29" s="421">
        <v>4</v>
      </c>
      <c r="D29" s="420">
        <v>2</v>
      </c>
      <c r="E29" s="420" t="s">
        <v>1481</v>
      </c>
      <c r="F29" s="420" t="s">
        <v>1482</v>
      </c>
      <c r="G29" s="420" t="s">
        <v>45</v>
      </c>
      <c r="H29" s="577" t="s">
        <v>1140</v>
      </c>
      <c r="I29" s="576">
        <v>45</v>
      </c>
      <c r="J29" s="420" t="s">
        <v>1438</v>
      </c>
      <c r="K29" s="418"/>
      <c r="L29" s="418" t="s">
        <v>42</v>
      </c>
      <c r="M29" s="503"/>
      <c r="N29" s="503">
        <v>139735.79999999999</v>
      </c>
      <c r="O29" s="503"/>
      <c r="P29" s="503">
        <v>139735.79999999999</v>
      </c>
      <c r="Q29" s="420" t="s">
        <v>1439</v>
      </c>
      <c r="R29" s="420" t="s">
        <v>1440</v>
      </c>
      <c r="S29" s="14"/>
    </row>
    <row r="30" spans="1:19" s="109" customFormat="1" ht="90" x14ac:dyDescent="0.25">
      <c r="A30" s="421">
        <v>18</v>
      </c>
      <c r="B30" s="421">
        <v>1</v>
      </c>
      <c r="C30" s="421">
        <v>4</v>
      </c>
      <c r="D30" s="420">
        <v>5</v>
      </c>
      <c r="E30" s="420" t="s">
        <v>1483</v>
      </c>
      <c r="F30" s="420" t="s">
        <v>1484</v>
      </c>
      <c r="G30" s="420" t="s">
        <v>45</v>
      </c>
      <c r="H30" s="418" t="s">
        <v>1140</v>
      </c>
      <c r="I30" s="576">
        <v>90</v>
      </c>
      <c r="J30" s="420" t="s">
        <v>1438</v>
      </c>
      <c r="K30" s="418"/>
      <c r="L30" s="418" t="s">
        <v>42</v>
      </c>
      <c r="M30" s="503"/>
      <c r="N30" s="503">
        <v>63884.98</v>
      </c>
      <c r="O30" s="503"/>
      <c r="P30" s="503">
        <f>N30</f>
        <v>63884.98</v>
      </c>
      <c r="Q30" s="420" t="s">
        <v>1439</v>
      </c>
      <c r="R30" s="420" t="s">
        <v>1440</v>
      </c>
      <c r="S30" s="14"/>
    </row>
    <row r="31" spans="1:19" s="109" customFormat="1" ht="120" x14ac:dyDescent="0.25">
      <c r="A31" s="421">
        <v>19</v>
      </c>
      <c r="B31" s="421">
        <v>1</v>
      </c>
      <c r="C31" s="421">
        <v>4</v>
      </c>
      <c r="D31" s="420">
        <v>5</v>
      </c>
      <c r="E31" s="420" t="s">
        <v>1485</v>
      </c>
      <c r="F31" s="420" t="s">
        <v>1486</v>
      </c>
      <c r="G31" s="420" t="s">
        <v>1487</v>
      </c>
      <c r="H31" s="418" t="s">
        <v>1488</v>
      </c>
      <c r="I31" s="576">
        <v>4</v>
      </c>
      <c r="J31" s="420" t="s">
        <v>1438</v>
      </c>
      <c r="K31" s="418"/>
      <c r="L31" s="418" t="s">
        <v>42</v>
      </c>
      <c r="M31" s="503"/>
      <c r="N31" s="503">
        <v>10551.76</v>
      </c>
      <c r="O31" s="503"/>
      <c r="P31" s="503">
        <v>10551.76</v>
      </c>
      <c r="Q31" s="420" t="s">
        <v>1439</v>
      </c>
      <c r="R31" s="420" t="s">
        <v>1440</v>
      </c>
      <c r="S31" s="14"/>
    </row>
    <row r="32" spans="1:19" ht="75" x14ac:dyDescent="0.25">
      <c r="A32" s="432">
        <v>20</v>
      </c>
      <c r="B32" s="432">
        <v>1</v>
      </c>
      <c r="C32" s="429">
        <v>4</v>
      </c>
      <c r="D32" s="432">
        <v>5</v>
      </c>
      <c r="E32" s="433" t="s">
        <v>1489</v>
      </c>
      <c r="F32" s="420" t="s">
        <v>1490</v>
      </c>
      <c r="G32" s="429" t="s">
        <v>45</v>
      </c>
      <c r="H32" s="429" t="s">
        <v>43</v>
      </c>
      <c r="I32" s="25" t="s">
        <v>242</v>
      </c>
      <c r="J32" s="420" t="s">
        <v>1438</v>
      </c>
      <c r="K32" s="432"/>
      <c r="L32" s="430" t="s">
        <v>36</v>
      </c>
      <c r="M32" s="432"/>
      <c r="N32" s="419">
        <v>25284.82</v>
      </c>
      <c r="O32" s="432"/>
      <c r="P32" s="419">
        <f>N32</f>
        <v>25284.82</v>
      </c>
      <c r="Q32" s="420" t="s">
        <v>1439</v>
      </c>
      <c r="R32" s="420" t="s">
        <v>1440</v>
      </c>
    </row>
    <row r="33" spans="1:18" s="109" customFormat="1" ht="135" x14ac:dyDescent="0.25">
      <c r="A33" s="421">
        <v>21</v>
      </c>
      <c r="B33" s="421">
        <v>1</v>
      </c>
      <c r="C33" s="420">
        <v>4</v>
      </c>
      <c r="D33" s="421">
        <v>5</v>
      </c>
      <c r="E33" s="425" t="s">
        <v>1491</v>
      </c>
      <c r="F33" s="420" t="s">
        <v>1492</v>
      </c>
      <c r="G33" s="420" t="s">
        <v>44</v>
      </c>
      <c r="H33" s="420" t="s">
        <v>43</v>
      </c>
      <c r="I33" s="13" t="s">
        <v>934</v>
      </c>
      <c r="J33" s="420" t="s">
        <v>1493</v>
      </c>
      <c r="K33" s="421"/>
      <c r="L33" s="418" t="s">
        <v>338</v>
      </c>
      <c r="M33" s="421"/>
      <c r="N33" s="419">
        <v>80830.2</v>
      </c>
      <c r="O33" s="421"/>
      <c r="P33" s="419">
        <v>80830.2</v>
      </c>
      <c r="Q33" s="420" t="s">
        <v>1439</v>
      </c>
      <c r="R33" s="420" t="s">
        <v>1494</v>
      </c>
    </row>
    <row r="35" spans="1:18" x14ac:dyDescent="0.25">
      <c r="M35" s="727" t="s">
        <v>256</v>
      </c>
      <c r="N35" s="728"/>
      <c r="O35" s="729" t="s">
        <v>257</v>
      </c>
      <c r="P35" s="729"/>
    </row>
    <row r="36" spans="1:18" x14ac:dyDescent="0.25">
      <c r="M36" s="504" t="s">
        <v>258</v>
      </c>
      <c r="N36" s="504" t="s">
        <v>259</v>
      </c>
      <c r="O36" s="504" t="s">
        <v>258</v>
      </c>
      <c r="P36" s="504" t="s">
        <v>259</v>
      </c>
    </row>
    <row r="37" spans="1:18" x14ac:dyDescent="0.25">
      <c r="L37" s="101" t="s">
        <v>1194</v>
      </c>
      <c r="M37" s="527">
        <v>20</v>
      </c>
      <c r="N37" s="508">
        <f>O7+O8+O9+O10+O11+O12+O13+O14+O15+P22+P23+P24+P25+P26+P27+P29+P30+P31+P32+P33</f>
        <v>505600</v>
      </c>
      <c r="O37" s="528">
        <v>1</v>
      </c>
      <c r="P37" s="508">
        <f>O16</f>
        <v>40161.5</v>
      </c>
    </row>
  </sheetData>
  <mergeCells count="48">
    <mergeCell ref="F4:F5"/>
    <mergeCell ref="A4:A5"/>
    <mergeCell ref="B4:B5"/>
    <mergeCell ref="C4:C5"/>
    <mergeCell ref="D4:D5"/>
    <mergeCell ref="E4:E5"/>
    <mergeCell ref="Q4:Q5"/>
    <mergeCell ref="R4:R5"/>
    <mergeCell ref="A16:A21"/>
    <mergeCell ref="B16:B21"/>
    <mergeCell ref="C16:C21"/>
    <mergeCell ref="D16:D21"/>
    <mergeCell ref="E16:E21"/>
    <mergeCell ref="F16:F21"/>
    <mergeCell ref="G16:G21"/>
    <mergeCell ref="J16:J21"/>
    <mergeCell ref="G4:G5"/>
    <mergeCell ref="H4:I4"/>
    <mergeCell ref="J4:J5"/>
    <mergeCell ref="K4:L4"/>
    <mergeCell ref="M4:N4"/>
    <mergeCell ref="O4:P4"/>
    <mergeCell ref="Q16:Q21"/>
    <mergeCell ref="R16:R21"/>
    <mergeCell ref="A27:A28"/>
    <mergeCell ref="B27:B28"/>
    <mergeCell ref="C27:C28"/>
    <mergeCell ref="D27:D28"/>
    <mergeCell ref="E27:E28"/>
    <mergeCell ref="F27:F28"/>
    <mergeCell ref="G27:G28"/>
    <mergeCell ref="J27:J28"/>
    <mergeCell ref="K16:K21"/>
    <mergeCell ref="L16:L21"/>
    <mergeCell ref="M16:M21"/>
    <mergeCell ref="N16:N21"/>
    <mergeCell ref="O16:O21"/>
    <mergeCell ref="P16:P21"/>
    <mergeCell ref="Q27:Q28"/>
    <mergeCell ref="R27:R28"/>
    <mergeCell ref="M35:N35"/>
    <mergeCell ref="O35:P35"/>
    <mergeCell ref="K27:K28"/>
    <mergeCell ref="L27:L28"/>
    <mergeCell ref="M27:M28"/>
    <mergeCell ref="N27:N28"/>
    <mergeCell ref="O27:O28"/>
    <mergeCell ref="P27:P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topLeftCell="A58" zoomScale="70" zoomScaleNormal="70" workbookViewId="0">
      <selection activeCell="H76" sqref="H76"/>
    </sheetView>
  </sheetViews>
  <sheetFormatPr defaultRowHeight="15" x14ac:dyDescent="0.25"/>
  <cols>
    <col min="1" max="1" width="4.7109375" style="175" customWidth="1"/>
    <col min="2" max="2" width="8.85546875" style="175" customWidth="1"/>
    <col min="3" max="3" width="11.42578125" style="175" customWidth="1"/>
    <col min="4" max="4" width="9.7109375" style="175" customWidth="1"/>
    <col min="5" max="5" width="45.7109375" style="175" customWidth="1"/>
    <col min="6" max="6" width="71.28515625" style="175" customWidth="1"/>
    <col min="7" max="7" width="35.7109375" style="175" customWidth="1"/>
    <col min="8" max="8" width="19.28515625" style="175" customWidth="1"/>
    <col min="9" max="9" width="19.5703125" style="175" customWidth="1"/>
    <col min="10" max="10" width="35.85546875" style="175" customWidth="1"/>
    <col min="11" max="11" width="13.28515625" style="175" customWidth="1"/>
    <col min="12" max="12" width="12.7109375" style="175" customWidth="1"/>
    <col min="13" max="16" width="14.7109375" style="175" customWidth="1"/>
    <col min="17" max="17" width="19.140625" style="175" customWidth="1"/>
    <col min="18" max="18" width="19.42578125" style="175" customWidth="1"/>
    <col min="19" max="19" width="19.5703125" style="175" customWidth="1"/>
    <col min="20" max="20" width="11.28515625" style="175" bestFit="1" customWidth="1"/>
    <col min="21" max="250" width="9.140625" style="175"/>
    <col min="251" max="251" width="4.7109375" style="175" bestFit="1" customWidth="1"/>
    <col min="252" max="252" width="9.7109375" style="175" bestFit="1" customWidth="1"/>
    <col min="253" max="253" width="10" style="175" bestFit="1" customWidth="1"/>
    <col min="254" max="254" width="8.85546875" style="175" bestFit="1" customWidth="1"/>
    <col min="255" max="255" width="22.85546875" style="175" customWidth="1"/>
    <col min="256" max="256" width="59.7109375" style="175" bestFit="1" customWidth="1"/>
    <col min="257" max="257" width="57.85546875" style="175" bestFit="1" customWidth="1"/>
    <col min="258" max="258" width="35.28515625" style="175" bestFit="1" customWidth="1"/>
    <col min="259" max="259" width="28.140625" style="175" bestFit="1" customWidth="1"/>
    <col min="260" max="260" width="33.140625" style="175" bestFit="1" customWidth="1"/>
    <col min="261" max="261" width="26" style="175" bestFit="1" customWidth="1"/>
    <col min="262" max="262" width="19.140625" style="175" bestFit="1" customWidth="1"/>
    <col min="263" max="263" width="10.42578125" style="175" customWidth="1"/>
    <col min="264" max="264" width="11.85546875" style="175" customWidth="1"/>
    <col min="265" max="265" width="14.7109375" style="175" customWidth="1"/>
    <col min="266" max="266" width="9" style="175" bestFit="1" customWidth="1"/>
    <col min="267" max="506" width="9.140625" style="175"/>
    <col min="507" max="507" width="4.7109375" style="175" bestFit="1" customWidth="1"/>
    <col min="508" max="508" width="9.7109375" style="175" bestFit="1" customWidth="1"/>
    <col min="509" max="509" width="10" style="175" bestFit="1" customWidth="1"/>
    <col min="510" max="510" width="8.85546875" style="175" bestFit="1" customWidth="1"/>
    <col min="511" max="511" width="22.85546875" style="175" customWidth="1"/>
    <col min="512" max="512" width="59.7109375" style="175" bestFit="1" customWidth="1"/>
    <col min="513" max="513" width="57.85546875" style="175" bestFit="1" customWidth="1"/>
    <col min="514" max="514" width="35.28515625" style="175" bestFit="1" customWidth="1"/>
    <col min="515" max="515" width="28.140625" style="175" bestFit="1" customWidth="1"/>
    <col min="516" max="516" width="33.140625" style="175" bestFit="1" customWidth="1"/>
    <col min="517" max="517" width="26" style="175" bestFit="1" customWidth="1"/>
    <col min="518" max="518" width="19.140625" style="175" bestFit="1" customWidth="1"/>
    <col min="519" max="519" width="10.42578125" style="175" customWidth="1"/>
    <col min="520" max="520" width="11.85546875" style="175" customWidth="1"/>
    <col min="521" max="521" width="14.7109375" style="175" customWidth="1"/>
    <col min="522" max="522" width="9" style="175" bestFit="1" customWidth="1"/>
    <col min="523" max="762" width="9.140625" style="175"/>
    <col min="763" max="763" width="4.7109375" style="175" bestFit="1" customWidth="1"/>
    <col min="764" max="764" width="9.7109375" style="175" bestFit="1" customWidth="1"/>
    <col min="765" max="765" width="10" style="175" bestFit="1" customWidth="1"/>
    <col min="766" max="766" width="8.85546875" style="175" bestFit="1" customWidth="1"/>
    <col min="767" max="767" width="22.85546875" style="175" customWidth="1"/>
    <col min="768" max="768" width="59.7109375" style="175" bestFit="1" customWidth="1"/>
    <col min="769" max="769" width="57.85546875" style="175" bestFit="1" customWidth="1"/>
    <col min="770" max="770" width="35.28515625" style="175" bestFit="1" customWidth="1"/>
    <col min="771" max="771" width="28.140625" style="175" bestFit="1" customWidth="1"/>
    <col min="772" max="772" width="33.140625" style="175" bestFit="1" customWidth="1"/>
    <col min="773" max="773" width="26" style="175" bestFit="1" customWidth="1"/>
    <col min="774" max="774" width="19.140625" style="175" bestFit="1" customWidth="1"/>
    <col min="775" max="775" width="10.42578125" style="175" customWidth="1"/>
    <col min="776" max="776" width="11.85546875" style="175" customWidth="1"/>
    <col min="777" max="777" width="14.7109375" style="175" customWidth="1"/>
    <col min="778" max="778" width="9" style="175" bestFit="1" customWidth="1"/>
    <col min="779" max="1018" width="9.140625" style="175"/>
    <col min="1019" max="1019" width="4.7109375" style="175" bestFit="1" customWidth="1"/>
    <col min="1020" max="1020" width="9.7109375" style="175" bestFit="1" customWidth="1"/>
    <col min="1021" max="1021" width="10" style="175" bestFit="1" customWidth="1"/>
    <col min="1022" max="1022" width="8.85546875" style="175" bestFit="1" customWidth="1"/>
    <col min="1023" max="1023" width="22.85546875" style="175" customWidth="1"/>
    <col min="1024" max="1024" width="59.7109375" style="175" bestFit="1" customWidth="1"/>
    <col min="1025" max="1025" width="57.85546875" style="175" bestFit="1" customWidth="1"/>
    <col min="1026" max="1026" width="35.28515625" style="175" bestFit="1" customWidth="1"/>
    <col min="1027" max="1027" width="28.140625" style="175" bestFit="1" customWidth="1"/>
    <col min="1028" max="1028" width="33.140625" style="175" bestFit="1" customWidth="1"/>
    <col min="1029" max="1029" width="26" style="175" bestFit="1" customWidth="1"/>
    <col min="1030" max="1030" width="19.140625" style="175" bestFit="1" customWidth="1"/>
    <col min="1031" max="1031" width="10.42578125" style="175" customWidth="1"/>
    <col min="1032" max="1032" width="11.85546875" style="175" customWidth="1"/>
    <col min="1033" max="1033" width="14.7109375" style="175" customWidth="1"/>
    <col min="1034" max="1034" width="9" style="175" bestFit="1" customWidth="1"/>
    <col min="1035" max="1274" width="9.140625" style="175"/>
    <col min="1275" max="1275" width="4.7109375" style="175" bestFit="1" customWidth="1"/>
    <col min="1276" max="1276" width="9.7109375" style="175" bestFit="1" customWidth="1"/>
    <col min="1277" max="1277" width="10" style="175" bestFit="1" customWidth="1"/>
    <col min="1278" max="1278" width="8.85546875" style="175" bestFit="1" customWidth="1"/>
    <col min="1279" max="1279" width="22.85546875" style="175" customWidth="1"/>
    <col min="1280" max="1280" width="59.7109375" style="175" bestFit="1" customWidth="1"/>
    <col min="1281" max="1281" width="57.85546875" style="175" bestFit="1" customWidth="1"/>
    <col min="1282" max="1282" width="35.28515625" style="175" bestFit="1" customWidth="1"/>
    <col min="1283" max="1283" width="28.140625" style="175" bestFit="1" customWidth="1"/>
    <col min="1284" max="1284" width="33.140625" style="175" bestFit="1" customWidth="1"/>
    <col min="1285" max="1285" width="26" style="175" bestFit="1" customWidth="1"/>
    <col min="1286" max="1286" width="19.140625" style="175" bestFit="1" customWidth="1"/>
    <col min="1287" max="1287" width="10.42578125" style="175" customWidth="1"/>
    <col min="1288" max="1288" width="11.85546875" style="175" customWidth="1"/>
    <col min="1289" max="1289" width="14.7109375" style="175" customWidth="1"/>
    <col min="1290" max="1290" width="9" style="175" bestFit="1" customWidth="1"/>
    <col min="1291" max="1530" width="9.140625" style="175"/>
    <col min="1531" max="1531" width="4.7109375" style="175" bestFit="1" customWidth="1"/>
    <col min="1532" max="1532" width="9.7109375" style="175" bestFit="1" customWidth="1"/>
    <col min="1533" max="1533" width="10" style="175" bestFit="1" customWidth="1"/>
    <col min="1534" max="1534" width="8.85546875" style="175" bestFit="1" customWidth="1"/>
    <col min="1535" max="1535" width="22.85546875" style="175" customWidth="1"/>
    <col min="1536" max="1536" width="59.7109375" style="175" bestFit="1" customWidth="1"/>
    <col min="1537" max="1537" width="57.85546875" style="175" bestFit="1" customWidth="1"/>
    <col min="1538" max="1538" width="35.28515625" style="175" bestFit="1" customWidth="1"/>
    <col min="1539" max="1539" width="28.140625" style="175" bestFit="1" customWidth="1"/>
    <col min="1540" max="1540" width="33.140625" style="175" bestFit="1" customWidth="1"/>
    <col min="1541" max="1541" width="26" style="175" bestFit="1" customWidth="1"/>
    <col min="1542" max="1542" width="19.140625" style="175" bestFit="1" customWidth="1"/>
    <col min="1543" max="1543" width="10.42578125" style="175" customWidth="1"/>
    <col min="1544" max="1544" width="11.85546875" style="175" customWidth="1"/>
    <col min="1545" max="1545" width="14.7109375" style="175" customWidth="1"/>
    <col min="1546" max="1546" width="9" style="175" bestFit="1" customWidth="1"/>
    <col min="1547" max="1786" width="9.140625" style="175"/>
    <col min="1787" max="1787" width="4.7109375" style="175" bestFit="1" customWidth="1"/>
    <col min="1788" max="1788" width="9.7109375" style="175" bestFit="1" customWidth="1"/>
    <col min="1789" max="1789" width="10" style="175" bestFit="1" customWidth="1"/>
    <col min="1790" max="1790" width="8.85546875" style="175" bestFit="1" customWidth="1"/>
    <col min="1791" max="1791" width="22.85546875" style="175" customWidth="1"/>
    <col min="1792" max="1792" width="59.7109375" style="175" bestFit="1" customWidth="1"/>
    <col min="1793" max="1793" width="57.85546875" style="175" bestFit="1" customWidth="1"/>
    <col min="1794" max="1794" width="35.28515625" style="175" bestFit="1" customWidth="1"/>
    <col min="1795" max="1795" width="28.140625" style="175" bestFit="1" customWidth="1"/>
    <col min="1796" max="1796" width="33.140625" style="175" bestFit="1" customWidth="1"/>
    <col min="1797" max="1797" width="26" style="175" bestFit="1" customWidth="1"/>
    <col min="1798" max="1798" width="19.140625" style="175" bestFit="1" customWidth="1"/>
    <col min="1799" max="1799" width="10.42578125" style="175" customWidth="1"/>
    <col min="1800" max="1800" width="11.85546875" style="175" customWidth="1"/>
    <col min="1801" max="1801" width="14.7109375" style="175" customWidth="1"/>
    <col min="1802" max="1802" width="9" style="175" bestFit="1" customWidth="1"/>
    <col min="1803" max="2042" width="9.140625" style="175"/>
    <col min="2043" max="2043" width="4.7109375" style="175" bestFit="1" customWidth="1"/>
    <col min="2044" max="2044" width="9.7109375" style="175" bestFit="1" customWidth="1"/>
    <col min="2045" max="2045" width="10" style="175" bestFit="1" customWidth="1"/>
    <col min="2046" max="2046" width="8.85546875" style="175" bestFit="1" customWidth="1"/>
    <col min="2047" max="2047" width="22.85546875" style="175" customWidth="1"/>
    <col min="2048" max="2048" width="59.7109375" style="175" bestFit="1" customWidth="1"/>
    <col min="2049" max="2049" width="57.85546875" style="175" bestFit="1" customWidth="1"/>
    <col min="2050" max="2050" width="35.28515625" style="175" bestFit="1" customWidth="1"/>
    <col min="2051" max="2051" width="28.140625" style="175" bestFit="1" customWidth="1"/>
    <col min="2052" max="2052" width="33.140625" style="175" bestFit="1" customWidth="1"/>
    <col min="2053" max="2053" width="26" style="175" bestFit="1" customWidth="1"/>
    <col min="2054" max="2054" width="19.140625" style="175" bestFit="1" customWidth="1"/>
    <col min="2055" max="2055" width="10.42578125" style="175" customWidth="1"/>
    <col min="2056" max="2056" width="11.85546875" style="175" customWidth="1"/>
    <col min="2057" max="2057" width="14.7109375" style="175" customWidth="1"/>
    <col min="2058" max="2058" width="9" style="175" bestFit="1" customWidth="1"/>
    <col min="2059" max="2298" width="9.140625" style="175"/>
    <col min="2299" max="2299" width="4.7109375" style="175" bestFit="1" customWidth="1"/>
    <col min="2300" max="2300" width="9.7109375" style="175" bestFit="1" customWidth="1"/>
    <col min="2301" max="2301" width="10" style="175" bestFit="1" customWidth="1"/>
    <col min="2302" max="2302" width="8.85546875" style="175" bestFit="1" customWidth="1"/>
    <col min="2303" max="2303" width="22.85546875" style="175" customWidth="1"/>
    <col min="2304" max="2304" width="59.7109375" style="175" bestFit="1" customWidth="1"/>
    <col min="2305" max="2305" width="57.85546875" style="175" bestFit="1" customWidth="1"/>
    <col min="2306" max="2306" width="35.28515625" style="175" bestFit="1" customWidth="1"/>
    <col min="2307" max="2307" width="28.140625" style="175" bestFit="1" customWidth="1"/>
    <col min="2308" max="2308" width="33.140625" style="175" bestFit="1" customWidth="1"/>
    <col min="2309" max="2309" width="26" style="175" bestFit="1" customWidth="1"/>
    <col min="2310" max="2310" width="19.140625" style="175" bestFit="1" customWidth="1"/>
    <col min="2311" max="2311" width="10.42578125" style="175" customWidth="1"/>
    <col min="2312" max="2312" width="11.85546875" style="175" customWidth="1"/>
    <col min="2313" max="2313" width="14.7109375" style="175" customWidth="1"/>
    <col min="2314" max="2314" width="9" style="175" bestFit="1" customWidth="1"/>
    <col min="2315" max="2554" width="9.140625" style="175"/>
    <col min="2555" max="2555" width="4.7109375" style="175" bestFit="1" customWidth="1"/>
    <col min="2556" max="2556" width="9.7109375" style="175" bestFit="1" customWidth="1"/>
    <col min="2557" max="2557" width="10" style="175" bestFit="1" customWidth="1"/>
    <col min="2558" max="2558" width="8.85546875" style="175" bestFit="1" customWidth="1"/>
    <col min="2559" max="2559" width="22.85546875" style="175" customWidth="1"/>
    <col min="2560" max="2560" width="59.7109375" style="175" bestFit="1" customWidth="1"/>
    <col min="2561" max="2561" width="57.85546875" style="175" bestFit="1" customWidth="1"/>
    <col min="2562" max="2562" width="35.28515625" style="175" bestFit="1" customWidth="1"/>
    <col min="2563" max="2563" width="28.140625" style="175" bestFit="1" customWidth="1"/>
    <col min="2564" max="2564" width="33.140625" style="175" bestFit="1" customWidth="1"/>
    <col min="2565" max="2565" width="26" style="175" bestFit="1" customWidth="1"/>
    <col min="2566" max="2566" width="19.140625" style="175" bestFit="1" customWidth="1"/>
    <col min="2567" max="2567" width="10.42578125" style="175" customWidth="1"/>
    <col min="2568" max="2568" width="11.85546875" style="175" customWidth="1"/>
    <col min="2569" max="2569" width="14.7109375" style="175" customWidth="1"/>
    <col min="2570" max="2570" width="9" style="175" bestFit="1" customWidth="1"/>
    <col min="2571" max="2810" width="9.140625" style="175"/>
    <col min="2811" max="2811" width="4.7109375" style="175" bestFit="1" customWidth="1"/>
    <col min="2812" max="2812" width="9.7109375" style="175" bestFit="1" customWidth="1"/>
    <col min="2813" max="2813" width="10" style="175" bestFit="1" customWidth="1"/>
    <col min="2814" max="2814" width="8.85546875" style="175" bestFit="1" customWidth="1"/>
    <col min="2815" max="2815" width="22.85546875" style="175" customWidth="1"/>
    <col min="2816" max="2816" width="59.7109375" style="175" bestFit="1" customWidth="1"/>
    <col min="2817" max="2817" width="57.85546875" style="175" bestFit="1" customWidth="1"/>
    <col min="2818" max="2818" width="35.28515625" style="175" bestFit="1" customWidth="1"/>
    <col min="2819" max="2819" width="28.140625" style="175" bestFit="1" customWidth="1"/>
    <col min="2820" max="2820" width="33.140625" style="175" bestFit="1" customWidth="1"/>
    <col min="2821" max="2821" width="26" style="175" bestFit="1" customWidth="1"/>
    <col min="2822" max="2822" width="19.140625" style="175" bestFit="1" customWidth="1"/>
    <col min="2823" max="2823" width="10.42578125" style="175" customWidth="1"/>
    <col min="2824" max="2824" width="11.85546875" style="175" customWidth="1"/>
    <col min="2825" max="2825" width="14.7109375" style="175" customWidth="1"/>
    <col min="2826" max="2826" width="9" style="175" bestFit="1" customWidth="1"/>
    <col min="2827" max="3066" width="9.140625" style="175"/>
    <col min="3067" max="3067" width="4.7109375" style="175" bestFit="1" customWidth="1"/>
    <col min="3068" max="3068" width="9.7109375" style="175" bestFit="1" customWidth="1"/>
    <col min="3069" max="3069" width="10" style="175" bestFit="1" customWidth="1"/>
    <col min="3070" max="3070" width="8.85546875" style="175" bestFit="1" customWidth="1"/>
    <col min="3071" max="3071" width="22.85546875" style="175" customWidth="1"/>
    <col min="3072" max="3072" width="59.7109375" style="175" bestFit="1" customWidth="1"/>
    <col min="3073" max="3073" width="57.85546875" style="175" bestFit="1" customWidth="1"/>
    <col min="3074" max="3074" width="35.28515625" style="175" bestFit="1" customWidth="1"/>
    <col min="3075" max="3075" width="28.140625" style="175" bestFit="1" customWidth="1"/>
    <col min="3076" max="3076" width="33.140625" style="175" bestFit="1" customWidth="1"/>
    <col min="3077" max="3077" width="26" style="175" bestFit="1" customWidth="1"/>
    <col min="3078" max="3078" width="19.140625" style="175" bestFit="1" customWidth="1"/>
    <col min="3079" max="3079" width="10.42578125" style="175" customWidth="1"/>
    <col min="3080" max="3080" width="11.85546875" style="175" customWidth="1"/>
    <col min="3081" max="3081" width="14.7109375" style="175" customWidth="1"/>
    <col min="3082" max="3082" width="9" style="175" bestFit="1" customWidth="1"/>
    <col min="3083" max="3322" width="9.140625" style="175"/>
    <col min="3323" max="3323" width="4.7109375" style="175" bestFit="1" customWidth="1"/>
    <col min="3324" max="3324" width="9.7109375" style="175" bestFit="1" customWidth="1"/>
    <col min="3325" max="3325" width="10" style="175" bestFit="1" customWidth="1"/>
    <col min="3326" max="3326" width="8.85546875" style="175" bestFit="1" customWidth="1"/>
    <col min="3327" max="3327" width="22.85546875" style="175" customWidth="1"/>
    <col min="3328" max="3328" width="59.7109375" style="175" bestFit="1" customWidth="1"/>
    <col min="3329" max="3329" width="57.85546875" style="175" bestFit="1" customWidth="1"/>
    <col min="3330" max="3330" width="35.28515625" style="175" bestFit="1" customWidth="1"/>
    <col min="3331" max="3331" width="28.140625" style="175" bestFit="1" customWidth="1"/>
    <col min="3332" max="3332" width="33.140625" style="175" bestFit="1" customWidth="1"/>
    <col min="3333" max="3333" width="26" style="175" bestFit="1" customWidth="1"/>
    <col min="3334" max="3334" width="19.140625" style="175" bestFit="1" customWidth="1"/>
    <col min="3335" max="3335" width="10.42578125" style="175" customWidth="1"/>
    <col min="3336" max="3336" width="11.85546875" style="175" customWidth="1"/>
    <col min="3337" max="3337" width="14.7109375" style="175" customWidth="1"/>
    <col min="3338" max="3338" width="9" style="175" bestFit="1" customWidth="1"/>
    <col min="3339" max="3578" width="9.140625" style="175"/>
    <col min="3579" max="3579" width="4.7109375" style="175" bestFit="1" customWidth="1"/>
    <col min="3580" max="3580" width="9.7109375" style="175" bestFit="1" customWidth="1"/>
    <col min="3581" max="3581" width="10" style="175" bestFit="1" customWidth="1"/>
    <col min="3582" max="3582" width="8.85546875" style="175" bestFit="1" customWidth="1"/>
    <col min="3583" max="3583" width="22.85546875" style="175" customWidth="1"/>
    <col min="3584" max="3584" width="59.7109375" style="175" bestFit="1" customWidth="1"/>
    <col min="3585" max="3585" width="57.85546875" style="175" bestFit="1" customWidth="1"/>
    <col min="3586" max="3586" width="35.28515625" style="175" bestFit="1" customWidth="1"/>
    <col min="3587" max="3587" width="28.140625" style="175" bestFit="1" customWidth="1"/>
    <col min="3588" max="3588" width="33.140625" style="175" bestFit="1" customWidth="1"/>
    <col min="3589" max="3589" width="26" style="175" bestFit="1" customWidth="1"/>
    <col min="3590" max="3590" width="19.140625" style="175" bestFit="1" customWidth="1"/>
    <col min="3591" max="3591" width="10.42578125" style="175" customWidth="1"/>
    <col min="3592" max="3592" width="11.85546875" style="175" customWidth="1"/>
    <col min="3593" max="3593" width="14.7109375" style="175" customWidth="1"/>
    <col min="3594" max="3594" width="9" style="175" bestFit="1" customWidth="1"/>
    <col min="3595" max="3834" width="9.140625" style="175"/>
    <col min="3835" max="3835" width="4.7109375" style="175" bestFit="1" customWidth="1"/>
    <col min="3836" max="3836" width="9.7109375" style="175" bestFit="1" customWidth="1"/>
    <col min="3837" max="3837" width="10" style="175" bestFit="1" customWidth="1"/>
    <col min="3838" max="3838" width="8.85546875" style="175" bestFit="1" customWidth="1"/>
    <col min="3839" max="3839" width="22.85546875" style="175" customWidth="1"/>
    <col min="3840" max="3840" width="59.7109375" style="175" bestFit="1" customWidth="1"/>
    <col min="3841" max="3841" width="57.85546875" style="175" bestFit="1" customWidth="1"/>
    <col min="3842" max="3842" width="35.28515625" style="175" bestFit="1" customWidth="1"/>
    <col min="3843" max="3843" width="28.140625" style="175" bestFit="1" customWidth="1"/>
    <col min="3844" max="3844" width="33.140625" style="175" bestFit="1" customWidth="1"/>
    <col min="3845" max="3845" width="26" style="175" bestFit="1" customWidth="1"/>
    <col min="3846" max="3846" width="19.140625" style="175" bestFit="1" customWidth="1"/>
    <col min="3847" max="3847" width="10.42578125" style="175" customWidth="1"/>
    <col min="3848" max="3848" width="11.85546875" style="175" customWidth="1"/>
    <col min="3849" max="3849" width="14.7109375" style="175" customWidth="1"/>
    <col min="3850" max="3850" width="9" style="175" bestFit="1" customWidth="1"/>
    <col min="3851" max="4090" width="9.140625" style="175"/>
    <col min="4091" max="4091" width="4.7109375" style="175" bestFit="1" customWidth="1"/>
    <col min="4092" max="4092" width="9.7109375" style="175" bestFit="1" customWidth="1"/>
    <col min="4093" max="4093" width="10" style="175" bestFit="1" customWidth="1"/>
    <col min="4094" max="4094" width="8.85546875" style="175" bestFit="1" customWidth="1"/>
    <col min="4095" max="4095" width="22.85546875" style="175" customWidth="1"/>
    <col min="4096" max="4096" width="59.7109375" style="175" bestFit="1" customWidth="1"/>
    <col min="4097" max="4097" width="57.85546875" style="175" bestFit="1" customWidth="1"/>
    <col min="4098" max="4098" width="35.28515625" style="175" bestFit="1" customWidth="1"/>
    <col min="4099" max="4099" width="28.140625" style="175" bestFit="1" customWidth="1"/>
    <col min="4100" max="4100" width="33.140625" style="175" bestFit="1" customWidth="1"/>
    <col min="4101" max="4101" width="26" style="175" bestFit="1" customWidth="1"/>
    <col min="4102" max="4102" width="19.140625" style="175" bestFit="1" customWidth="1"/>
    <col min="4103" max="4103" width="10.42578125" style="175" customWidth="1"/>
    <col min="4104" max="4104" width="11.85546875" style="175" customWidth="1"/>
    <col min="4105" max="4105" width="14.7109375" style="175" customWidth="1"/>
    <col min="4106" max="4106" width="9" style="175" bestFit="1" customWidth="1"/>
    <col min="4107" max="4346" width="9.140625" style="175"/>
    <col min="4347" max="4347" width="4.7109375" style="175" bestFit="1" customWidth="1"/>
    <col min="4348" max="4348" width="9.7109375" style="175" bestFit="1" customWidth="1"/>
    <col min="4349" max="4349" width="10" style="175" bestFit="1" customWidth="1"/>
    <col min="4350" max="4350" width="8.85546875" style="175" bestFit="1" customWidth="1"/>
    <col min="4351" max="4351" width="22.85546875" style="175" customWidth="1"/>
    <col min="4352" max="4352" width="59.7109375" style="175" bestFit="1" customWidth="1"/>
    <col min="4353" max="4353" width="57.85546875" style="175" bestFit="1" customWidth="1"/>
    <col min="4354" max="4354" width="35.28515625" style="175" bestFit="1" customWidth="1"/>
    <col min="4355" max="4355" width="28.140625" style="175" bestFit="1" customWidth="1"/>
    <col min="4356" max="4356" width="33.140625" style="175" bestFit="1" customWidth="1"/>
    <col min="4357" max="4357" width="26" style="175" bestFit="1" customWidth="1"/>
    <col min="4358" max="4358" width="19.140625" style="175" bestFit="1" customWidth="1"/>
    <col min="4359" max="4359" width="10.42578125" style="175" customWidth="1"/>
    <col min="4360" max="4360" width="11.85546875" style="175" customWidth="1"/>
    <col min="4361" max="4361" width="14.7109375" style="175" customWidth="1"/>
    <col min="4362" max="4362" width="9" style="175" bestFit="1" customWidth="1"/>
    <col min="4363" max="4602" width="9.140625" style="175"/>
    <col min="4603" max="4603" width="4.7109375" style="175" bestFit="1" customWidth="1"/>
    <col min="4604" max="4604" width="9.7109375" style="175" bestFit="1" customWidth="1"/>
    <col min="4605" max="4605" width="10" style="175" bestFit="1" customWidth="1"/>
    <col min="4606" max="4606" width="8.85546875" style="175" bestFit="1" customWidth="1"/>
    <col min="4607" max="4607" width="22.85546875" style="175" customWidth="1"/>
    <col min="4608" max="4608" width="59.7109375" style="175" bestFit="1" customWidth="1"/>
    <col min="4609" max="4609" width="57.85546875" style="175" bestFit="1" customWidth="1"/>
    <col min="4610" max="4610" width="35.28515625" style="175" bestFit="1" customWidth="1"/>
    <col min="4611" max="4611" width="28.140625" style="175" bestFit="1" customWidth="1"/>
    <col min="4612" max="4612" width="33.140625" style="175" bestFit="1" customWidth="1"/>
    <col min="4613" max="4613" width="26" style="175" bestFit="1" customWidth="1"/>
    <col min="4614" max="4614" width="19.140625" style="175" bestFit="1" customWidth="1"/>
    <col min="4615" max="4615" width="10.42578125" style="175" customWidth="1"/>
    <col min="4616" max="4616" width="11.85546875" style="175" customWidth="1"/>
    <col min="4617" max="4617" width="14.7109375" style="175" customWidth="1"/>
    <col min="4618" max="4618" width="9" style="175" bestFit="1" customWidth="1"/>
    <col min="4619" max="4858" width="9.140625" style="175"/>
    <col min="4859" max="4859" width="4.7109375" style="175" bestFit="1" customWidth="1"/>
    <col min="4860" max="4860" width="9.7109375" style="175" bestFit="1" customWidth="1"/>
    <col min="4861" max="4861" width="10" style="175" bestFit="1" customWidth="1"/>
    <col min="4862" max="4862" width="8.85546875" style="175" bestFit="1" customWidth="1"/>
    <col min="4863" max="4863" width="22.85546875" style="175" customWidth="1"/>
    <col min="4864" max="4864" width="59.7109375" style="175" bestFit="1" customWidth="1"/>
    <col min="4865" max="4865" width="57.85546875" style="175" bestFit="1" customWidth="1"/>
    <col min="4866" max="4866" width="35.28515625" style="175" bestFit="1" customWidth="1"/>
    <col min="4867" max="4867" width="28.140625" style="175" bestFit="1" customWidth="1"/>
    <col min="4868" max="4868" width="33.140625" style="175" bestFit="1" customWidth="1"/>
    <col min="4869" max="4869" width="26" style="175" bestFit="1" customWidth="1"/>
    <col min="4870" max="4870" width="19.140625" style="175" bestFit="1" customWidth="1"/>
    <col min="4871" max="4871" width="10.42578125" style="175" customWidth="1"/>
    <col min="4872" max="4872" width="11.85546875" style="175" customWidth="1"/>
    <col min="4873" max="4873" width="14.7109375" style="175" customWidth="1"/>
    <col min="4874" max="4874" width="9" style="175" bestFit="1" customWidth="1"/>
    <col min="4875" max="5114" width="9.140625" style="175"/>
    <col min="5115" max="5115" width="4.7109375" style="175" bestFit="1" customWidth="1"/>
    <col min="5116" max="5116" width="9.7109375" style="175" bestFit="1" customWidth="1"/>
    <col min="5117" max="5117" width="10" style="175" bestFit="1" customWidth="1"/>
    <col min="5118" max="5118" width="8.85546875" style="175" bestFit="1" customWidth="1"/>
    <col min="5119" max="5119" width="22.85546875" style="175" customWidth="1"/>
    <col min="5120" max="5120" width="59.7109375" style="175" bestFit="1" customWidth="1"/>
    <col min="5121" max="5121" width="57.85546875" style="175" bestFit="1" customWidth="1"/>
    <col min="5122" max="5122" width="35.28515625" style="175" bestFit="1" customWidth="1"/>
    <col min="5123" max="5123" width="28.140625" style="175" bestFit="1" customWidth="1"/>
    <col min="5124" max="5124" width="33.140625" style="175" bestFit="1" customWidth="1"/>
    <col min="5125" max="5125" width="26" style="175" bestFit="1" customWidth="1"/>
    <col min="5126" max="5126" width="19.140625" style="175" bestFit="1" customWidth="1"/>
    <col min="5127" max="5127" width="10.42578125" style="175" customWidth="1"/>
    <col min="5128" max="5128" width="11.85546875" style="175" customWidth="1"/>
    <col min="5129" max="5129" width="14.7109375" style="175" customWidth="1"/>
    <col min="5130" max="5130" width="9" style="175" bestFit="1" customWidth="1"/>
    <col min="5131" max="5370" width="9.140625" style="175"/>
    <col min="5371" max="5371" width="4.7109375" style="175" bestFit="1" customWidth="1"/>
    <col min="5372" max="5372" width="9.7109375" style="175" bestFit="1" customWidth="1"/>
    <col min="5373" max="5373" width="10" style="175" bestFit="1" customWidth="1"/>
    <col min="5374" max="5374" width="8.85546875" style="175" bestFit="1" customWidth="1"/>
    <col min="5375" max="5375" width="22.85546875" style="175" customWidth="1"/>
    <col min="5376" max="5376" width="59.7109375" style="175" bestFit="1" customWidth="1"/>
    <col min="5377" max="5377" width="57.85546875" style="175" bestFit="1" customWidth="1"/>
    <col min="5378" max="5378" width="35.28515625" style="175" bestFit="1" customWidth="1"/>
    <col min="5379" max="5379" width="28.140625" style="175" bestFit="1" customWidth="1"/>
    <col min="5380" max="5380" width="33.140625" style="175" bestFit="1" customWidth="1"/>
    <col min="5381" max="5381" width="26" style="175" bestFit="1" customWidth="1"/>
    <col min="5382" max="5382" width="19.140625" style="175" bestFit="1" customWidth="1"/>
    <col min="5383" max="5383" width="10.42578125" style="175" customWidth="1"/>
    <col min="5384" max="5384" width="11.85546875" style="175" customWidth="1"/>
    <col min="5385" max="5385" width="14.7109375" style="175" customWidth="1"/>
    <col min="5386" max="5386" width="9" style="175" bestFit="1" customWidth="1"/>
    <col min="5387" max="5626" width="9.140625" style="175"/>
    <col min="5627" max="5627" width="4.7109375" style="175" bestFit="1" customWidth="1"/>
    <col min="5628" max="5628" width="9.7109375" style="175" bestFit="1" customWidth="1"/>
    <col min="5629" max="5629" width="10" style="175" bestFit="1" customWidth="1"/>
    <col min="5630" max="5630" width="8.85546875" style="175" bestFit="1" customWidth="1"/>
    <col min="5631" max="5631" width="22.85546875" style="175" customWidth="1"/>
    <col min="5632" max="5632" width="59.7109375" style="175" bestFit="1" customWidth="1"/>
    <col min="5633" max="5633" width="57.85546875" style="175" bestFit="1" customWidth="1"/>
    <col min="5634" max="5634" width="35.28515625" style="175" bestFit="1" customWidth="1"/>
    <col min="5635" max="5635" width="28.140625" style="175" bestFit="1" customWidth="1"/>
    <col min="5636" max="5636" width="33.140625" style="175" bestFit="1" customWidth="1"/>
    <col min="5637" max="5637" width="26" style="175" bestFit="1" customWidth="1"/>
    <col min="5638" max="5638" width="19.140625" style="175" bestFit="1" customWidth="1"/>
    <col min="5639" max="5639" width="10.42578125" style="175" customWidth="1"/>
    <col min="5640" max="5640" width="11.85546875" style="175" customWidth="1"/>
    <col min="5641" max="5641" width="14.7109375" style="175" customWidth="1"/>
    <col min="5642" max="5642" width="9" style="175" bestFit="1" customWidth="1"/>
    <col min="5643" max="5882" width="9.140625" style="175"/>
    <col min="5883" max="5883" width="4.7109375" style="175" bestFit="1" customWidth="1"/>
    <col min="5884" max="5884" width="9.7109375" style="175" bestFit="1" customWidth="1"/>
    <col min="5885" max="5885" width="10" style="175" bestFit="1" customWidth="1"/>
    <col min="5886" max="5886" width="8.85546875" style="175" bestFit="1" customWidth="1"/>
    <col min="5887" max="5887" width="22.85546875" style="175" customWidth="1"/>
    <col min="5888" max="5888" width="59.7109375" style="175" bestFit="1" customWidth="1"/>
    <col min="5889" max="5889" width="57.85546875" style="175" bestFit="1" customWidth="1"/>
    <col min="5890" max="5890" width="35.28515625" style="175" bestFit="1" customWidth="1"/>
    <col min="5891" max="5891" width="28.140625" style="175" bestFit="1" customWidth="1"/>
    <col min="5892" max="5892" width="33.140625" style="175" bestFit="1" customWidth="1"/>
    <col min="5893" max="5893" width="26" style="175" bestFit="1" customWidth="1"/>
    <col min="5894" max="5894" width="19.140625" style="175" bestFit="1" customWidth="1"/>
    <col min="5895" max="5895" width="10.42578125" style="175" customWidth="1"/>
    <col min="5896" max="5896" width="11.85546875" style="175" customWidth="1"/>
    <col min="5897" max="5897" width="14.7109375" style="175" customWidth="1"/>
    <col min="5898" max="5898" width="9" style="175" bestFit="1" customWidth="1"/>
    <col min="5899" max="6138" width="9.140625" style="175"/>
    <col min="6139" max="6139" width="4.7109375" style="175" bestFit="1" customWidth="1"/>
    <col min="6140" max="6140" width="9.7109375" style="175" bestFit="1" customWidth="1"/>
    <col min="6141" max="6141" width="10" style="175" bestFit="1" customWidth="1"/>
    <col min="6142" max="6142" width="8.85546875" style="175" bestFit="1" customWidth="1"/>
    <col min="6143" max="6143" width="22.85546875" style="175" customWidth="1"/>
    <col min="6144" max="6144" width="59.7109375" style="175" bestFit="1" customWidth="1"/>
    <col min="6145" max="6145" width="57.85546875" style="175" bestFit="1" customWidth="1"/>
    <col min="6146" max="6146" width="35.28515625" style="175" bestFit="1" customWidth="1"/>
    <col min="6147" max="6147" width="28.140625" style="175" bestFit="1" customWidth="1"/>
    <col min="6148" max="6148" width="33.140625" style="175" bestFit="1" customWidth="1"/>
    <col min="6149" max="6149" width="26" style="175" bestFit="1" customWidth="1"/>
    <col min="6150" max="6150" width="19.140625" style="175" bestFit="1" customWidth="1"/>
    <col min="6151" max="6151" width="10.42578125" style="175" customWidth="1"/>
    <col min="6152" max="6152" width="11.85546875" style="175" customWidth="1"/>
    <col min="6153" max="6153" width="14.7109375" style="175" customWidth="1"/>
    <col min="6154" max="6154" width="9" style="175" bestFit="1" customWidth="1"/>
    <col min="6155" max="6394" width="9.140625" style="175"/>
    <col min="6395" max="6395" width="4.7109375" style="175" bestFit="1" customWidth="1"/>
    <col min="6396" max="6396" width="9.7109375" style="175" bestFit="1" customWidth="1"/>
    <col min="6397" max="6397" width="10" style="175" bestFit="1" customWidth="1"/>
    <col min="6398" max="6398" width="8.85546875" style="175" bestFit="1" customWidth="1"/>
    <col min="6399" max="6399" width="22.85546875" style="175" customWidth="1"/>
    <col min="6400" max="6400" width="59.7109375" style="175" bestFit="1" customWidth="1"/>
    <col min="6401" max="6401" width="57.85546875" style="175" bestFit="1" customWidth="1"/>
    <col min="6402" max="6402" width="35.28515625" style="175" bestFit="1" customWidth="1"/>
    <col min="6403" max="6403" width="28.140625" style="175" bestFit="1" customWidth="1"/>
    <col min="6404" max="6404" width="33.140625" style="175" bestFit="1" customWidth="1"/>
    <col min="6405" max="6405" width="26" style="175" bestFit="1" customWidth="1"/>
    <col min="6406" max="6406" width="19.140625" style="175" bestFit="1" customWidth="1"/>
    <col min="6407" max="6407" width="10.42578125" style="175" customWidth="1"/>
    <col min="6408" max="6408" width="11.85546875" style="175" customWidth="1"/>
    <col min="6409" max="6409" width="14.7109375" style="175" customWidth="1"/>
    <col min="6410" max="6410" width="9" style="175" bestFit="1" customWidth="1"/>
    <col min="6411" max="6650" width="9.140625" style="175"/>
    <col min="6651" max="6651" width="4.7109375" style="175" bestFit="1" customWidth="1"/>
    <col min="6652" max="6652" width="9.7109375" style="175" bestFit="1" customWidth="1"/>
    <col min="6653" max="6653" width="10" style="175" bestFit="1" customWidth="1"/>
    <col min="6654" max="6654" width="8.85546875" style="175" bestFit="1" customWidth="1"/>
    <col min="6655" max="6655" width="22.85546875" style="175" customWidth="1"/>
    <col min="6656" max="6656" width="59.7109375" style="175" bestFit="1" customWidth="1"/>
    <col min="6657" max="6657" width="57.85546875" style="175" bestFit="1" customWidth="1"/>
    <col min="6658" max="6658" width="35.28515625" style="175" bestFit="1" customWidth="1"/>
    <col min="6659" max="6659" width="28.140625" style="175" bestFit="1" customWidth="1"/>
    <col min="6660" max="6660" width="33.140625" style="175" bestFit="1" customWidth="1"/>
    <col min="6661" max="6661" width="26" style="175" bestFit="1" customWidth="1"/>
    <col min="6662" max="6662" width="19.140625" style="175" bestFit="1" customWidth="1"/>
    <col min="6663" max="6663" width="10.42578125" style="175" customWidth="1"/>
    <col min="6664" max="6664" width="11.85546875" style="175" customWidth="1"/>
    <col min="6665" max="6665" width="14.7109375" style="175" customWidth="1"/>
    <col min="6666" max="6666" width="9" style="175" bestFit="1" customWidth="1"/>
    <col min="6667" max="6906" width="9.140625" style="175"/>
    <col min="6907" max="6907" width="4.7109375" style="175" bestFit="1" customWidth="1"/>
    <col min="6908" max="6908" width="9.7109375" style="175" bestFit="1" customWidth="1"/>
    <col min="6909" max="6909" width="10" style="175" bestFit="1" customWidth="1"/>
    <col min="6910" max="6910" width="8.85546875" style="175" bestFit="1" customWidth="1"/>
    <col min="6911" max="6911" width="22.85546875" style="175" customWidth="1"/>
    <col min="6912" max="6912" width="59.7109375" style="175" bestFit="1" customWidth="1"/>
    <col min="6913" max="6913" width="57.85546875" style="175" bestFit="1" customWidth="1"/>
    <col min="6914" max="6914" width="35.28515625" style="175" bestFit="1" customWidth="1"/>
    <col min="6915" max="6915" width="28.140625" style="175" bestFit="1" customWidth="1"/>
    <col min="6916" max="6916" width="33.140625" style="175" bestFit="1" customWidth="1"/>
    <col min="6917" max="6917" width="26" style="175" bestFit="1" customWidth="1"/>
    <col min="6918" max="6918" width="19.140625" style="175" bestFit="1" customWidth="1"/>
    <col min="6919" max="6919" width="10.42578125" style="175" customWidth="1"/>
    <col min="6920" max="6920" width="11.85546875" style="175" customWidth="1"/>
    <col min="6921" max="6921" width="14.7109375" style="175" customWidth="1"/>
    <col min="6922" max="6922" width="9" style="175" bestFit="1" customWidth="1"/>
    <col min="6923" max="7162" width="9.140625" style="175"/>
    <col min="7163" max="7163" width="4.7109375" style="175" bestFit="1" customWidth="1"/>
    <col min="7164" max="7164" width="9.7109375" style="175" bestFit="1" customWidth="1"/>
    <col min="7165" max="7165" width="10" style="175" bestFit="1" customWidth="1"/>
    <col min="7166" max="7166" width="8.85546875" style="175" bestFit="1" customWidth="1"/>
    <col min="7167" max="7167" width="22.85546875" style="175" customWidth="1"/>
    <col min="7168" max="7168" width="59.7109375" style="175" bestFit="1" customWidth="1"/>
    <col min="7169" max="7169" width="57.85546875" style="175" bestFit="1" customWidth="1"/>
    <col min="7170" max="7170" width="35.28515625" style="175" bestFit="1" customWidth="1"/>
    <col min="7171" max="7171" width="28.140625" style="175" bestFit="1" customWidth="1"/>
    <col min="7172" max="7172" width="33.140625" style="175" bestFit="1" customWidth="1"/>
    <col min="7173" max="7173" width="26" style="175" bestFit="1" customWidth="1"/>
    <col min="7174" max="7174" width="19.140625" style="175" bestFit="1" customWidth="1"/>
    <col min="7175" max="7175" width="10.42578125" style="175" customWidth="1"/>
    <col min="7176" max="7176" width="11.85546875" style="175" customWidth="1"/>
    <col min="7177" max="7177" width="14.7109375" style="175" customWidth="1"/>
    <col min="7178" max="7178" width="9" style="175" bestFit="1" customWidth="1"/>
    <col min="7179" max="7418" width="9.140625" style="175"/>
    <col min="7419" max="7419" width="4.7109375" style="175" bestFit="1" customWidth="1"/>
    <col min="7420" max="7420" width="9.7109375" style="175" bestFit="1" customWidth="1"/>
    <col min="7421" max="7421" width="10" style="175" bestFit="1" customWidth="1"/>
    <col min="7422" max="7422" width="8.85546875" style="175" bestFit="1" customWidth="1"/>
    <col min="7423" max="7423" width="22.85546875" style="175" customWidth="1"/>
    <col min="7424" max="7424" width="59.7109375" style="175" bestFit="1" customWidth="1"/>
    <col min="7425" max="7425" width="57.85546875" style="175" bestFit="1" customWidth="1"/>
    <col min="7426" max="7426" width="35.28515625" style="175" bestFit="1" customWidth="1"/>
    <col min="7427" max="7427" width="28.140625" style="175" bestFit="1" customWidth="1"/>
    <col min="7428" max="7428" width="33.140625" style="175" bestFit="1" customWidth="1"/>
    <col min="7429" max="7429" width="26" style="175" bestFit="1" customWidth="1"/>
    <col min="7430" max="7430" width="19.140625" style="175" bestFit="1" customWidth="1"/>
    <col min="7431" max="7431" width="10.42578125" style="175" customWidth="1"/>
    <col min="7432" max="7432" width="11.85546875" style="175" customWidth="1"/>
    <col min="7433" max="7433" width="14.7109375" style="175" customWidth="1"/>
    <col min="7434" max="7434" width="9" style="175" bestFit="1" customWidth="1"/>
    <col min="7435" max="7674" width="9.140625" style="175"/>
    <col min="7675" max="7675" width="4.7109375" style="175" bestFit="1" customWidth="1"/>
    <col min="7676" max="7676" width="9.7109375" style="175" bestFit="1" customWidth="1"/>
    <col min="7677" max="7677" width="10" style="175" bestFit="1" customWidth="1"/>
    <col min="7678" max="7678" width="8.85546875" style="175" bestFit="1" customWidth="1"/>
    <col min="7679" max="7679" width="22.85546875" style="175" customWidth="1"/>
    <col min="7680" max="7680" width="59.7109375" style="175" bestFit="1" customWidth="1"/>
    <col min="7681" max="7681" width="57.85546875" style="175" bestFit="1" customWidth="1"/>
    <col min="7682" max="7682" width="35.28515625" style="175" bestFit="1" customWidth="1"/>
    <col min="7683" max="7683" width="28.140625" style="175" bestFit="1" customWidth="1"/>
    <col min="7684" max="7684" width="33.140625" style="175" bestFit="1" customWidth="1"/>
    <col min="7685" max="7685" width="26" style="175" bestFit="1" customWidth="1"/>
    <col min="7686" max="7686" width="19.140625" style="175" bestFit="1" customWidth="1"/>
    <col min="7687" max="7687" width="10.42578125" style="175" customWidth="1"/>
    <col min="7688" max="7688" width="11.85546875" style="175" customWidth="1"/>
    <col min="7689" max="7689" width="14.7109375" style="175" customWidth="1"/>
    <col min="7690" max="7690" width="9" style="175" bestFit="1" customWidth="1"/>
    <col min="7691" max="7930" width="9.140625" style="175"/>
    <col min="7931" max="7931" width="4.7109375" style="175" bestFit="1" customWidth="1"/>
    <col min="7932" max="7932" width="9.7109375" style="175" bestFit="1" customWidth="1"/>
    <col min="7933" max="7933" width="10" style="175" bestFit="1" customWidth="1"/>
    <col min="7934" max="7934" width="8.85546875" style="175" bestFit="1" customWidth="1"/>
    <col min="7935" max="7935" width="22.85546875" style="175" customWidth="1"/>
    <col min="7936" max="7936" width="59.7109375" style="175" bestFit="1" customWidth="1"/>
    <col min="7937" max="7937" width="57.85546875" style="175" bestFit="1" customWidth="1"/>
    <col min="7938" max="7938" width="35.28515625" style="175" bestFit="1" customWidth="1"/>
    <col min="7939" max="7939" width="28.140625" style="175" bestFit="1" customWidth="1"/>
    <col min="7940" max="7940" width="33.140625" style="175" bestFit="1" customWidth="1"/>
    <col min="7941" max="7941" width="26" style="175" bestFit="1" customWidth="1"/>
    <col min="7942" max="7942" width="19.140625" style="175" bestFit="1" customWidth="1"/>
    <col min="7943" max="7943" width="10.42578125" style="175" customWidth="1"/>
    <col min="7944" max="7944" width="11.85546875" style="175" customWidth="1"/>
    <col min="7945" max="7945" width="14.7109375" style="175" customWidth="1"/>
    <col min="7946" max="7946" width="9" style="175" bestFit="1" customWidth="1"/>
    <col min="7947" max="8186" width="9.140625" style="175"/>
    <col min="8187" max="8187" width="4.7109375" style="175" bestFit="1" customWidth="1"/>
    <col min="8188" max="8188" width="9.7109375" style="175" bestFit="1" customWidth="1"/>
    <col min="8189" max="8189" width="10" style="175" bestFit="1" customWidth="1"/>
    <col min="8190" max="8190" width="8.85546875" style="175" bestFit="1" customWidth="1"/>
    <col min="8191" max="8191" width="22.85546875" style="175" customWidth="1"/>
    <col min="8192" max="8192" width="59.7109375" style="175" bestFit="1" customWidth="1"/>
    <col min="8193" max="8193" width="57.85546875" style="175" bestFit="1" customWidth="1"/>
    <col min="8194" max="8194" width="35.28515625" style="175" bestFit="1" customWidth="1"/>
    <col min="8195" max="8195" width="28.140625" style="175" bestFit="1" customWidth="1"/>
    <col min="8196" max="8196" width="33.140625" style="175" bestFit="1" customWidth="1"/>
    <col min="8197" max="8197" width="26" style="175" bestFit="1" customWidth="1"/>
    <col min="8198" max="8198" width="19.140625" style="175" bestFit="1" customWidth="1"/>
    <col min="8199" max="8199" width="10.42578125" style="175" customWidth="1"/>
    <col min="8200" max="8200" width="11.85546875" style="175" customWidth="1"/>
    <col min="8201" max="8201" width="14.7109375" style="175" customWidth="1"/>
    <col min="8202" max="8202" width="9" style="175" bestFit="1" customWidth="1"/>
    <col min="8203" max="8442" width="9.140625" style="175"/>
    <col min="8443" max="8443" width="4.7109375" style="175" bestFit="1" customWidth="1"/>
    <col min="8444" max="8444" width="9.7109375" style="175" bestFit="1" customWidth="1"/>
    <col min="8445" max="8445" width="10" style="175" bestFit="1" customWidth="1"/>
    <col min="8446" max="8446" width="8.85546875" style="175" bestFit="1" customWidth="1"/>
    <col min="8447" max="8447" width="22.85546875" style="175" customWidth="1"/>
    <col min="8448" max="8448" width="59.7109375" style="175" bestFit="1" customWidth="1"/>
    <col min="8449" max="8449" width="57.85546875" style="175" bestFit="1" customWidth="1"/>
    <col min="8450" max="8450" width="35.28515625" style="175" bestFit="1" customWidth="1"/>
    <col min="8451" max="8451" width="28.140625" style="175" bestFit="1" customWidth="1"/>
    <col min="8452" max="8452" width="33.140625" style="175" bestFit="1" customWidth="1"/>
    <col min="8453" max="8453" width="26" style="175" bestFit="1" customWidth="1"/>
    <col min="8454" max="8454" width="19.140625" style="175" bestFit="1" customWidth="1"/>
    <col min="8455" max="8455" width="10.42578125" style="175" customWidth="1"/>
    <col min="8456" max="8456" width="11.85546875" style="175" customWidth="1"/>
    <col min="8457" max="8457" width="14.7109375" style="175" customWidth="1"/>
    <col min="8458" max="8458" width="9" style="175" bestFit="1" customWidth="1"/>
    <col min="8459" max="8698" width="9.140625" style="175"/>
    <col min="8699" max="8699" width="4.7109375" style="175" bestFit="1" customWidth="1"/>
    <col min="8700" max="8700" width="9.7109375" style="175" bestFit="1" customWidth="1"/>
    <col min="8701" max="8701" width="10" style="175" bestFit="1" customWidth="1"/>
    <col min="8702" max="8702" width="8.85546875" style="175" bestFit="1" customWidth="1"/>
    <col min="8703" max="8703" width="22.85546875" style="175" customWidth="1"/>
    <col min="8704" max="8704" width="59.7109375" style="175" bestFit="1" customWidth="1"/>
    <col min="8705" max="8705" width="57.85546875" style="175" bestFit="1" customWidth="1"/>
    <col min="8706" max="8706" width="35.28515625" style="175" bestFit="1" customWidth="1"/>
    <col min="8707" max="8707" width="28.140625" style="175" bestFit="1" customWidth="1"/>
    <col min="8708" max="8708" width="33.140625" style="175" bestFit="1" customWidth="1"/>
    <col min="8709" max="8709" width="26" style="175" bestFit="1" customWidth="1"/>
    <col min="8710" max="8710" width="19.140625" style="175" bestFit="1" customWidth="1"/>
    <col min="8711" max="8711" width="10.42578125" style="175" customWidth="1"/>
    <col min="8712" max="8712" width="11.85546875" style="175" customWidth="1"/>
    <col min="8713" max="8713" width="14.7109375" style="175" customWidth="1"/>
    <col min="8714" max="8714" width="9" style="175" bestFit="1" customWidth="1"/>
    <col min="8715" max="8954" width="9.140625" style="175"/>
    <col min="8955" max="8955" width="4.7109375" style="175" bestFit="1" customWidth="1"/>
    <col min="8956" max="8956" width="9.7109375" style="175" bestFit="1" customWidth="1"/>
    <col min="8957" max="8957" width="10" style="175" bestFit="1" customWidth="1"/>
    <col min="8958" max="8958" width="8.85546875" style="175" bestFit="1" customWidth="1"/>
    <col min="8959" max="8959" width="22.85546875" style="175" customWidth="1"/>
    <col min="8960" max="8960" width="59.7109375" style="175" bestFit="1" customWidth="1"/>
    <col min="8961" max="8961" width="57.85546875" style="175" bestFit="1" customWidth="1"/>
    <col min="8962" max="8962" width="35.28515625" style="175" bestFit="1" customWidth="1"/>
    <col min="8963" max="8963" width="28.140625" style="175" bestFit="1" customWidth="1"/>
    <col min="8964" max="8964" width="33.140625" style="175" bestFit="1" customWidth="1"/>
    <col min="8965" max="8965" width="26" style="175" bestFit="1" customWidth="1"/>
    <col min="8966" max="8966" width="19.140625" style="175" bestFit="1" customWidth="1"/>
    <col min="8967" max="8967" width="10.42578125" style="175" customWidth="1"/>
    <col min="8968" max="8968" width="11.85546875" style="175" customWidth="1"/>
    <col min="8969" max="8969" width="14.7109375" style="175" customWidth="1"/>
    <col min="8970" max="8970" width="9" style="175" bestFit="1" customWidth="1"/>
    <col min="8971" max="9210" width="9.140625" style="175"/>
    <col min="9211" max="9211" width="4.7109375" style="175" bestFit="1" customWidth="1"/>
    <col min="9212" max="9212" width="9.7109375" style="175" bestFit="1" customWidth="1"/>
    <col min="9213" max="9213" width="10" style="175" bestFit="1" customWidth="1"/>
    <col min="9214" max="9214" width="8.85546875" style="175" bestFit="1" customWidth="1"/>
    <col min="9215" max="9215" width="22.85546875" style="175" customWidth="1"/>
    <col min="9216" max="9216" width="59.7109375" style="175" bestFit="1" customWidth="1"/>
    <col min="9217" max="9217" width="57.85546875" style="175" bestFit="1" customWidth="1"/>
    <col min="9218" max="9218" width="35.28515625" style="175" bestFit="1" customWidth="1"/>
    <col min="9219" max="9219" width="28.140625" style="175" bestFit="1" customWidth="1"/>
    <col min="9220" max="9220" width="33.140625" style="175" bestFit="1" customWidth="1"/>
    <col min="9221" max="9221" width="26" style="175" bestFit="1" customWidth="1"/>
    <col min="9222" max="9222" width="19.140625" style="175" bestFit="1" customWidth="1"/>
    <col min="9223" max="9223" width="10.42578125" style="175" customWidth="1"/>
    <col min="9224" max="9224" width="11.85546875" style="175" customWidth="1"/>
    <col min="9225" max="9225" width="14.7109375" style="175" customWidth="1"/>
    <col min="9226" max="9226" width="9" style="175" bestFit="1" customWidth="1"/>
    <col min="9227" max="9466" width="9.140625" style="175"/>
    <col min="9467" max="9467" width="4.7109375" style="175" bestFit="1" customWidth="1"/>
    <col min="9468" max="9468" width="9.7109375" style="175" bestFit="1" customWidth="1"/>
    <col min="9469" max="9469" width="10" style="175" bestFit="1" customWidth="1"/>
    <col min="9470" max="9470" width="8.85546875" style="175" bestFit="1" customWidth="1"/>
    <col min="9471" max="9471" width="22.85546875" style="175" customWidth="1"/>
    <col min="9472" max="9472" width="59.7109375" style="175" bestFit="1" customWidth="1"/>
    <col min="9473" max="9473" width="57.85546875" style="175" bestFit="1" customWidth="1"/>
    <col min="9474" max="9474" width="35.28515625" style="175" bestFit="1" customWidth="1"/>
    <col min="9475" max="9475" width="28.140625" style="175" bestFit="1" customWidth="1"/>
    <col min="9476" max="9476" width="33.140625" style="175" bestFit="1" customWidth="1"/>
    <col min="9477" max="9477" width="26" style="175" bestFit="1" customWidth="1"/>
    <col min="9478" max="9478" width="19.140625" style="175" bestFit="1" customWidth="1"/>
    <col min="9479" max="9479" width="10.42578125" style="175" customWidth="1"/>
    <col min="9480" max="9480" width="11.85546875" style="175" customWidth="1"/>
    <col min="9481" max="9481" width="14.7109375" style="175" customWidth="1"/>
    <col min="9482" max="9482" width="9" style="175" bestFit="1" customWidth="1"/>
    <col min="9483" max="9722" width="9.140625" style="175"/>
    <col min="9723" max="9723" width="4.7109375" style="175" bestFit="1" customWidth="1"/>
    <col min="9724" max="9724" width="9.7109375" style="175" bestFit="1" customWidth="1"/>
    <col min="9725" max="9725" width="10" style="175" bestFit="1" customWidth="1"/>
    <col min="9726" max="9726" width="8.85546875" style="175" bestFit="1" customWidth="1"/>
    <col min="9727" max="9727" width="22.85546875" style="175" customWidth="1"/>
    <col min="9728" max="9728" width="59.7109375" style="175" bestFit="1" customWidth="1"/>
    <col min="9729" max="9729" width="57.85546875" style="175" bestFit="1" customWidth="1"/>
    <col min="9730" max="9730" width="35.28515625" style="175" bestFit="1" customWidth="1"/>
    <col min="9731" max="9731" width="28.140625" style="175" bestFit="1" customWidth="1"/>
    <col min="9732" max="9732" width="33.140625" style="175" bestFit="1" customWidth="1"/>
    <col min="9733" max="9733" width="26" style="175" bestFit="1" customWidth="1"/>
    <col min="9734" max="9734" width="19.140625" style="175" bestFit="1" customWidth="1"/>
    <col min="9735" max="9735" width="10.42578125" style="175" customWidth="1"/>
    <col min="9736" max="9736" width="11.85546875" style="175" customWidth="1"/>
    <col min="9737" max="9737" width="14.7109375" style="175" customWidth="1"/>
    <col min="9738" max="9738" width="9" style="175" bestFit="1" customWidth="1"/>
    <col min="9739" max="9978" width="9.140625" style="175"/>
    <col min="9979" max="9979" width="4.7109375" style="175" bestFit="1" customWidth="1"/>
    <col min="9980" max="9980" width="9.7109375" style="175" bestFit="1" customWidth="1"/>
    <col min="9981" max="9981" width="10" style="175" bestFit="1" customWidth="1"/>
    <col min="9982" max="9982" width="8.85546875" style="175" bestFit="1" customWidth="1"/>
    <col min="9983" max="9983" width="22.85546875" style="175" customWidth="1"/>
    <col min="9984" max="9984" width="59.7109375" style="175" bestFit="1" customWidth="1"/>
    <col min="9985" max="9985" width="57.85546875" style="175" bestFit="1" customWidth="1"/>
    <col min="9986" max="9986" width="35.28515625" style="175" bestFit="1" customWidth="1"/>
    <col min="9987" max="9987" width="28.140625" style="175" bestFit="1" customWidth="1"/>
    <col min="9988" max="9988" width="33.140625" style="175" bestFit="1" customWidth="1"/>
    <col min="9989" max="9989" width="26" style="175" bestFit="1" customWidth="1"/>
    <col min="9990" max="9990" width="19.140625" style="175" bestFit="1" customWidth="1"/>
    <col min="9991" max="9991" width="10.42578125" style="175" customWidth="1"/>
    <col min="9992" max="9992" width="11.85546875" style="175" customWidth="1"/>
    <col min="9993" max="9993" width="14.7109375" style="175" customWidth="1"/>
    <col min="9994" max="9994" width="9" style="175" bestFit="1" customWidth="1"/>
    <col min="9995" max="10234" width="9.140625" style="175"/>
    <col min="10235" max="10235" width="4.7109375" style="175" bestFit="1" customWidth="1"/>
    <col min="10236" max="10236" width="9.7109375" style="175" bestFit="1" customWidth="1"/>
    <col min="10237" max="10237" width="10" style="175" bestFit="1" customWidth="1"/>
    <col min="10238" max="10238" width="8.85546875" style="175" bestFit="1" customWidth="1"/>
    <col min="10239" max="10239" width="22.85546875" style="175" customWidth="1"/>
    <col min="10240" max="10240" width="59.7109375" style="175" bestFit="1" customWidth="1"/>
    <col min="10241" max="10241" width="57.85546875" style="175" bestFit="1" customWidth="1"/>
    <col min="10242" max="10242" width="35.28515625" style="175" bestFit="1" customWidth="1"/>
    <col min="10243" max="10243" width="28.140625" style="175" bestFit="1" customWidth="1"/>
    <col min="10244" max="10244" width="33.140625" style="175" bestFit="1" customWidth="1"/>
    <col min="10245" max="10245" width="26" style="175" bestFit="1" customWidth="1"/>
    <col min="10246" max="10246" width="19.140625" style="175" bestFit="1" customWidth="1"/>
    <col min="10247" max="10247" width="10.42578125" style="175" customWidth="1"/>
    <col min="10248" max="10248" width="11.85546875" style="175" customWidth="1"/>
    <col min="10249" max="10249" width="14.7109375" style="175" customWidth="1"/>
    <col min="10250" max="10250" width="9" style="175" bestFit="1" customWidth="1"/>
    <col min="10251" max="10490" width="9.140625" style="175"/>
    <col min="10491" max="10491" width="4.7109375" style="175" bestFit="1" customWidth="1"/>
    <col min="10492" max="10492" width="9.7109375" style="175" bestFit="1" customWidth="1"/>
    <col min="10493" max="10493" width="10" style="175" bestFit="1" customWidth="1"/>
    <col min="10494" max="10494" width="8.85546875" style="175" bestFit="1" customWidth="1"/>
    <col min="10495" max="10495" width="22.85546875" style="175" customWidth="1"/>
    <col min="10496" max="10496" width="59.7109375" style="175" bestFit="1" customWidth="1"/>
    <col min="10497" max="10497" width="57.85546875" style="175" bestFit="1" customWidth="1"/>
    <col min="10498" max="10498" width="35.28515625" style="175" bestFit="1" customWidth="1"/>
    <col min="10499" max="10499" width="28.140625" style="175" bestFit="1" customWidth="1"/>
    <col min="10500" max="10500" width="33.140625" style="175" bestFit="1" customWidth="1"/>
    <col min="10501" max="10501" width="26" style="175" bestFit="1" customWidth="1"/>
    <col min="10502" max="10502" width="19.140625" style="175" bestFit="1" customWidth="1"/>
    <col min="10503" max="10503" width="10.42578125" style="175" customWidth="1"/>
    <col min="10504" max="10504" width="11.85546875" style="175" customWidth="1"/>
    <col min="10505" max="10505" width="14.7109375" style="175" customWidth="1"/>
    <col min="10506" max="10506" width="9" style="175" bestFit="1" customWidth="1"/>
    <col min="10507" max="10746" width="9.140625" style="175"/>
    <col min="10747" max="10747" width="4.7109375" style="175" bestFit="1" customWidth="1"/>
    <col min="10748" max="10748" width="9.7109375" style="175" bestFit="1" customWidth="1"/>
    <col min="10749" max="10749" width="10" style="175" bestFit="1" customWidth="1"/>
    <col min="10750" max="10750" width="8.85546875" style="175" bestFit="1" customWidth="1"/>
    <col min="10751" max="10751" width="22.85546875" style="175" customWidth="1"/>
    <col min="10752" max="10752" width="59.7109375" style="175" bestFit="1" customWidth="1"/>
    <col min="10753" max="10753" width="57.85546875" style="175" bestFit="1" customWidth="1"/>
    <col min="10754" max="10754" width="35.28515625" style="175" bestFit="1" customWidth="1"/>
    <col min="10755" max="10755" width="28.140625" style="175" bestFit="1" customWidth="1"/>
    <col min="10756" max="10756" width="33.140625" style="175" bestFit="1" customWidth="1"/>
    <col min="10757" max="10757" width="26" style="175" bestFit="1" customWidth="1"/>
    <col min="10758" max="10758" width="19.140625" style="175" bestFit="1" customWidth="1"/>
    <col min="10759" max="10759" width="10.42578125" style="175" customWidth="1"/>
    <col min="10760" max="10760" width="11.85546875" style="175" customWidth="1"/>
    <col min="10761" max="10761" width="14.7109375" style="175" customWidth="1"/>
    <col min="10762" max="10762" width="9" style="175" bestFit="1" customWidth="1"/>
    <col min="10763" max="11002" width="9.140625" style="175"/>
    <col min="11003" max="11003" width="4.7109375" style="175" bestFit="1" customWidth="1"/>
    <col min="11004" max="11004" width="9.7109375" style="175" bestFit="1" customWidth="1"/>
    <col min="11005" max="11005" width="10" style="175" bestFit="1" customWidth="1"/>
    <col min="11006" max="11006" width="8.85546875" style="175" bestFit="1" customWidth="1"/>
    <col min="11007" max="11007" width="22.85546875" style="175" customWidth="1"/>
    <col min="11008" max="11008" width="59.7109375" style="175" bestFit="1" customWidth="1"/>
    <col min="11009" max="11009" width="57.85546875" style="175" bestFit="1" customWidth="1"/>
    <col min="11010" max="11010" width="35.28515625" style="175" bestFit="1" customWidth="1"/>
    <col min="11011" max="11011" width="28.140625" style="175" bestFit="1" customWidth="1"/>
    <col min="11012" max="11012" width="33.140625" style="175" bestFit="1" customWidth="1"/>
    <col min="11013" max="11013" width="26" style="175" bestFit="1" customWidth="1"/>
    <col min="11014" max="11014" width="19.140625" style="175" bestFit="1" customWidth="1"/>
    <col min="11015" max="11015" width="10.42578125" style="175" customWidth="1"/>
    <col min="11016" max="11016" width="11.85546875" style="175" customWidth="1"/>
    <col min="11017" max="11017" width="14.7109375" style="175" customWidth="1"/>
    <col min="11018" max="11018" width="9" style="175" bestFit="1" customWidth="1"/>
    <col min="11019" max="11258" width="9.140625" style="175"/>
    <col min="11259" max="11259" width="4.7109375" style="175" bestFit="1" customWidth="1"/>
    <col min="11260" max="11260" width="9.7109375" style="175" bestFit="1" customWidth="1"/>
    <col min="11261" max="11261" width="10" style="175" bestFit="1" customWidth="1"/>
    <col min="11262" max="11262" width="8.85546875" style="175" bestFit="1" customWidth="1"/>
    <col min="11263" max="11263" width="22.85546875" style="175" customWidth="1"/>
    <col min="11264" max="11264" width="59.7109375" style="175" bestFit="1" customWidth="1"/>
    <col min="11265" max="11265" width="57.85546875" style="175" bestFit="1" customWidth="1"/>
    <col min="11266" max="11266" width="35.28515625" style="175" bestFit="1" customWidth="1"/>
    <col min="11267" max="11267" width="28.140625" style="175" bestFit="1" customWidth="1"/>
    <col min="11268" max="11268" width="33.140625" style="175" bestFit="1" customWidth="1"/>
    <col min="11269" max="11269" width="26" style="175" bestFit="1" customWidth="1"/>
    <col min="11270" max="11270" width="19.140625" style="175" bestFit="1" customWidth="1"/>
    <col min="11271" max="11271" width="10.42578125" style="175" customWidth="1"/>
    <col min="11272" max="11272" width="11.85546875" style="175" customWidth="1"/>
    <col min="11273" max="11273" width="14.7109375" style="175" customWidth="1"/>
    <col min="11274" max="11274" width="9" style="175" bestFit="1" customWidth="1"/>
    <col min="11275" max="11514" width="9.140625" style="175"/>
    <col min="11515" max="11515" width="4.7109375" style="175" bestFit="1" customWidth="1"/>
    <col min="11516" max="11516" width="9.7109375" style="175" bestFit="1" customWidth="1"/>
    <col min="11517" max="11517" width="10" style="175" bestFit="1" customWidth="1"/>
    <col min="11518" max="11518" width="8.85546875" style="175" bestFit="1" customWidth="1"/>
    <col min="11519" max="11519" width="22.85546875" style="175" customWidth="1"/>
    <col min="11520" max="11520" width="59.7109375" style="175" bestFit="1" customWidth="1"/>
    <col min="11521" max="11521" width="57.85546875" style="175" bestFit="1" customWidth="1"/>
    <col min="11522" max="11522" width="35.28515625" style="175" bestFit="1" customWidth="1"/>
    <col min="11523" max="11523" width="28.140625" style="175" bestFit="1" customWidth="1"/>
    <col min="11524" max="11524" width="33.140625" style="175" bestFit="1" customWidth="1"/>
    <col min="11525" max="11525" width="26" style="175" bestFit="1" customWidth="1"/>
    <col min="11526" max="11526" width="19.140625" style="175" bestFit="1" customWidth="1"/>
    <col min="11527" max="11527" width="10.42578125" style="175" customWidth="1"/>
    <col min="11528" max="11528" width="11.85546875" style="175" customWidth="1"/>
    <col min="11529" max="11529" width="14.7109375" style="175" customWidth="1"/>
    <col min="11530" max="11530" width="9" style="175" bestFit="1" customWidth="1"/>
    <col min="11531" max="11770" width="9.140625" style="175"/>
    <col min="11771" max="11771" width="4.7109375" style="175" bestFit="1" customWidth="1"/>
    <col min="11772" max="11772" width="9.7109375" style="175" bestFit="1" customWidth="1"/>
    <col min="11773" max="11773" width="10" style="175" bestFit="1" customWidth="1"/>
    <col min="11774" max="11774" width="8.85546875" style="175" bestFit="1" customWidth="1"/>
    <col min="11775" max="11775" width="22.85546875" style="175" customWidth="1"/>
    <col min="11776" max="11776" width="59.7109375" style="175" bestFit="1" customWidth="1"/>
    <col min="11777" max="11777" width="57.85546875" style="175" bestFit="1" customWidth="1"/>
    <col min="11778" max="11778" width="35.28515625" style="175" bestFit="1" customWidth="1"/>
    <col min="11779" max="11779" width="28.140625" style="175" bestFit="1" customWidth="1"/>
    <col min="11780" max="11780" width="33.140625" style="175" bestFit="1" customWidth="1"/>
    <col min="11781" max="11781" width="26" style="175" bestFit="1" customWidth="1"/>
    <col min="11782" max="11782" width="19.140625" style="175" bestFit="1" customWidth="1"/>
    <col min="11783" max="11783" width="10.42578125" style="175" customWidth="1"/>
    <col min="11784" max="11784" width="11.85546875" style="175" customWidth="1"/>
    <col min="11785" max="11785" width="14.7109375" style="175" customWidth="1"/>
    <col min="11786" max="11786" width="9" style="175" bestFit="1" customWidth="1"/>
    <col min="11787" max="12026" width="9.140625" style="175"/>
    <col min="12027" max="12027" width="4.7109375" style="175" bestFit="1" customWidth="1"/>
    <col min="12028" max="12028" width="9.7109375" style="175" bestFit="1" customWidth="1"/>
    <col min="12029" max="12029" width="10" style="175" bestFit="1" customWidth="1"/>
    <col min="12030" max="12030" width="8.85546875" style="175" bestFit="1" customWidth="1"/>
    <col min="12031" max="12031" width="22.85546875" style="175" customWidth="1"/>
    <col min="12032" max="12032" width="59.7109375" style="175" bestFit="1" customWidth="1"/>
    <col min="12033" max="12033" width="57.85546875" style="175" bestFit="1" customWidth="1"/>
    <col min="12034" max="12034" width="35.28515625" style="175" bestFit="1" customWidth="1"/>
    <col min="12035" max="12035" width="28.140625" style="175" bestFit="1" customWidth="1"/>
    <col min="12036" max="12036" width="33.140625" style="175" bestFit="1" customWidth="1"/>
    <col min="12037" max="12037" width="26" style="175" bestFit="1" customWidth="1"/>
    <col min="12038" max="12038" width="19.140625" style="175" bestFit="1" customWidth="1"/>
    <col min="12039" max="12039" width="10.42578125" style="175" customWidth="1"/>
    <col min="12040" max="12040" width="11.85546875" style="175" customWidth="1"/>
    <col min="12041" max="12041" width="14.7109375" style="175" customWidth="1"/>
    <col min="12042" max="12042" width="9" style="175" bestFit="1" customWidth="1"/>
    <col min="12043" max="12282" width="9.140625" style="175"/>
    <col min="12283" max="12283" width="4.7109375" style="175" bestFit="1" customWidth="1"/>
    <col min="12284" max="12284" width="9.7109375" style="175" bestFit="1" customWidth="1"/>
    <col min="12285" max="12285" width="10" style="175" bestFit="1" customWidth="1"/>
    <col min="12286" max="12286" width="8.85546875" style="175" bestFit="1" customWidth="1"/>
    <col min="12287" max="12287" width="22.85546875" style="175" customWidth="1"/>
    <col min="12288" max="12288" width="59.7109375" style="175" bestFit="1" customWidth="1"/>
    <col min="12289" max="12289" width="57.85546875" style="175" bestFit="1" customWidth="1"/>
    <col min="12290" max="12290" width="35.28515625" style="175" bestFit="1" customWidth="1"/>
    <col min="12291" max="12291" width="28.140625" style="175" bestFit="1" customWidth="1"/>
    <col min="12292" max="12292" width="33.140625" style="175" bestFit="1" customWidth="1"/>
    <col min="12293" max="12293" width="26" style="175" bestFit="1" customWidth="1"/>
    <col min="12294" max="12294" width="19.140625" style="175" bestFit="1" customWidth="1"/>
    <col min="12295" max="12295" width="10.42578125" style="175" customWidth="1"/>
    <col min="12296" max="12296" width="11.85546875" style="175" customWidth="1"/>
    <col min="12297" max="12297" width="14.7109375" style="175" customWidth="1"/>
    <col min="12298" max="12298" width="9" style="175" bestFit="1" customWidth="1"/>
    <col min="12299" max="12538" width="9.140625" style="175"/>
    <col min="12539" max="12539" width="4.7109375" style="175" bestFit="1" customWidth="1"/>
    <col min="12540" max="12540" width="9.7109375" style="175" bestFit="1" customWidth="1"/>
    <col min="12541" max="12541" width="10" style="175" bestFit="1" customWidth="1"/>
    <col min="12542" max="12542" width="8.85546875" style="175" bestFit="1" customWidth="1"/>
    <col min="12543" max="12543" width="22.85546875" style="175" customWidth="1"/>
    <col min="12544" max="12544" width="59.7109375" style="175" bestFit="1" customWidth="1"/>
    <col min="12545" max="12545" width="57.85546875" style="175" bestFit="1" customWidth="1"/>
    <col min="12546" max="12546" width="35.28515625" style="175" bestFit="1" customWidth="1"/>
    <col min="12547" max="12547" width="28.140625" style="175" bestFit="1" customWidth="1"/>
    <col min="12548" max="12548" width="33.140625" style="175" bestFit="1" customWidth="1"/>
    <col min="12549" max="12549" width="26" style="175" bestFit="1" customWidth="1"/>
    <col min="12550" max="12550" width="19.140625" style="175" bestFit="1" customWidth="1"/>
    <col min="12551" max="12551" width="10.42578125" style="175" customWidth="1"/>
    <col min="12552" max="12552" width="11.85546875" style="175" customWidth="1"/>
    <col min="12553" max="12553" width="14.7109375" style="175" customWidth="1"/>
    <col min="12554" max="12554" width="9" style="175" bestFit="1" customWidth="1"/>
    <col min="12555" max="12794" width="9.140625" style="175"/>
    <col min="12795" max="12795" width="4.7109375" style="175" bestFit="1" customWidth="1"/>
    <col min="12796" max="12796" width="9.7109375" style="175" bestFit="1" customWidth="1"/>
    <col min="12797" max="12797" width="10" style="175" bestFit="1" customWidth="1"/>
    <col min="12798" max="12798" width="8.85546875" style="175" bestFit="1" customWidth="1"/>
    <col min="12799" max="12799" width="22.85546875" style="175" customWidth="1"/>
    <col min="12800" max="12800" width="59.7109375" style="175" bestFit="1" customWidth="1"/>
    <col min="12801" max="12801" width="57.85546875" style="175" bestFit="1" customWidth="1"/>
    <col min="12802" max="12802" width="35.28515625" style="175" bestFit="1" customWidth="1"/>
    <col min="12803" max="12803" width="28.140625" style="175" bestFit="1" customWidth="1"/>
    <col min="12804" max="12804" width="33.140625" style="175" bestFit="1" customWidth="1"/>
    <col min="12805" max="12805" width="26" style="175" bestFit="1" customWidth="1"/>
    <col min="12806" max="12806" width="19.140625" style="175" bestFit="1" customWidth="1"/>
    <col min="12807" max="12807" width="10.42578125" style="175" customWidth="1"/>
    <col min="12808" max="12808" width="11.85546875" style="175" customWidth="1"/>
    <col min="12809" max="12809" width="14.7109375" style="175" customWidth="1"/>
    <col min="12810" max="12810" width="9" style="175" bestFit="1" customWidth="1"/>
    <col min="12811" max="13050" width="9.140625" style="175"/>
    <col min="13051" max="13051" width="4.7109375" style="175" bestFit="1" customWidth="1"/>
    <col min="13052" max="13052" width="9.7109375" style="175" bestFit="1" customWidth="1"/>
    <col min="13053" max="13053" width="10" style="175" bestFit="1" customWidth="1"/>
    <col min="13054" max="13054" width="8.85546875" style="175" bestFit="1" customWidth="1"/>
    <col min="13055" max="13055" width="22.85546875" style="175" customWidth="1"/>
    <col min="13056" max="13056" width="59.7109375" style="175" bestFit="1" customWidth="1"/>
    <col min="13057" max="13057" width="57.85546875" style="175" bestFit="1" customWidth="1"/>
    <col min="13058" max="13058" width="35.28515625" style="175" bestFit="1" customWidth="1"/>
    <col min="13059" max="13059" width="28.140625" style="175" bestFit="1" customWidth="1"/>
    <col min="13060" max="13060" width="33.140625" style="175" bestFit="1" customWidth="1"/>
    <col min="13061" max="13061" width="26" style="175" bestFit="1" customWidth="1"/>
    <col min="13062" max="13062" width="19.140625" style="175" bestFit="1" customWidth="1"/>
    <col min="13063" max="13063" width="10.42578125" style="175" customWidth="1"/>
    <col min="13064" max="13064" width="11.85546875" style="175" customWidth="1"/>
    <col min="13065" max="13065" width="14.7109375" style="175" customWidth="1"/>
    <col min="13066" max="13066" width="9" style="175" bestFit="1" customWidth="1"/>
    <col min="13067" max="13306" width="9.140625" style="175"/>
    <col min="13307" max="13307" width="4.7109375" style="175" bestFit="1" customWidth="1"/>
    <col min="13308" max="13308" width="9.7109375" style="175" bestFit="1" customWidth="1"/>
    <col min="13309" max="13309" width="10" style="175" bestFit="1" customWidth="1"/>
    <col min="13310" max="13310" width="8.85546875" style="175" bestFit="1" customWidth="1"/>
    <col min="13311" max="13311" width="22.85546875" style="175" customWidth="1"/>
    <col min="13312" max="13312" width="59.7109375" style="175" bestFit="1" customWidth="1"/>
    <col min="13313" max="13313" width="57.85546875" style="175" bestFit="1" customWidth="1"/>
    <col min="13314" max="13314" width="35.28515625" style="175" bestFit="1" customWidth="1"/>
    <col min="13315" max="13315" width="28.140625" style="175" bestFit="1" customWidth="1"/>
    <col min="13316" max="13316" width="33.140625" style="175" bestFit="1" customWidth="1"/>
    <col min="13317" max="13317" width="26" style="175" bestFit="1" customWidth="1"/>
    <col min="13318" max="13318" width="19.140625" style="175" bestFit="1" customWidth="1"/>
    <col min="13319" max="13319" width="10.42578125" style="175" customWidth="1"/>
    <col min="13320" max="13320" width="11.85546875" style="175" customWidth="1"/>
    <col min="13321" max="13321" width="14.7109375" style="175" customWidth="1"/>
    <col min="13322" max="13322" width="9" style="175" bestFit="1" customWidth="1"/>
    <col min="13323" max="13562" width="9.140625" style="175"/>
    <col min="13563" max="13563" width="4.7109375" style="175" bestFit="1" customWidth="1"/>
    <col min="13564" max="13564" width="9.7109375" style="175" bestFit="1" customWidth="1"/>
    <col min="13565" max="13565" width="10" style="175" bestFit="1" customWidth="1"/>
    <col min="13566" max="13566" width="8.85546875" style="175" bestFit="1" customWidth="1"/>
    <col min="13567" max="13567" width="22.85546875" style="175" customWidth="1"/>
    <col min="13568" max="13568" width="59.7109375" style="175" bestFit="1" customWidth="1"/>
    <col min="13569" max="13569" width="57.85546875" style="175" bestFit="1" customWidth="1"/>
    <col min="13570" max="13570" width="35.28515625" style="175" bestFit="1" customWidth="1"/>
    <col min="13571" max="13571" width="28.140625" style="175" bestFit="1" customWidth="1"/>
    <col min="13572" max="13572" width="33.140625" style="175" bestFit="1" customWidth="1"/>
    <col min="13573" max="13573" width="26" style="175" bestFit="1" customWidth="1"/>
    <col min="13574" max="13574" width="19.140625" style="175" bestFit="1" customWidth="1"/>
    <col min="13575" max="13575" width="10.42578125" style="175" customWidth="1"/>
    <col min="13576" max="13576" width="11.85546875" style="175" customWidth="1"/>
    <col min="13577" max="13577" width="14.7109375" style="175" customWidth="1"/>
    <col min="13578" max="13578" width="9" style="175" bestFit="1" customWidth="1"/>
    <col min="13579" max="13818" width="9.140625" style="175"/>
    <col min="13819" max="13819" width="4.7109375" style="175" bestFit="1" customWidth="1"/>
    <col min="13820" max="13820" width="9.7109375" style="175" bestFit="1" customWidth="1"/>
    <col min="13821" max="13821" width="10" style="175" bestFit="1" customWidth="1"/>
    <col min="13822" max="13822" width="8.85546875" style="175" bestFit="1" customWidth="1"/>
    <col min="13823" max="13823" width="22.85546875" style="175" customWidth="1"/>
    <col min="13824" max="13824" width="59.7109375" style="175" bestFit="1" customWidth="1"/>
    <col min="13825" max="13825" width="57.85546875" style="175" bestFit="1" customWidth="1"/>
    <col min="13826" max="13826" width="35.28515625" style="175" bestFit="1" customWidth="1"/>
    <col min="13827" max="13827" width="28.140625" style="175" bestFit="1" customWidth="1"/>
    <col min="13828" max="13828" width="33.140625" style="175" bestFit="1" customWidth="1"/>
    <col min="13829" max="13829" width="26" style="175" bestFit="1" customWidth="1"/>
    <col min="13830" max="13830" width="19.140625" style="175" bestFit="1" customWidth="1"/>
    <col min="13831" max="13831" width="10.42578125" style="175" customWidth="1"/>
    <col min="13832" max="13832" width="11.85546875" style="175" customWidth="1"/>
    <col min="13833" max="13833" width="14.7109375" style="175" customWidth="1"/>
    <col min="13834" max="13834" width="9" style="175" bestFit="1" customWidth="1"/>
    <col min="13835" max="14074" width="9.140625" style="175"/>
    <col min="14075" max="14075" width="4.7109375" style="175" bestFit="1" customWidth="1"/>
    <col min="14076" max="14076" width="9.7109375" style="175" bestFit="1" customWidth="1"/>
    <col min="14077" max="14077" width="10" style="175" bestFit="1" customWidth="1"/>
    <col min="14078" max="14078" width="8.85546875" style="175" bestFit="1" customWidth="1"/>
    <col min="14079" max="14079" width="22.85546875" style="175" customWidth="1"/>
    <col min="14080" max="14080" width="59.7109375" style="175" bestFit="1" customWidth="1"/>
    <col min="14081" max="14081" width="57.85546875" style="175" bestFit="1" customWidth="1"/>
    <col min="14082" max="14082" width="35.28515625" style="175" bestFit="1" customWidth="1"/>
    <col min="14083" max="14083" width="28.140625" style="175" bestFit="1" customWidth="1"/>
    <col min="14084" max="14084" width="33.140625" style="175" bestFit="1" customWidth="1"/>
    <col min="14085" max="14085" width="26" style="175" bestFit="1" customWidth="1"/>
    <col min="14086" max="14086" width="19.140625" style="175" bestFit="1" customWidth="1"/>
    <col min="14087" max="14087" width="10.42578125" style="175" customWidth="1"/>
    <col min="14088" max="14088" width="11.85546875" style="175" customWidth="1"/>
    <col min="14089" max="14089" width="14.7109375" style="175" customWidth="1"/>
    <col min="14090" max="14090" width="9" style="175" bestFit="1" customWidth="1"/>
    <col min="14091" max="14330" width="9.140625" style="175"/>
    <col min="14331" max="14331" width="4.7109375" style="175" bestFit="1" customWidth="1"/>
    <col min="14332" max="14332" width="9.7109375" style="175" bestFit="1" customWidth="1"/>
    <col min="14333" max="14333" width="10" style="175" bestFit="1" customWidth="1"/>
    <col min="14334" max="14334" width="8.85546875" style="175" bestFit="1" customWidth="1"/>
    <col min="14335" max="14335" width="22.85546875" style="175" customWidth="1"/>
    <col min="14336" max="14336" width="59.7109375" style="175" bestFit="1" customWidth="1"/>
    <col min="14337" max="14337" width="57.85546875" style="175" bestFit="1" customWidth="1"/>
    <col min="14338" max="14338" width="35.28515625" style="175" bestFit="1" customWidth="1"/>
    <col min="14339" max="14339" width="28.140625" style="175" bestFit="1" customWidth="1"/>
    <col min="14340" max="14340" width="33.140625" style="175" bestFit="1" customWidth="1"/>
    <col min="14341" max="14341" width="26" style="175" bestFit="1" customWidth="1"/>
    <col min="14342" max="14342" width="19.140625" style="175" bestFit="1" customWidth="1"/>
    <col min="14343" max="14343" width="10.42578125" style="175" customWidth="1"/>
    <col min="14344" max="14344" width="11.85546875" style="175" customWidth="1"/>
    <col min="14345" max="14345" width="14.7109375" style="175" customWidth="1"/>
    <col min="14346" max="14346" width="9" style="175" bestFit="1" customWidth="1"/>
    <col min="14347" max="14586" width="9.140625" style="175"/>
    <col min="14587" max="14587" width="4.7109375" style="175" bestFit="1" customWidth="1"/>
    <col min="14588" max="14588" width="9.7109375" style="175" bestFit="1" customWidth="1"/>
    <col min="14589" max="14589" width="10" style="175" bestFit="1" customWidth="1"/>
    <col min="14590" max="14590" width="8.85546875" style="175" bestFit="1" customWidth="1"/>
    <col min="14591" max="14591" width="22.85546875" style="175" customWidth="1"/>
    <col min="14592" max="14592" width="59.7109375" style="175" bestFit="1" customWidth="1"/>
    <col min="14593" max="14593" width="57.85546875" style="175" bestFit="1" customWidth="1"/>
    <col min="14594" max="14594" width="35.28515625" style="175" bestFit="1" customWidth="1"/>
    <col min="14595" max="14595" width="28.140625" style="175" bestFit="1" customWidth="1"/>
    <col min="14596" max="14596" width="33.140625" style="175" bestFit="1" customWidth="1"/>
    <col min="14597" max="14597" width="26" style="175" bestFit="1" customWidth="1"/>
    <col min="14598" max="14598" width="19.140625" style="175" bestFit="1" customWidth="1"/>
    <col min="14599" max="14599" width="10.42578125" style="175" customWidth="1"/>
    <col min="14600" max="14600" width="11.85546875" style="175" customWidth="1"/>
    <col min="14601" max="14601" width="14.7109375" style="175" customWidth="1"/>
    <col min="14602" max="14602" width="9" style="175" bestFit="1" customWidth="1"/>
    <col min="14603" max="14842" width="9.140625" style="175"/>
    <col min="14843" max="14843" width="4.7109375" style="175" bestFit="1" customWidth="1"/>
    <col min="14844" max="14844" width="9.7109375" style="175" bestFit="1" customWidth="1"/>
    <col min="14845" max="14845" width="10" style="175" bestFit="1" customWidth="1"/>
    <col min="14846" max="14846" width="8.85546875" style="175" bestFit="1" customWidth="1"/>
    <col min="14847" max="14847" width="22.85546875" style="175" customWidth="1"/>
    <col min="14848" max="14848" width="59.7109375" style="175" bestFit="1" customWidth="1"/>
    <col min="14849" max="14849" width="57.85546875" style="175" bestFit="1" customWidth="1"/>
    <col min="14850" max="14850" width="35.28515625" style="175" bestFit="1" customWidth="1"/>
    <col min="14851" max="14851" width="28.140625" style="175" bestFit="1" customWidth="1"/>
    <col min="14852" max="14852" width="33.140625" style="175" bestFit="1" customWidth="1"/>
    <col min="14853" max="14853" width="26" style="175" bestFit="1" customWidth="1"/>
    <col min="14854" max="14854" width="19.140625" style="175" bestFit="1" customWidth="1"/>
    <col min="14855" max="14855" width="10.42578125" style="175" customWidth="1"/>
    <col min="14856" max="14856" width="11.85546875" style="175" customWidth="1"/>
    <col min="14857" max="14857" width="14.7109375" style="175" customWidth="1"/>
    <col min="14858" max="14858" width="9" style="175" bestFit="1" customWidth="1"/>
    <col min="14859" max="15098" width="9.140625" style="175"/>
    <col min="15099" max="15099" width="4.7109375" style="175" bestFit="1" customWidth="1"/>
    <col min="15100" max="15100" width="9.7109375" style="175" bestFit="1" customWidth="1"/>
    <col min="15101" max="15101" width="10" style="175" bestFit="1" customWidth="1"/>
    <col min="15102" max="15102" width="8.85546875" style="175" bestFit="1" customWidth="1"/>
    <col min="15103" max="15103" width="22.85546875" style="175" customWidth="1"/>
    <col min="15104" max="15104" width="59.7109375" style="175" bestFit="1" customWidth="1"/>
    <col min="15105" max="15105" width="57.85546875" style="175" bestFit="1" customWidth="1"/>
    <col min="15106" max="15106" width="35.28515625" style="175" bestFit="1" customWidth="1"/>
    <col min="15107" max="15107" width="28.140625" style="175" bestFit="1" customWidth="1"/>
    <col min="15108" max="15108" width="33.140625" style="175" bestFit="1" customWidth="1"/>
    <col min="15109" max="15109" width="26" style="175" bestFit="1" customWidth="1"/>
    <col min="15110" max="15110" width="19.140625" style="175" bestFit="1" customWidth="1"/>
    <col min="15111" max="15111" width="10.42578125" style="175" customWidth="1"/>
    <col min="15112" max="15112" width="11.85546875" style="175" customWidth="1"/>
    <col min="15113" max="15113" width="14.7109375" style="175" customWidth="1"/>
    <col min="15114" max="15114" width="9" style="175" bestFit="1" customWidth="1"/>
    <col min="15115" max="15354" width="9.140625" style="175"/>
    <col min="15355" max="15355" width="4.7109375" style="175" bestFit="1" customWidth="1"/>
    <col min="15356" max="15356" width="9.7109375" style="175" bestFit="1" customWidth="1"/>
    <col min="15357" max="15357" width="10" style="175" bestFit="1" customWidth="1"/>
    <col min="15358" max="15358" width="8.85546875" style="175" bestFit="1" customWidth="1"/>
    <col min="15359" max="15359" width="22.85546875" style="175" customWidth="1"/>
    <col min="15360" max="15360" width="59.7109375" style="175" bestFit="1" customWidth="1"/>
    <col min="15361" max="15361" width="57.85546875" style="175" bestFit="1" customWidth="1"/>
    <col min="15362" max="15362" width="35.28515625" style="175" bestFit="1" customWidth="1"/>
    <col min="15363" max="15363" width="28.140625" style="175" bestFit="1" customWidth="1"/>
    <col min="15364" max="15364" width="33.140625" style="175" bestFit="1" customWidth="1"/>
    <col min="15365" max="15365" width="26" style="175" bestFit="1" customWidth="1"/>
    <col min="15366" max="15366" width="19.140625" style="175" bestFit="1" customWidth="1"/>
    <col min="15367" max="15367" width="10.42578125" style="175" customWidth="1"/>
    <col min="15368" max="15368" width="11.85546875" style="175" customWidth="1"/>
    <col min="15369" max="15369" width="14.7109375" style="175" customWidth="1"/>
    <col min="15370" max="15370" width="9" style="175" bestFit="1" customWidth="1"/>
    <col min="15371" max="15610" width="9.140625" style="175"/>
    <col min="15611" max="15611" width="4.7109375" style="175" bestFit="1" customWidth="1"/>
    <col min="15612" max="15612" width="9.7109375" style="175" bestFit="1" customWidth="1"/>
    <col min="15613" max="15613" width="10" style="175" bestFit="1" customWidth="1"/>
    <col min="15614" max="15614" width="8.85546875" style="175" bestFit="1" customWidth="1"/>
    <col min="15615" max="15615" width="22.85546875" style="175" customWidth="1"/>
    <col min="15616" max="15616" width="59.7109375" style="175" bestFit="1" customWidth="1"/>
    <col min="15617" max="15617" width="57.85546875" style="175" bestFit="1" customWidth="1"/>
    <col min="15618" max="15618" width="35.28515625" style="175" bestFit="1" customWidth="1"/>
    <col min="15619" max="15619" width="28.140625" style="175" bestFit="1" customWidth="1"/>
    <col min="15620" max="15620" width="33.140625" style="175" bestFit="1" customWidth="1"/>
    <col min="15621" max="15621" width="26" style="175" bestFit="1" customWidth="1"/>
    <col min="15622" max="15622" width="19.140625" style="175" bestFit="1" customWidth="1"/>
    <col min="15623" max="15623" width="10.42578125" style="175" customWidth="1"/>
    <col min="15624" max="15624" width="11.85546875" style="175" customWidth="1"/>
    <col min="15625" max="15625" width="14.7109375" style="175" customWidth="1"/>
    <col min="15626" max="15626" width="9" style="175" bestFit="1" customWidth="1"/>
    <col min="15627" max="15866" width="9.140625" style="175"/>
    <col min="15867" max="15867" width="4.7109375" style="175" bestFit="1" customWidth="1"/>
    <col min="15868" max="15868" width="9.7109375" style="175" bestFit="1" customWidth="1"/>
    <col min="15869" max="15869" width="10" style="175" bestFit="1" customWidth="1"/>
    <col min="15870" max="15870" width="8.85546875" style="175" bestFit="1" customWidth="1"/>
    <col min="15871" max="15871" width="22.85546875" style="175" customWidth="1"/>
    <col min="15872" max="15872" width="59.7109375" style="175" bestFit="1" customWidth="1"/>
    <col min="15873" max="15873" width="57.85546875" style="175" bestFit="1" customWidth="1"/>
    <col min="15874" max="15874" width="35.28515625" style="175" bestFit="1" customWidth="1"/>
    <col min="15875" max="15875" width="28.140625" style="175" bestFit="1" customWidth="1"/>
    <col min="15876" max="15876" width="33.140625" style="175" bestFit="1" customWidth="1"/>
    <col min="15877" max="15877" width="26" style="175" bestFit="1" customWidth="1"/>
    <col min="15878" max="15878" width="19.140625" style="175" bestFit="1" customWidth="1"/>
    <col min="15879" max="15879" width="10.42578125" style="175" customWidth="1"/>
    <col min="15880" max="15880" width="11.85546875" style="175" customWidth="1"/>
    <col min="15881" max="15881" width="14.7109375" style="175" customWidth="1"/>
    <col min="15882" max="15882" width="9" style="175" bestFit="1" customWidth="1"/>
    <col min="15883" max="16122" width="9.140625" style="175"/>
    <col min="16123" max="16123" width="4.7109375" style="175" bestFit="1" customWidth="1"/>
    <col min="16124" max="16124" width="9.7109375" style="175" bestFit="1" customWidth="1"/>
    <col min="16125" max="16125" width="10" style="175" bestFit="1" customWidth="1"/>
    <col min="16126" max="16126" width="8.85546875" style="175" bestFit="1" customWidth="1"/>
    <col min="16127" max="16127" width="22.85546875" style="175" customWidth="1"/>
    <col min="16128" max="16128" width="59.7109375" style="175" bestFit="1" customWidth="1"/>
    <col min="16129" max="16129" width="57.85546875" style="175" bestFit="1" customWidth="1"/>
    <col min="16130" max="16130" width="35.28515625" style="175" bestFit="1" customWidth="1"/>
    <col min="16131" max="16131" width="28.140625" style="175" bestFit="1" customWidth="1"/>
    <col min="16132" max="16132" width="33.140625" style="175" bestFit="1" customWidth="1"/>
    <col min="16133" max="16133" width="26" style="175" bestFit="1" customWidth="1"/>
    <col min="16134" max="16134" width="19.140625" style="175" bestFit="1" customWidth="1"/>
    <col min="16135" max="16135" width="10.42578125" style="175" customWidth="1"/>
    <col min="16136" max="16136" width="11.85546875" style="175" customWidth="1"/>
    <col min="16137" max="16137" width="14.7109375" style="175" customWidth="1"/>
    <col min="16138" max="16138" width="9" style="175" bestFit="1" customWidth="1"/>
    <col min="16139" max="16384" width="9.140625" style="175"/>
  </cols>
  <sheetData>
    <row r="1" spans="1:19" x14ac:dyDescent="0.25">
      <c r="M1" s="176"/>
      <c r="N1" s="176"/>
      <c r="O1" s="176"/>
      <c r="P1" s="176"/>
    </row>
    <row r="2" spans="1:19" x14ac:dyDescent="0.25">
      <c r="A2" s="177" t="s">
        <v>1080</v>
      </c>
      <c r="M2" s="176"/>
      <c r="N2" s="176"/>
      <c r="O2" s="176"/>
      <c r="P2" s="176"/>
    </row>
    <row r="3" spans="1:19" x14ac:dyDescent="0.25">
      <c r="M3" s="176"/>
      <c r="N3" s="176"/>
      <c r="O3" s="176"/>
      <c r="P3" s="176"/>
    </row>
    <row r="4" spans="1:19" s="179" customFormat="1" ht="47.25" customHeight="1" x14ac:dyDescent="0.25">
      <c r="A4" s="663" t="s">
        <v>0</v>
      </c>
      <c r="B4" s="665" t="s">
        <v>1</v>
      </c>
      <c r="C4" s="665" t="s">
        <v>2</v>
      </c>
      <c r="D4" s="665" t="s">
        <v>3</v>
      </c>
      <c r="E4" s="663" t="s">
        <v>4</v>
      </c>
      <c r="F4" s="663" t="s">
        <v>5</v>
      </c>
      <c r="G4" s="663" t="s">
        <v>6</v>
      </c>
      <c r="H4" s="669" t="s">
        <v>7</v>
      </c>
      <c r="I4" s="669"/>
      <c r="J4" s="663" t="s">
        <v>8</v>
      </c>
      <c r="K4" s="670" t="s">
        <v>9</v>
      </c>
      <c r="L4" s="671"/>
      <c r="M4" s="668" t="s">
        <v>10</v>
      </c>
      <c r="N4" s="668"/>
      <c r="O4" s="668" t="s">
        <v>11</v>
      </c>
      <c r="P4" s="668"/>
      <c r="Q4" s="663" t="s">
        <v>12</v>
      </c>
      <c r="R4" s="665" t="s">
        <v>13</v>
      </c>
      <c r="S4" s="178"/>
    </row>
    <row r="5" spans="1:19" s="179" customFormat="1" x14ac:dyDescent="0.2">
      <c r="A5" s="664"/>
      <c r="B5" s="666"/>
      <c r="C5" s="666"/>
      <c r="D5" s="666"/>
      <c r="E5" s="664"/>
      <c r="F5" s="664"/>
      <c r="G5" s="664"/>
      <c r="H5" s="381" t="s">
        <v>14</v>
      </c>
      <c r="I5" s="381" t="s">
        <v>15</v>
      </c>
      <c r="J5" s="664"/>
      <c r="K5" s="383">
        <v>2018</v>
      </c>
      <c r="L5" s="383">
        <v>2019</v>
      </c>
      <c r="M5" s="182">
        <v>2018</v>
      </c>
      <c r="N5" s="182">
        <v>2019</v>
      </c>
      <c r="O5" s="182">
        <v>2018</v>
      </c>
      <c r="P5" s="182">
        <v>2019</v>
      </c>
      <c r="Q5" s="664"/>
      <c r="R5" s="666"/>
      <c r="S5" s="178"/>
    </row>
    <row r="6" spans="1:19" s="179" customFormat="1" ht="15.75" customHeight="1" x14ac:dyDescent="0.2">
      <c r="A6" s="183" t="s">
        <v>16</v>
      </c>
      <c r="B6" s="383" t="s">
        <v>17</v>
      </c>
      <c r="C6" s="383" t="s">
        <v>18</v>
      </c>
      <c r="D6" s="383" t="s">
        <v>19</v>
      </c>
      <c r="E6" s="183" t="s">
        <v>20</v>
      </c>
      <c r="F6" s="183" t="s">
        <v>21</v>
      </c>
      <c r="G6" s="183" t="s">
        <v>22</v>
      </c>
      <c r="H6" s="383" t="s">
        <v>23</v>
      </c>
      <c r="I6" s="383" t="s">
        <v>24</v>
      </c>
      <c r="J6" s="183" t="s">
        <v>25</v>
      </c>
      <c r="K6" s="383" t="s">
        <v>26</v>
      </c>
      <c r="L6" s="383" t="s">
        <v>27</v>
      </c>
      <c r="M6" s="382" t="s">
        <v>28</v>
      </c>
      <c r="N6" s="382" t="s">
        <v>29</v>
      </c>
      <c r="O6" s="382" t="s">
        <v>30</v>
      </c>
      <c r="P6" s="382" t="s">
        <v>31</v>
      </c>
      <c r="Q6" s="183" t="s">
        <v>32</v>
      </c>
      <c r="R6" s="383" t="s">
        <v>33</v>
      </c>
      <c r="S6" s="178"/>
    </row>
    <row r="7" spans="1:19" s="201" customFormat="1" ht="135" x14ac:dyDescent="0.25">
      <c r="A7" s="146">
        <v>1</v>
      </c>
      <c r="B7" s="400">
        <v>1</v>
      </c>
      <c r="C7" s="400">
        <v>4</v>
      </c>
      <c r="D7" s="401">
        <v>5</v>
      </c>
      <c r="E7" s="405" t="s">
        <v>509</v>
      </c>
      <c r="F7" s="401" t="s">
        <v>510</v>
      </c>
      <c r="G7" s="401" t="s">
        <v>511</v>
      </c>
      <c r="H7" s="398" t="s">
        <v>512</v>
      </c>
      <c r="I7" s="190" t="s">
        <v>513</v>
      </c>
      <c r="J7" s="401" t="s">
        <v>514</v>
      </c>
      <c r="K7" s="398" t="s">
        <v>515</v>
      </c>
      <c r="L7" s="398"/>
      <c r="M7" s="399">
        <v>24100</v>
      </c>
      <c r="N7" s="399"/>
      <c r="O7" s="399">
        <v>24100</v>
      </c>
      <c r="P7" s="399"/>
      <c r="Q7" s="401" t="s">
        <v>516</v>
      </c>
      <c r="R7" s="401" t="s">
        <v>517</v>
      </c>
      <c r="S7" s="200"/>
    </row>
    <row r="8" spans="1:19" s="201" customFormat="1" ht="135" x14ac:dyDescent="0.25">
      <c r="A8" s="246">
        <v>1</v>
      </c>
      <c r="B8" s="133">
        <v>1</v>
      </c>
      <c r="C8" s="133">
        <v>4</v>
      </c>
      <c r="D8" s="391">
        <v>5</v>
      </c>
      <c r="E8" s="392" t="s">
        <v>509</v>
      </c>
      <c r="F8" s="391" t="s">
        <v>510</v>
      </c>
      <c r="G8" s="391" t="s">
        <v>511</v>
      </c>
      <c r="H8" s="395" t="s">
        <v>512</v>
      </c>
      <c r="I8" s="224" t="s">
        <v>513</v>
      </c>
      <c r="J8" s="391" t="s">
        <v>514</v>
      </c>
      <c r="K8" s="395" t="s">
        <v>515</v>
      </c>
      <c r="L8" s="395"/>
      <c r="M8" s="372">
        <v>22023.9</v>
      </c>
      <c r="N8" s="168"/>
      <c r="O8" s="372">
        <v>22023.9</v>
      </c>
      <c r="P8" s="168"/>
      <c r="Q8" s="391" t="s">
        <v>516</v>
      </c>
      <c r="R8" s="391" t="s">
        <v>517</v>
      </c>
      <c r="S8" s="200"/>
    </row>
    <row r="9" spans="1:19" s="201" customFormat="1" x14ac:dyDescent="0.25">
      <c r="A9" s="886" t="s">
        <v>518</v>
      </c>
      <c r="B9" s="887"/>
      <c r="C9" s="887"/>
      <c r="D9" s="887"/>
      <c r="E9" s="887"/>
      <c r="F9" s="887"/>
      <c r="G9" s="887"/>
      <c r="H9" s="887"/>
      <c r="I9" s="887"/>
      <c r="J9" s="887"/>
      <c r="K9" s="887"/>
      <c r="L9" s="887"/>
      <c r="M9" s="887"/>
      <c r="N9" s="887"/>
      <c r="O9" s="887"/>
      <c r="P9" s="887"/>
      <c r="Q9" s="887"/>
      <c r="R9" s="888"/>
      <c r="S9" s="200"/>
    </row>
    <row r="10" spans="1:19" s="201" customFormat="1" ht="120" x14ac:dyDescent="0.25">
      <c r="A10" s="386">
        <v>2</v>
      </c>
      <c r="B10" s="386">
        <v>1</v>
      </c>
      <c r="C10" s="386">
        <v>4</v>
      </c>
      <c r="D10" s="384">
        <v>5</v>
      </c>
      <c r="E10" s="388" t="s">
        <v>519</v>
      </c>
      <c r="F10" s="384" t="s">
        <v>520</v>
      </c>
      <c r="G10" s="384" t="s">
        <v>52</v>
      </c>
      <c r="H10" s="385" t="s">
        <v>444</v>
      </c>
      <c r="I10" s="389" t="s">
        <v>63</v>
      </c>
      <c r="J10" s="384" t="s">
        <v>445</v>
      </c>
      <c r="K10" s="385" t="s">
        <v>521</v>
      </c>
      <c r="L10" s="385"/>
      <c r="M10" s="387">
        <v>24216</v>
      </c>
      <c r="N10" s="387"/>
      <c r="O10" s="387">
        <v>20716</v>
      </c>
      <c r="P10" s="387"/>
      <c r="Q10" s="384" t="s">
        <v>522</v>
      </c>
      <c r="R10" s="384" t="s">
        <v>523</v>
      </c>
      <c r="S10" s="200"/>
    </row>
    <row r="11" spans="1:19" s="201" customFormat="1" ht="120" x14ac:dyDescent="0.25">
      <c r="A11" s="373">
        <v>2</v>
      </c>
      <c r="B11" s="373">
        <v>1</v>
      </c>
      <c r="C11" s="373">
        <v>4</v>
      </c>
      <c r="D11" s="369">
        <v>5</v>
      </c>
      <c r="E11" s="371" t="s">
        <v>519</v>
      </c>
      <c r="F11" s="369" t="s">
        <v>520</v>
      </c>
      <c r="G11" s="369" t="s">
        <v>52</v>
      </c>
      <c r="H11" s="374" t="s">
        <v>444</v>
      </c>
      <c r="I11" s="370" t="s">
        <v>63</v>
      </c>
      <c r="J11" s="369" t="s">
        <v>445</v>
      </c>
      <c r="K11" s="374" t="s">
        <v>521</v>
      </c>
      <c r="L11" s="374"/>
      <c r="M11" s="407">
        <v>24216</v>
      </c>
      <c r="N11" s="407"/>
      <c r="O11" s="372">
        <v>20220</v>
      </c>
      <c r="P11" s="407"/>
      <c r="Q11" s="369" t="s">
        <v>522</v>
      </c>
      <c r="R11" s="369" t="s">
        <v>523</v>
      </c>
      <c r="S11" s="200"/>
    </row>
    <row r="12" spans="1:19" s="201" customFormat="1" x14ac:dyDescent="0.25">
      <c r="A12" s="886" t="s">
        <v>1081</v>
      </c>
      <c r="B12" s="887"/>
      <c r="C12" s="887"/>
      <c r="D12" s="887"/>
      <c r="E12" s="887"/>
      <c r="F12" s="887"/>
      <c r="G12" s="887"/>
      <c r="H12" s="887"/>
      <c r="I12" s="887"/>
      <c r="J12" s="887"/>
      <c r="K12" s="887"/>
      <c r="L12" s="887"/>
      <c r="M12" s="887"/>
      <c r="N12" s="887"/>
      <c r="O12" s="887"/>
      <c r="P12" s="887"/>
      <c r="Q12" s="887"/>
      <c r="R12" s="888"/>
      <c r="S12" s="200"/>
    </row>
    <row r="13" spans="1:19" s="201" customFormat="1" ht="60" x14ac:dyDescent="0.25">
      <c r="A13" s="130">
        <v>3</v>
      </c>
      <c r="B13" s="386">
        <v>1</v>
      </c>
      <c r="C13" s="386">
        <v>4</v>
      </c>
      <c r="D13" s="384">
        <v>2</v>
      </c>
      <c r="E13" s="388" t="s">
        <v>524</v>
      </c>
      <c r="F13" s="384" t="s">
        <v>525</v>
      </c>
      <c r="G13" s="384" t="s">
        <v>526</v>
      </c>
      <c r="H13" s="385" t="s">
        <v>527</v>
      </c>
      <c r="I13" s="389" t="s">
        <v>528</v>
      </c>
      <c r="J13" s="384" t="s">
        <v>529</v>
      </c>
      <c r="K13" s="385" t="s">
        <v>530</v>
      </c>
      <c r="L13" s="385"/>
      <c r="M13" s="387">
        <v>85000</v>
      </c>
      <c r="N13" s="387"/>
      <c r="O13" s="387">
        <v>85000</v>
      </c>
      <c r="P13" s="387"/>
      <c r="Q13" s="384" t="s">
        <v>516</v>
      </c>
      <c r="R13" s="384" t="s">
        <v>531</v>
      </c>
      <c r="S13" s="200"/>
    </row>
    <row r="14" spans="1:19" s="201" customFormat="1" ht="60" x14ac:dyDescent="0.25">
      <c r="A14" s="240">
        <v>3</v>
      </c>
      <c r="B14" s="373">
        <v>1</v>
      </c>
      <c r="C14" s="373">
        <v>4</v>
      </c>
      <c r="D14" s="369">
        <v>2</v>
      </c>
      <c r="E14" s="371" t="s">
        <v>524</v>
      </c>
      <c r="F14" s="369" t="s">
        <v>525</v>
      </c>
      <c r="G14" s="369" t="s">
        <v>526</v>
      </c>
      <c r="H14" s="374" t="s">
        <v>527</v>
      </c>
      <c r="I14" s="370" t="s">
        <v>528</v>
      </c>
      <c r="J14" s="369" t="s">
        <v>529</v>
      </c>
      <c r="K14" s="374" t="s">
        <v>530</v>
      </c>
      <c r="L14" s="374"/>
      <c r="M14" s="372">
        <v>84095</v>
      </c>
      <c r="N14" s="407"/>
      <c r="O14" s="372">
        <v>84095</v>
      </c>
      <c r="P14" s="407"/>
      <c r="Q14" s="369" t="s">
        <v>516</v>
      </c>
      <c r="R14" s="369" t="s">
        <v>531</v>
      </c>
      <c r="S14" s="200"/>
    </row>
    <row r="15" spans="1:19" s="201" customFormat="1" x14ac:dyDescent="0.25">
      <c r="A15" s="886" t="s">
        <v>518</v>
      </c>
      <c r="B15" s="887"/>
      <c r="C15" s="887"/>
      <c r="D15" s="887"/>
      <c r="E15" s="887"/>
      <c r="F15" s="887"/>
      <c r="G15" s="887"/>
      <c r="H15" s="887"/>
      <c r="I15" s="887"/>
      <c r="J15" s="887"/>
      <c r="K15" s="887"/>
      <c r="L15" s="887"/>
      <c r="M15" s="887"/>
      <c r="N15" s="887"/>
      <c r="O15" s="887"/>
      <c r="P15" s="887"/>
      <c r="Q15" s="887"/>
      <c r="R15" s="888"/>
      <c r="S15" s="200"/>
    </row>
    <row r="16" spans="1:19" s="201" customFormat="1" ht="60" x14ac:dyDescent="0.25">
      <c r="A16" s="386">
        <v>4</v>
      </c>
      <c r="B16" s="386">
        <v>1</v>
      </c>
      <c r="C16" s="386">
        <v>4</v>
      </c>
      <c r="D16" s="384">
        <v>5</v>
      </c>
      <c r="E16" s="388" t="s">
        <v>532</v>
      </c>
      <c r="F16" s="384" t="s">
        <v>533</v>
      </c>
      <c r="G16" s="384" t="s">
        <v>44</v>
      </c>
      <c r="H16" s="384" t="s">
        <v>43</v>
      </c>
      <c r="I16" s="389" t="s">
        <v>53</v>
      </c>
      <c r="J16" s="384" t="s">
        <v>534</v>
      </c>
      <c r="K16" s="385" t="s">
        <v>530</v>
      </c>
      <c r="L16" s="385"/>
      <c r="M16" s="387">
        <v>8500</v>
      </c>
      <c r="N16" s="387"/>
      <c r="O16" s="387">
        <v>8500</v>
      </c>
      <c r="P16" s="387"/>
      <c r="Q16" s="384" t="s">
        <v>516</v>
      </c>
      <c r="R16" s="384" t="s">
        <v>531</v>
      </c>
      <c r="S16" s="200"/>
    </row>
    <row r="17" spans="1:19" s="201" customFormat="1" ht="60" x14ac:dyDescent="0.25">
      <c r="A17" s="373">
        <v>4</v>
      </c>
      <c r="B17" s="373">
        <v>1</v>
      </c>
      <c r="C17" s="373">
        <v>4</v>
      </c>
      <c r="D17" s="369">
        <v>5</v>
      </c>
      <c r="E17" s="371" t="s">
        <v>532</v>
      </c>
      <c r="F17" s="369" t="s">
        <v>533</v>
      </c>
      <c r="G17" s="369" t="s">
        <v>44</v>
      </c>
      <c r="H17" s="369" t="s">
        <v>43</v>
      </c>
      <c r="I17" s="370" t="s">
        <v>53</v>
      </c>
      <c r="J17" s="369" t="s">
        <v>534</v>
      </c>
      <c r="K17" s="374" t="s">
        <v>530</v>
      </c>
      <c r="L17" s="374"/>
      <c r="M17" s="372">
        <v>6777.5</v>
      </c>
      <c r="N17" s="407"/>
      <c r="O17" s="372">
        <v>6777.5</v>
      </c>
      <c r="P17" s="407"/>
      <c r="Q17" s="369" t="s">
        <v>516</v>
      </c>
      <c r="R17" s="369" t="s">
        <v>531</v>
      </c>
      <c r="S17" s="200"/>
    </row>
    <row r="18" spans="1:19" s="201" customFormat="1" x14ac:dyDescent="0.25">
      <c r="A18" s="886" t="s">
        <v>518</v>
      </c>
      <c r="B18" s="887"/>
      <c r="C18" s="887"/>
      <c r="D18" s="887"/>
      <c r="E18" s="887"/>
      <c r="F18" s="887"/>
      <c r="G18" s="887"/>
      <c r="H18" s="887"/>
      <c r="I18" s="887"/>
      <c r="J18" s="887"/>
      <c r="K18" s="887"/>
      <c r="L18" s="887"/>
      <c r="M18" s="887"/>
      <c r="N18" s="887"/>
      <c r="O18" s="887"/>
      <c r="P18" s="887"/>
      <c r="Q18" s="887"/>
      <c r="R18" s="888"/>
      <c r="S18" s="200"/>
    </row>
    <row r="19" spans="1:19" s="201" customFormat="1" ht="90" x14ac:dyDescent="0.25">
      <c r="A19" s="386">
        <v>5</v>
      </c>
      <c r="B19" s="386">
        <v>1</v>
      </c>
      <c r="C19" s="386">
        <v>4</v>
      </c>
      <c r="D19" s="384">
        <v>5</v>
      </c>
      <c r="E19" s="388" t="s">
        <v>535</v>
      </c>
      <c r="F19" s="384" t="s">
        <v>536</v>
      </c>
      <c r="G19" s="384" t="s">
        <v>44</v>
      </c>
      <c r="H19" s="384" t="s">
        <v>43</v>
      </c>
      <c r="I19" s="389" t="s">
        <v>64</v>
      </c>
      <c r="J19" s="384" t="s">
        <v>537</v>
      </c>
      <c r="K19" s="385" t="s">
        <v>530</v>
      </c>
      <c r="L19" s="385"/>
      <c r="M19" s="387">
        <v>7500</v>
      </c>
      <c r="N19" s="387"/>
      <c r="O19" s="387">
        <v>7500</v>
      </c>
      <c r="P19" s="387"/>
      <c r="Q19" s="384" t="s">
        <v>516</v>
      </c>
      <c r="R19" s="384" t="s">
        <v>531</v>
      </c>
    </row>
    <row r="20" spans="1:19" s="201" customFormat="1" ht="90" x14ac:dyDescent="0.25">
      <c r="A20" s="373">
        <v>5</v>
      </c>
      <c r="B20" s="373">
        <v>1</v>
      </c>
      <c r="C20" s="373">
        <v>4</v>
      </c>
      <c r="D20" s="369">
        <v>5</v>
      </c>
      <c r="E20" s="371" t="s">
        <v>535</v>
      </c>
      <c r="F20" s="369" t="s">
        <v>536</v>
      </c>
      <c r="G20" s="369" t="s">
        <v>44</v>
      </c>
      <c r="H20" s="369" t="s">
        <v>43</v>
      </c>
      <c r="I20" s="370" t="s">
        <v>64</v>
      </c>
      <c r="J20" s="369" t="s">
        <v>537</v>
      </c>
      <c r="K20" s="374" t="s">
        <v>530</v>
      </c>
      <c r="L20" s="374"/>
      <c r="M20" s="372">
        <v>5278.75</v>
      </c>
      <c r="N20" s="407"/>
      <c r="O20" s="372">
        <v>5278.75</v>
      </c>
      <c r="P20" s="407"/>
      <c r="Q20" s="369" t="s">
        <v>516</v>
      </c>
      <c r="R20" s="369" t="s">
        <v>531</v>
      </c>
    </row>
    <row r="21" spans="1:19" s="201" customFormat="1" x14ac:dyDescent="0.25">
      <c r="A21" s="886" t="s">
        <v>518</v>
      </c>
      <c r="B21" s="887"/>
      <c r="C21" s="887"/>
      <c r="D21" s="887"/>
      <c r="E21" s="887"/>
      <c r="F21" s="887"/>
      <c r="G21" s="887"/>
      <c r="H21" s="887"/>
      <c r="I21" s="887"/>
      <c r="J21" s="887"/>
      <c r="K21" s="887"/>
      <c r="L21" s="887"/>
      <c r="M21" s="887"/>
      <c r="N21" s="887"/>
      <c r="O21" s="887"/>
      <c r="P21" s="887"/>
      <c r="Q21" s="887"/>
      <c r="R21" s="888"/>
    </row>
    <row r="22" spans="1:19" s="201" customFormat="1" ht="60" x14ac:dyDescent="0.25">
      <c r="A22" s="386">
        <v>6</v>
      </c>
      <c r="B22" s="386">
        <v>1</v>
      </c>
      <c r="C22" s="386">
        <v>4</v>
      </c>
      <c r="D22" s="384">
        <v>2</v>
      </c>
      <c r="E22" s="388" t="s">
        <v>538</v>
      </c>
      <c r="F22" s="384" t="s">
        <v>539</v>
      </c>
      <c r="G22" s="384" t="s">
        <v>44</v>
      </c>
      <c r="H22" s="384" t="s">
        <v>43</v>
      </c>
      <c r="I22" s="389" t="s">
        <v>64</v>
      </c>
      <c r="J22" s="384" t="s">
        <v>540</v>
      </c>
      <c r="K22" s="385" t="s">
        <v>530</v>
      </c>
      <c r="L22" s="385"/>
      <c r="M22" s="387">
        <v>7500</v>
      </c>
      <c r="N22" s="387"/>
      <c r="O22" s="387">
        <v>7500</v>
      </c>
      <c r="P22" s="387"/>
      <c r="Q22" s="384" t="s">
        <v>516</v>
      </c>
      <c r="R22" s="384" t="s">
        <v>531</v>
      </c>
    </row>
    <row r="23" spans="1:19" s="201" customFormat="1" ht="60" x14ac:dyDescent="0.25">
      <c r="A23" s="373">
        <v>6</v>
      </c>
      <c r="B23" s="373">
        <v>1</v>
      </c>
      <c r="C23" s="373">
        <v>4</v>
      </c>
      <c r="D23" s="369">
        <v>2</v>
      </c>
      <c r="E23" s="371" t="s">
        <v>538</v>
      </c>
      <c r="F23" s="369" t="s">
        <v>539</v>
      </c>
      <c r="G23" s="369" t="s">
        <v>44</v>
      </c>
      <c r="H23" s="369" t="s">
        <v>43</v>
      </c>
      <c r="I23" s="370" t="s">
        <v>64</v>
      </c>
      <c r="J23" s="369" t="s">
        <v>540</v>
      </c>
      <c r="K23" s="374" t="s">
        <v>530</v>
      </c>
      <c r="L23" s="374"/>
      <c r="M23" s="372">
        <v>5268.75</v>
      </c>
      <c r="N23" s="407"/>
      <c r="O23" s="372">
        <v>5268.75</v>
      </c>
      <c r="P23" s="407"/>
      <c r="Q23" s="369" t="s">
        <v>516</v>
      </c>
      <c r="R23" s="369" t="s">
        <v>531</v>
      </c>
    </row>
    <row r="24" spans="1:19" s="201" customFormat="1" x14ac:dyDescent="0.25">
      <c r="A24" s="886" t="s">
        <v>518</v>
      </c>
      <c r="B24" s="887"/>
      <c r="C24" s="887"/>
      <c r="D24" s="887"/>
      <c r="E24" s="887"/>
      <c r="F24" s="887"/>
      <c r="G24" s="887"/>
      <c r="H24" s="887"/>
      <c r="I24" s="887"/>
      <c r="J24" s="887"/>
      <c r="K24" s="887"/>
      <c r="L24" s="887"/>
      <c r="M24" s="887"/>
      <c r="N24" s="887"/>
      <c r="O24" s="887"/>
      <c r="P24" s="887"/>
      <c r="Q24" s="887"/>
      <c r="R24" s="888"/>
    </row>
    <row r="25" spans="1:19" s="201" customFormat="1" ht="60" x14ac:dyDescent="0.25">
      <c r="A25" s="130">
        <v>7</v>
      </c>
      <c r="B25" s="386">
        <v>1</v>
      </c>
      <c r="C25" s="386">
        <v>4</v>
      </c>
      <c r="D25" s="384">
        <v>2</v>
      </c>
      <c r="E25" s="388" t="s">
        <v>541</v>
      </c>
      <c r="F25" s="384" t="s">
        <v>542</v>
      </c>
      <c r="G25" s="384" t="s">
        <v>543</v>
      </c>
      <c r="H25" s="385" t="s">
        <v>544</v>
      </c>
      <c r="I25" s="389" t="s">
        <v>545</v>
      </c>
      <c r="J25" s="384" t="s">
        <v>546</v>
      </c>
      <c r="K25" s="385"/>
      <c r="L25" s="385" t="s">
        <v>42</v>
      </c>
      <c r="M25" s="387"/>
      <c r="N25" s="387">
        <v>50000</v>
      </c>
      <c r="O25" s="387"/>
      <c r="P25" s="387">
        <v>50000</v>
      </c>
      <c r="Q25" s="384" t="s">
        <v>516</v>
      </c>
      <c r="R25" s="384" t="s">
        <v>547</v>
      </c>
    </row>
    <row r="26" spans="1:19" s="201" customFormat="1" ht="60" x14ac:dyDescent="0.25">
      <c r="A26" s="240">
        <v>7</v>
      </c>
      <c r="B26" s="373">
        <v>1</v>
      </c>
      <c r="C26" s="373">
        <v>4</v>
      </c>
      <c r="D26" s="369">
        <v>2</v>
      </c>
      <c r="E26" s="371" t="s">
        <v>541</v>
      </c>
      <c r="F26" s="369" t="s">
        <v>542</v>
      </c>
      <c r="G26" s="369" t="s">
        <v>543</v>
      </c>
      <c r="H26" s="162" t="s">
        <v>548</v>
      </c>
      <c r="I26" s="137" t="s">
        <v>549</v>
      </c>
      <c r="J26" s="369" t="s">
        <v>546</v>
      </c>
      <c r="K26" s="374"/>
      <c r="L26" s="162" t="s">
        <v>550</v>
      </c>
      <c r="M26" s="407"/>
      <c r="N26" s="372">
        <v>27734</v>
      </c>
      <c r="O26" s="407"/>
      <c r="P26" s="372">
        <v>27734</v>
      </c>
      <c r="Q26" s="369" t="s">
        <v>516</v>
      </c>
      <c r="R26" s="369" t="s">
        <v>547</v>
      </c>
    </row>
    <row r="27" spans="1:19" s="201" customFormat="1" x14ac:dyDescent="0.25">
      <c r="A27" s="886" t="s">
        <v>551</v>
      </c>
      <c r="B27" s="887"/>
      <c r="C27" s="887"/>
      <c r="D27" s="887"/>
      <c r="E27" s="887"/>
      <c r="F27" s="887"/>
      <c r="G27" s="887"/>
      <c r="H27" s="887"/>
      <c r="I27" s="887"/>
      <c r="J27" s="887"/>
      <c r="K27" s="887"/>
      <c r="L27" s="887"/>
      <c r="M27" s="887"/>
      <c r="N27" s="887"/>
      <c r="O27" s="887"/>
      <c r="P27" s="887"/>
      <c r="Q27" s="887"/>
      <c r="R27" s="888"/>
    </row>
    <row r="28" spans="1:19" s="201" customFormat="1" ht="120" x14ac:dyDescent="0.25">
      <c r="A28" s="386">
        <v>8</v>
      </c>
      <c r="B28" s="386">
        <v>1</v>
      </c>
      <c r="C28" s="386">
        <v>4</v>
      </c>
      <c r="D28" s="384">
        <v>5</v>
      </c>
      <c r="E28" s="388" t="s">
        <v>416</v>
      </c>
      <c r="F28" s="384" t="s">
        <v>552</v>
      </c>
      <c r="G28" s="384" t="s">
        <v>39</v>
      </c>
      <c r="H28" s="384" t="s">
        <v>553</v>
      </c>
      <c r="I28" s="389" t="s">
        <v>554</v>
      </c>
      <c r="J28" s="384" t="s">
        <v>555</v>
      </c>
      <c r="K28" s="385"/>
      <c r="L28" s="385" t="s">
        <v>42</v>
      </c>
      <c r="M28" s="387"/>
      <c r="N28" s="387">
        <v>35000</v>
      </c>
      <c r="O28" s="387"/>
      <c r="P28" s="387">
        <v>35000</v>
      </c>
      <c r="Q28" s="384" t="s">
        <v>556</v>
      </c>
      <c r="R28" s="384" t="s">
        <v>547</v>
      </c>
    </row>
    <row r="29" spans="1:19" s="201" customFormat="1" ht="120" x14ac:dyDescent="0.25">
      <c r="A29" s="373">
        <v>8</v>
      </c>
      <c r="B29" s="373">
        <v>1</v>
      </c>
      <c r="C29" s="373">
        <v>4</v>
      </c>
      <c r="D29" s="369">
        <v>5</v>
      </c>
      <c r="E29" s="371" t="s">
        <v>416</v>
      </c>
      <c r="F29" s="369" t="s">
        <v>552</v>
      </c>
      <c r="G29" s="369" t="s">
        <v>39</v>
      </c>
      <c r="H29" s="369" t="s">
        <v>553</v>
      </c>
      <c r="I29" s="370" t="s">
        <v>554</v>
      </c>
      <c r="J29" s="369" t="s">
        <v>555</v>
      </c>
      <c r="K29" s="374"/>
      <c r="L29" s="162" t="s">
        <v>550</v>
      </c>
      <c r="M29" s="407"/>
      <c r="N29" s="372">
        <v>28025</v>
      </c>
      <c r="O29" s="407"/>
      <c r="P29" s="372">
        <v>28025</v>
      </c>
      <c r="Q29" s="369" t="s">
        <v>556</v>
      </c>
      <c r="R29" s="369" t="s">
        <v>547</v>
      </c>
    </row>
    <row r="30" spans="1:19" s="201" customFormat="1" x14ac:dyDescent="0.25">
      <c r="A30" s="886" t="s">
        <v>518</v>
      </c>
      <c r="B30" s="887"/>
      <c r="C30" s="887"/>
      <c r="D30" s="887"/>
      <c r="E30" s="887"/>
      <c r="F30" s="887"/>
      <c r="G30" s="887"/>
      <c r="H30" s="887"/>
      <c r="I30" s="887"/>
      <c r="J30" s="887"/>
      <c r="K30" s="887"/>
      <c r="L30" s="887"/>
      <c r="M30" s="887"/>
      <c r="N30" s="887"/>
      <c r="O30" s="887"/>
      <c r="P30" s="887"/>
      <c r="Q30" s="887"/>
      <c r="R30" s="888"/>
    </row>
    <row r="31" spans="1:19" s="201" customFormat="1" ht="240" x14ac:dyDescent="0.25">
      <c r="A31" s="386">
        <v>9</v>
      </c>
      <c r="B31" s="386">
        <v>1</v>
      </c>
      <c r="C31" s="386">
        <v>4</v>
      </c>
      <c r="D31" s="384">
        <v>2</v>
      </c>
      <c r="E31" s="388" t="s">
        <v>557</v>
      </c>
      <c r="F31" s="384" t="s">
        <v>558</v>
      </c>
      <c r="G31" s="384" t="s">
        <v>559</v>
      </c>
      <c r="H31" s="384" t="s">
        <v>560</v>
      </c>
      <c r="I31" s="389" t="s">
        <v>561</v>
      </c>
      <c r="J31" s="384" t="s">
        <v>562</v>
      </c>
      <c r="K31" s="385"/>
      <c r="L31" s="385" t="s">
        <v>384</v>
      </c>
      <c r="M31" s="387"/>
      <c r="N31" s="387">
        <v>16000</v>
      </c>
      <c r="O31" s="387"/>
      <c r="P31" s="387">
        <v>16000</v>
      </c>
      <c r="Q31" s="384" t="s">
        <v>516</v>
      </c>
      <c r="R31" s="384" t="s">
        <v>547</v>
      </c>
    </row>
    <row r="32" spans="1:19" s="201" customFormat="1" ht="255" x14ac:dyDescent="0.25">
      <c r="A32" s="386">
        <v>10</v>
      </c>
      <c r="B32" s="386">
        <v>3</v>
      </c>
      <c r="C32" s="386">
        <v>4</v>
      </c>
      <c r="D32" s="384">
        <v>5</v>
      </c>
      <c r="E32" s="388" t="s">
        <v>563</v>
      </c>
      <c r="F32" s="397" t="s">
        <v>564</v>
      </c>
      <c r="G32" s="384" t="s">
        <v>45</v>
      </c>
      <c r="H32" s="385" t="s">
        <v>565</v>
      </c>
      <c r="I32" s="389" t="s">
        <v>566</v>
      </c>
      <c r="J32" s="384" t="s">
        <v>567</v>
      </c>
      <c r="K32" s="385"/>
      <c r="L32" s="385" t="s">
        <v>42</v>
      </c>
      <c r="M32" s="387"/>
      <c r="N32" s="387">
        <v>40000</v>
      </c>
      <c r="O32" s="387"/>
      <c r="P32" s="387">
        <v>40000</v>
      </c>
      <c r="Q32" s="384" t="s">
        <v>516</v>
      </c>
      <c r="R32" s="384" t="s">
        <v>547</v>
      </c>
    </row>
    <row r="33" spans="1:18" s="201" customFormat="1" ht="255" x14ac:dyDescent="0.25">
      <c r="A33" s="373">
        <v>10</v>
      </c>
      <c r="B33" s="373">
        <v>3</v>
      </c>
      <c r="C33" s="373">
        <v>4</v>
      </c>
      <c r="D33" s="369">
        <v>5</v>
      </c>
      <c r="E33" s="371" t="s">
        <v>563</v>
      </c>
      <c r="F33" s="396" t="s">
        <v>564</v>
      </c>
      <c r="G33" s="369" t="s">
        <v>45</v>
      </c>
      <c r="H33" s="374" t="s">
        <v>565</v>
      </c>
      <c r="I33" s="370" t="s">
        <v>566</v>
      </c>
      <c r="J33" s="369" t="s">
        <v>567</v>
      </c>
      <c r="K33" s="374"/>
      <c r="L33" s="374" t="s">
        <v>42</v>
      </c>
      <c r="M33" s="407"/>
      <c r="N33" s="372">
        <v>33441.82</v>
      </c>
      <c r="O33" s="407"/>
      <c r="P33" s="372">
        <v>33441.82</v>
      </c>
      <c r="Q33" s="369" t="s">
        <v>516</v>
      </c>
      <c r="R33" s="369" t="s">
        <v>547</v>
      </c>
    </row>
    <row r="34" spans="1:18" s="201" customFormat="1" x14ac:dyDescent="0.25">
      <c r="A34" s="886" t="s">
        <v>518</v>
      </c>
      <c r="B34" s="887"/>
      <c r="C34" s="887"/>
      <c r="D34" s="887"/>
      <c r="E34" s="887"/>
      <c r="F34" s="887"/>
      <c r="G34" s="887"/>
      <c r="H34" s="887"/>
      <c r="I34" s="887"/>
      <c r="J34" s="887"/>
      <c r="K34" s="887"/>
      <c r="L34" s="887"/>
      <c r="M34" s="887"/>
      <c r="N34" s="887"/>
      <c r="O34" s="887"/>
      <c r="P34" s="887"/>
      <c r="Q34" s="887"/>
      <c r="R34" s="888"/>
    </row>
    <row r="35" spans="1:18" s="201" customFormat="1" ht="165" x14ac:dyDescent="0.25">
      <c r="A35" s="130">
        <v>11</v>
      </c>
      <c r="B35" s="386">
        <v>1</v>
      </c>
      <c r="C35" s="386">
        <v>4</v>
      </c>
      <c r="D35" s="384">
        <v>2</v>
      </c>
      <c r="E35" s="388" t="s">
        <v>568</v>
      </c>
      <c r="F35" s="384" t="s">
        <v>569</v>
      </c>
      <c r="G35" s="384" t="s">
        <v>45</v>
      </c>
      <c r="H35" s="385" t="s">
        <v>570</v>
      </c>
      <c r="I35" s="389" t="s">
        <v>571</v>
      </c>
      <c r="J35" s="384" t="s">
        <v>572</v>
      </c>
      <c r="K35" s="385"/>
      <c r="L35" s="385" t="s">
        <v>42</v>
      </c>
      <c r="M35" s="387"/>
      <c r="N35" s="387">
        <v>28000</v>
      </c>
      <c r="O35" s="387"/>
      <c r="P35" s="387">
        <v>28000</v>
      </c>
      <c r="Q35" s="384" t="s">
        <v>516</v>
      </c>
      <c r="R35" s="384" t="s">
        <v>547</v>
      </c>
    </row>
    <row r="36" spans="1:18" s="201" customFormat="1" ht="179.25" customHeight="1" x14ac:dyDescent="0.25">
      <c r="A36" s="240">
        <v>11</v>
      </c>
      <c r="B36" s="373">
        <v>1</v>
      </c>
      <c r="C36" s="373">
        <v>4</v>
      </c>
      <c r="D36" s="369">
        <v>2</v>
      </c>
      <c r="E36" s="371" t="s">
        <v>568</v>
      </c>
      <c r="F36" s="369" t="s">
        <v>569</v>
      </c>
      <c r="G36" s="369" t="s">
        <v>45</v>
      </c>
      <c r="H36" s="374" t="s">
        <v>570</v>
      </c>
      <c r="I36" s="370" t="s">
        <v>571</v>
      </c>
      <c r="J36" s="369" t="s">
        <v>572</v>
      </c>
      <c r="K36" s="374"/>
      <c r="L36" s="374" t="s">
        <v>42</v>
      </c>
      <c r="M36" s="407"/>
      <c r="N36" s="372">
        <v>26953</v>
      </c>
      <c r="O36" s="407"/>
      <c r="P36" s="372">
        <v>26953</v>
      </c>
      <c r="Q36" s="369" t="s">
        <v>516</v>
      </c>
      <c r="R36" s="369" t="s">
        <v>547</v>
      </c>
    </row>
    <row r="37" spans="1:18" s="201" customFormat="1" x14ac:dyDescent="0.25">
      <c r="A37" s="886" t="s">
        <v>518</v>
      </c>
      <c r="B37" s="887"/>
      <c r="C37" s="887"/>
      <c r="D37" s="887"/>
      <c r="E37" s="887"/>
      <c r="F37" s="887"/>
      <c r="G37" s="887"/>
      <c r="H37" s="887"/>
      <c r="I37" s="887"/>
      <c r="J37" s="887"/>
      <c r="K37" s="887"/>
      <c r="L37" s="887"/>
      <c r="M37" s="887"/>
      <c r="N37" s="887"/>
      <c r="O37" s="887"/>
      <c r="P37" s="887"/>
      <c r="Q37" s="887"/>
      <c r="R37" s="888"/>
    </row>
    <row r="38" spans="1:18" s="201" customFormat="1" ht="165" x14ac:dyDescent="0.25">
      <c r="A38" s="386">
        <v>12</v>
      </c>
      <c r="B38" s="386">
        <v>5</v>
      </c>
      <c r="C38" s="386">
        <v>4</v>
      </c>
      <c r="D38" s="384" t="s">
        <v>573</v>
      </c>
      <c r="E38" s="388" t="s">
        <v>574</v>
      </c>
      <c r="F38" s="384" t="s">
        <v>575</v>
      </c>
      <c r="G38" s="384" t="s">
        <v>576</v>
      </c>
      <c r="H38" s="384" t="s">
        <v>577</v>
      </c>
      <c r="I38" s="389" t="s">
        <v>578</v>
      </c>
      <c r="J38" s="384" t="s">
        <v>579</v>
      </c>
      <c r="K38" s="385"/>
      <c r="L38" s="385" t="s">
        <v>580</v>
      </c>
      <c r="M38" s="387"/>
      <c r="N38" s="387">
        <v>28000</v>
      </c>
      <c r="O38" s="387"/>
      <c r="P38" s="387">
        <v>28000</v>
      </c>
      <c r="Q38" s="384" t="s">
        <v>516</v>
      </c>
      <c r="R38" s="384" t="s">
        <v>547</v>
      </c>
    </row>
    <row r="39" spans="1:18" s="201" customFormat="1" ht="179.25" customHeight="1" x14ac:dyDescent="0.25">
      <c r="A39" s="373">
        <v>12</v>
      </c>
      <c r="B39" s="373">
        <v>5</v>
      </c>
      <c r="C39" s="373">
        <v>4</v>
      </c>
      <c r="D39" s="369" t="s">
        <v>573</v>
      </c>
      <c r="E39" s="371" t="s">
        <v>574</v>
      </c>
      <c r="F39" s="369" t="s">
        <v>575</v>
      </c>
      <c r="G39" s="369" t="s">
        <v>576</v>
      </c>
      <c r="H39" s="369" t="s">
        <v>577</v>
      </c>
      <c r="I39" s="370" t="s">
        <v>578</v>
      </c>
      <c r="J39" s="369" t="s">
        <v>579</v>
      </c>
      <c r="K39" s="374"/>
      <c r="L39" s="374" t="s">
        <v>580</v>
      </c>
      <c r="M39" s="407"/>
      <c r="N39" s="372">
        <v>25650.5</v>
      </c>
      <c r="O39" s="407"/>
      <c r="P39" s="372">
        <v>25650.5</v>
      </c>
      <c r="Q39" s="369" t="s">
        <v>516</v>
      </c>
      <c r="R39" s="369" t="s">
        <v>547</v>
      </c>
    </row>
    <row r="40" spans="1:18" s="201" customFormat="1" x14ac:dyDescent="0.25">
      <c r="A40" s="886" t="s">
        <v>518</v>
      </c>
      <c r="B40" s="887"/>
      <c r="C40" s="887"/>
      <c r="D40" s="887"/>
      <c r="E40" s="887"/>
      <c r="F40" s="887"/>
      <c r="G40" s="887"/>
      <c r="H40" s="887"/>
      <c r="I40" s="887"/>
      <c r="J40" s="887"/>
      <c r="K40" s="887"/>
      <c r="L40" s="887"/>
      <c r="M40" s="887"/>
      <c r="N40" s="887"/>
      <c r="O40" s="887"/>
      <c r="P40" s="887"/>
      <c r="Q40" s="887"/>
      <c r="R40" s="888"/>
    </row>
    <row r="41" spans="1:18" s="201" customFormat="1" ht="150" x14ac:dyDescent="0.25">
      <c r="A41" s="386">
        <v>13</v>
      </c>
      <c r="B41" s="386">
        <v>5</v>
      </c>
      <c r="C41" s="386">
        <v>4</v>
      </c>
      <c r="D41" s="384">
        <v>2</v>
      </c>
      <c r="E41" s="388" t="s">
        <v>581</v>
      </c>
      <c r="F41" s="384" t="s">
        <v>582</v>
      </c>
      <c r="G41" s="384" t="s">
        <v>52</v>
      </c>
      <c r="H41" s="384" t="s">
        <v>583</v>
      </c>
      <c r="I41" s="389" t="s">
        <v>584</v>
      </c>
      <c r="J41" s="384" t="s">
        <v>585</v>
      </c>
      <c r="K41" s="385"/>
      <c r="L41" s="385" t="s">
        <v>580</v>
      </c>
      <c r="M41" s="387"/>
      <c r="N41" s="387">
        <v>24000</v>
      </c>
      <c r="O41" s="387"/>
      <c r="P41" s="387">
        <v>24000</v>
      </c>
      <c r="Q41" s="384" t="s">
        <v>516</v>
      </c>
      <c r="R41" s="384" t="s">
        <v>586</v>
      </c>
    </row>
    <row r="42" spans="1:18" s="201" customFormat="1" ht="150" x14ac:dyDescent="0.25">
      <c r="A42" s="373">
        <v>13</v>
      </c>
      <c r="B42" s="373">
        <v>5</v>
      </c>
      <c r="C42" s="373">
        <v>4</v>
      </c>
      <c r="D42" s="369">
        <v>2</v>
      </c>
      <c r="E42" s="371" t="s">
        <v>581</v>
      </c>
      <c r="F42" s="369" t="s">
        <v>582</v>
      </c>
      <c r="G42" s="369" t="s">
        <v>52</v>
      </c>
      <c r="H42" s="369" t="s">
        <v>583</v>
      </c>
      <c r="I42" s="370" t="s">
        <v>587</v>
      </c>
      <c r="J42" s="369" t="s">
        <v>585</v>
      </c>
      <c r="K42" s="374"/>
      <c r="L42" s="374" t="s">
        <v>580</v>
      </c>
      <c r="M42" s="407"/>
      <c r="N42" s="372">
        <v>23620</v>
      </c>
      <c r="O42" s="407"/>
      <c r="P42" s="372">
        <v>23620</v>
      </c>
      <c r="Q42" s="369" t="s">
        <v>516</v>
      </c>
      <c r="R42" s="369" t="s">
        <v>586</v>
      </c>
    </row>
    <row r="43" spans="1:18" s="201" customFormat="1" x14ac:dyDescent="0.25">
      <c r="A43" s="886" t="s">
        <v>518</v>
      </c>
      <c r="B43" s="887"/>
      <c r="C43" s="887"/>
      <c r="D43" s="887"/>
      <c r="E43" s="887"/>
      <c r="F43" s="887"/>
      <c r="G43" s="887"/>
      <c r="H43" s="887"/>
      <c r="I43" s="887"/>
      <c r="J43" s="887"/>
      <c r="K43" s="887"/>
      <c r="L43" s="887"/>
      <c r="M43" s="887"/>
      <c r="N43" s="887"/>
      <c r="O43" s="887"/>
      <c r="P43" s="887"/>
      <c r="Q43" s="887"/>
      <c r="R43" s="888"/>
    </row>
    <row r="44" spans="1:18" s="201" customFormat="1" ht="135" x14ac:dyDescent="0.25">
      <c r="A44" s="386">
        <v>14</v>
      </c>
      <c r="B44" s="386">
        <v>1</v>
      </c>
      <c r="C44" s="386">
        <v>4</v>
      </c>
      <c r="D44" s="384">
        <v>5</v>
      </c>
      <c r="E44" s="124" t="s">
        <v>588</v>
      </c>
      <c r="F44" s="384" t="s">
        <v>589</v>
      </c>
      <c r="G44" s="384" t="s">
        <v>44</v>
      </c>
      <c r="H44" s="384" t="s">
        <v>590</v>
      </c>
      <c r="I44" s="389" t="s">
        <v>591</v>
      </c>
      <c r="J44" s="384" t="s">
        <v>592</v>
      </c>
      <c r="K44" s="385"/>
      <c r="L44" s="385" t="s">
        <v>580</v>
      </c>
      <c r="M44" s="387"/>
      <c r="N44" s="387">
        <v>13000</v>
      </c>
      <c r="O44" s="387"/>
      <c r="P44" s="387">
        <v>13000</v>
      </c>
      <c r="Q44" s="384" t="s">
        <v>516</v>
      </c>
      <c r="R44" s="384" t="s">
        <v>547</v>
      </c>
    </row>
    <row r="45" spans="1:18" s="201" customFormat="1" ht="135" x14ac:dyDescent="0.25">
      <c r="A45" s="394">
        <v>14</v>
      </c>
      <c r="B45" s="394">
        <v>1</v>
      </c>
      <c r="C45" s="394">
        <v>4</v>
      </c>
      <c r="D45" s="396">
        <v>5</v>
      </c>
      <c r="E45" s="125" t="s">
        <v>588</v>
      </c>
      <c r="F45" s="396" t="s">
        <v>589</v>
      </c>
      <c r="G45" s="396" t="s">
        <v>44</v>
      </c>
      <c r="H45" s="396" t="s">
        <v>590</v>
      </c>
      <c r="I45" s="74" t="s">
        <v>591</v>
      </c>
      <c r="J45" s="396" t="s">
        <v>592</v>
      </c>
      <c r="K45" s="247"/>
      <c r="L45" s="374" t="s">
        <v>580</v>
      </c>
      <c r="M45" s="248"/>
      <c r="N45" s="372">
        <v>12998.5</v>
      </c>
      <c r="O45" s="407"/>
      <c r="P45" s="372">
        <v>12998.5</v>
      </c>
      <c r="Q45" s="396" t="s">
        <v>516</v>
      </c>
      <c r="R45" s="396" t="s">
        <v>547</v>
      </c>
    </row>
    <row r="46" spans="1:18" s="201" customFormat="1" x14ac:dyDescent="0.25">
      <c r="A46" s="886" t="s">
        <v>518</v>
      </c>
      <c r="B46" s="887"/>
      <c r="C46" s="887"/>
      <c r="D46" s="887"/>
      <c r="E46" s="887"/>
      <c r="F46" s="887"/>
      <c r="G46" s="887"/>
      <c r="H46" s="887"/>
      <c r="I46" s="887"/>
      <c r="J46" s="887"/>
      <c r="K46" s="887"/>
      <c r="L46" s="887"/>
      <c r="M46" s="887"/>
      <c r="N46" s="887"/>
      <c r="O46" s="887"/>
      <c r="P46" s="887"/>
      <c r="Q46" s="887"/>
      <c r="R46" s="888"/>
    </row>
    <row r="47" spans="1:18" s="201" customFormat="1" ht="165" x14ac:dyDescent="0.25">
      <c r="A47" s="386">
        <v>15</v>
      </c>
      <c r="B47" s="386">
        <v>1</v>
      </c>
      <c r="C47" s="386">
        <v>4</v>
      </c>
      <c r="D47" s="384">
        <v>5</v>
      </c>
      <c r="E47" s="388" t="s">
        <v>593</v>
      </c>
      <c r="F47" s="384" t="s">
        <v>594</v>
      </c>
      <c r="G47" s="384" t="s">
        <v>595</v>
      </c>
      <c r="H47" s="384" t="s">
        <v>596</v>
      </c>
      <c r="I47" s="389" t="s">
        <v>597</v>
      </c>
      <c r="J47" s="384" t="s">
        <v>598</v>
      </c>
      <c r="K47" s="385"/>
      <c r="L47" s="385" t="s">
        <v>346</v>
      </c>
      <c r="M47" s="387"/>
      <c r="N47" s="387">
        <v>13000</v>
      </c>
      <c r="O47" s="387"/>
      <c r="P47" s="387">
        <v>13000</v>
      </c>
      <c r="Q47" s="384" t="s">
        <v>516</v>
      </c>
      <c r="R47" s="384" t="s">
        <v>547</v>
      </c>
    </row>
    <row r="48" spans="1:18" s="201" customFormat="1" ht="165" x14ac:dyDescent="0.25">
      <c r="A48" s="373">
        <v>15</v>
      </c>
      <c r="B48" s="373">
        <v>1</v>
      </c>
      <c r="C48" s="373">
        <v>4</v>
      </c>
      <c r="D48" s="369">
        <v>5</v>
      </c>
      <c r="E48" s="371" t="s">
        <v>593</v>
      </c>
      <c r="F48" s="369" t="s">
        <v>594</v>
      </c>
      <c r="G48" s="369" t="s">
        <v>595</v>
      </c>
      <c r="H48" s="369" t="s">
        <v>596</v>
      </c>
      <c r="I48" s="370" t="s">
        <v>597</v>
      </c>
      <c r="J48" s="369" t="s">
        <v>598</v>
      </c>
      <c r="K48" s="374"/>
      <c r="L48" s="162" t="s">
        <v>42</v>
      </c>
      <c r="M48" s="407"/>
      <c r="N48" s="372">
        <v>11889</v>
      </c>
      <c r="O48" s="407"/>
      <c r="P48" s="372">
        <v>11889</v>
      </c>
      <c r="Q48" s="369" t="s">
        <v>516</v>
      </c>
      <c r="R48" s="369" t="s">
        <v>547</v>
      </c>
    </row>
    <row r="49" spans="1:18" s="201" customFormat="1" x14ac:dyDescent="0.25">
      <c r="A49" s="886" t="s">
        <v>518</v>
      </c>
      <c r="B49" s="887"/>
      <c r="C49" s="887"/>
      <c r="D49" s="887"/>
      <c r="E49" s="887"/>
      <c r="F49" s="887"/>
      <c r="G49" s="887"/>
      <c r="H49" s="887"/>
      <c r="I49" s="887"/>
      <c r="J49" s="887"/>
      <c r="K49" s="887"/>
      <c r="L49" s="887"/>
      <c r="M49" s="887"/>
      <c r="N49" s="887"/>
      <c r="O49" s="887"/>
      <c r="P49" s="887"/>
      <c r="Q49" s="887"/>
      <c r="R49" s="888"/>
    </row>
    <row r="50" spans="1:18" s="193" customFormat="1" ht="120" x14ac:dyDescent="0.25">
      <c r="A50" s="400">
        <v>16</v>
      </c>
      <c r="B50" s="400">
        <v>1</v>
      </c>
      <c r="C50" s="401">
        <v>4</v>
      </c>
      <c r="D50" s="400">
        <v>5</v>
      </c>
      <c r="E50" s="249" t="s">
        <v>599</v>
      </c>
      <c r="F50" s="379" t="s">
        <v>600</v>
      </c>
      <c r="G50" s="404" t="s">
        <v>45</v>
      </c>
      <c r="H50" s="379" t="s">
        <v>43</v>
      </c>
      <c r="I50" s="380" t="s">
        <v>601</v>
      </c>
      <c r="J50" s="379" t="s">
        <v>602</v>
      </c>
      <c r="K50" s="406"/>
      <c r="L50" s="406" t="s">
        <v>603</v>
      </c>
      <c r="M50" s="402"/>
      <c r="N50" s="402">
        <v>109352.06</v>
      </c>
      <c r="O50" s="402"/>
      <c r="P50" s="402">
        <v>108316.85</v>
      </c>
      <c r="Q50" s="404" t="s">
        <v>604</v>
      </c>
      <c r="R50" s="379" t="s">
        <v>605</v>
      </c>
    </row>
    <row r="51" spans="1:18" s="193" customFormat="1" ht="120" x14ac:dyDescent="0.25">
      <c r="A51" s="133">
        <v>16</v>
      </c>
      <c r="B51" s="133">
        <v>1</v>
      </c>
      <c r="C51" s="391">
        <v>4</v>
      </c>
      <c r="D51" s="133">
        <v>5</v>
      </c>
      <c r="E51" s="273" t="s">
        <v>599</v>
      </c>
      <c r="F51" s="377" t="s">
        <v>600</v>
      </c>
      <c r="G51" s="105" t="s">
        <v>45</v>
      </c>
      <c r="H51" s="377" t="s">
        <v>43</v>
      </c>
      <c r="I51" s="409" t="s">
        <v>601</v>
      </c>
      <c r="J51" s="377" t="s">
        <v>602</v>
      </c>
      <c r="K51" s="390"/>
      <c r="L51" s="390" t="s">
        <v>603</v>
      </c>
      <c r="M51" s="410"/>
      <c r="N51" s="375">
        <v>109352.06</v>
      </c>
      <c r="O51" s="410"/>
      <c r="P51" s="376">
        <v>73000</v>
      </c>
      <c r="Q51" s="105" t="s">
        <v>604</v>
      </c>
      <c r="R51" s="377" t="s">
        <v>605</v>
      </c>
    </row>
    <row r="52" spans="1:18" s="193" customFormat="1" x14ac:dyDescent="0.25">
      <c r="A52" s="886" t="s">
        <v>1082</v>
      </c>
      <c r="B52" s="887"/>
      <c r="C52" s="887"/>
      <c r="D52" s="887"/>
      <c r="E52" s="887"/>
      <c r="F52" s="887"/>
      <c r="G52" s="887"/>
      <c r="H52" s="887"/>
      <c r="I52" s="887"/>
      <c r="J52" s="887"/>
      <c r="K52" s="887"/>
      <c r="L52" s="887"/>
      <c r="M52" s="887"/>
      <c r="N52" s="887"/>
      <c r="O52" s="887"/>
      <c r="P52" s="887"/>
      <c r="Q52" s="887"/>
      <c r="R52" s="888"/>
    </row>
    <row r="53" spans="1:18" s="254" customFormat="1" ht="90" x14ac:dyDescent="0.25">
      <c r="A53" s="403">
        <v>17</v>
      </c>
      <c r="B53" s="403">
        <v>1</v>
      </c>
      <c r="C53" s="403">
        <v>4</v>
      </c>
      <c r="D53" s="403">
        <v>5</v>
      </c>
      <c r="E53" s="250" t="s">
        <v>606</v>
      </c>
      <c r="F53" s="251" t="s">
        <v>607</v>
      </c>
      <c r="G53" s="252" t="s">
        <v>608</v>
      </c>
      <c r="H53" s="251" t="s">
        <v>609</v>
      </c>
      <c r="I53" s="404" t="s">
        <v>610</v>
      </c>
      <c r="J53" s="251" t="s">
        <v>611</v>
      </c>
      <c r="K53" s="252"/>
      <c r="L53" s="403" t="s">
        <v>283</v>
      </c>
      <c r="M53" s="403" t="s">
        <v>612</v>
      </c>
      <c r="N53" s="402">
        <v>10000</v>
      </c>
      <c r="O53" s="253"/>
      <c r="P53" s="402">
        <v>10000</v>
      </c>
      <c r="Q53" s="252" t="s">
        <v>613</v>
      </c>
      <c r="R53" s="251" t="s">
        <v>614</v>
      </c>
    </row>
    <row r="54" spans="1:18" s="254" customFormat="1" ht="90" x14ac:dyDescent="0.25">
      <c r="A54" s="393">
        <v>17</v>
      </c>
      <c r="B54" s="393">
        <v>1</v>
      </c>
      <c r="C54" s="393">
        <v>4</v>
      </c>
      <c r="D54" s="393">
        <v>5</v>
      </c>
      <c r="E54" s="255" t="s">
        <v>606</v>
      </c>
      <c r="F54" s="256" t="s">
        <v>607</v>
      </c>
      <c r="G54" s="257" t="s">
        <v>608</v>
      </c>
      <c r="H54" s="256" t="s">
        <v>609</v>
      </c>
      <c r="I54" s="105" t="s">
        <v>610</v>
      </c>
      <c r="J54" s="256" t="s">
        <v>611</v>
      </c>
      <c r="K54" s="257"/>
      <c r="L54" s="393" t="s">
        <v>283</v>
      </c>
      <c r="M54" s="393" t="s">
        <v>612</v>
      </c>
      <c r="N54" s="376">
        <v>9350</v>
      </c>
      <c r="O54" s="258"/>
      <c r="P54" s="376">
        <v>9350</v>
      </c>
      <c r="Q54" s="257" t="s">
        <v>613</v>
      </c>
      <c r="R54" s="256" t="s">
        <v>614</v>
      </c>
    </row>
    <row r="55" spans="1:18" s="254" customFormat="1" x14ac:dyDescent="0.25">
      <c r="A55" s="886" t="s">
        <v>518</v>
      </c>
      <c r="B55" s="887"/>
      <c r="C55" s="887"/>
      <c r="D55" s="887"/>
      <c r="E55" s="887"/>
      <c r="F55" s="887"/>
      <c r="G55" s="887"/>
      <c r="H55" s="887"/>
      <c r="I55" s="887"/>
      <c r="J55" s="887"/>
      <c r="K55" s="887"/>
      <c r="L55" s="887"/>
      <c r="M55" s="887"/>
      <c r="N55" s="887"/>
      <c r="O55" s="887"/>
      <c r="P55" s="887"/>
      <c r="Q55" s="887"/>
      <c r="R55" s="888"/>
    </row>
    <row r="56" spans="1:18" s="193" customFormat="1" ht="120" x14ac:dyDescent="0.25">
      <c r="A56" s="400">
        <v>18</v>
      </c>
      <c r="B56" s="400">
        <v>1</v>
      </c>
      <c r="C56" s="400">
        <v>4</v>
      </c>
      <c r="D56" s="400">
        <v>2</v>
      </c>
      <c r="E56" s="259" t="s">
        <v>615</v>
      </c>
      <c r="F56" s="132" t="s">
        <v>616</v>
      </c>
      <c r="G56" s="400" t="s">
        <v>39</v>
      </c>
      <c r="H56" s="132" t="s">
        <v>609</v>
      </c>
      <c r="I56" s="401" t="s">
        <v>617</v>
      </c>
      <c r="J56" s="132" t="s">
        <v>618</v>
      </c>
      <c r="K56" s="260"/>
      <c r="L56" s="400" t="s">
        <v>619</v>
      </c>
      <c r="M56" s="261"/>
      <c r="N56" s="399">
        <v>45000</v>
      </c>
      <c r="O56" s="260"/>
      <c r="P56" s="399">
        <v>45000</v>
      </c>
      <c r="Q56" s="400" t="s">
        <v>613</v>
      </c>
      <c r="R56" s="132" t="s">
        <v>547</v>
      </c>
    </row>
    <row r="57" spans="1:18" s="193" customFormat="1" ht="120" x14ac:dyDescent="0.25">
      <c r="A57" s="133">
        <v>18</v>
      </c>
      <c r="B57" s="133">
        <v>1</v>
      </c>
      <c r="C57" s="133">
        <v>4</v>
      </c>
      <c r="D57" s="133">
        <v>2</v>
      </c>
      <c r="E57" s="262" t="s">
        <v>615</v>
      </c>
      <c r="F57" s="134" t="s">
        <v>616</v>
      </c>
      <c r="G57" s="133" t="s">
        <v>39</v>
      </c>
      <c r="H57" s="134" t="s">
        <v>609</v>
      </c>
      <c r="I57" s="391" t="s">
        <v>617</v>
      </c>
      <c r="J57" s="134" t="s">
        <v>618</v>
      </c>
      <c r="K57" s="263"/>
      <c r="L57" s="133" t="s">
        <v>619</v>
      </c>
      <c r="M57" s="264"/>
      <c r="N57" s="372">
        <v>42000</v>
      </c>
      <c r="O57" s="263"/>
      <c r="P57" s="372">
        <v>42000</v>
      </c>
      <c r="Q57" s="133" t="s">
        <v>613</v>
      </c>
      <c r="R57" s="134" t="s">
        <v>547</v>
      </c>
    </row>
    <row r="58" spans="1:18" s="193" customFormat="1" x14ac:dyDescent="0.25">
      <c r="A58" s="886" t="s">
        <v>518</v>
      </c>
      <c r="B58" s="887"/>
      <c r="C58" s="887"/>
      <c r="D58" s="887"/>
      <c r="E58" s="887"/>
      <c r="F58" s="887"/>
      <c r="G58" s="887"/>
      <c r="H58" s="887"/>
      <c r="I58" s="887"/>
      <c r="J58" s="887"/>
      <c r="K58" s="887"/>
      <c r="L58" s="887"/>
      <c r="M58" s="887"/>
      <c r="N58" s="887"/>
      <c r="O58" s="887"/>
      <c r="P58" s="887"/>
      <c r="Q58" s="887"/>
      <c r="R58" s="888"/>
    </row>
    <row r="59" spans="1:18" s="193" customFormat="1" ht="90" x14ac:dyDescent="0.25">
      <c r="A59" s="400">
        <v>19</v>
      </c>
      <c r="B59" s="400">
        <v>1</v>
      </c>
      <c r="C59" s="400">
        <v>4</v>
      </c>
      <c r="D59" s="400">
        <v>5</v>
      </c>
      <c r="E59" s="259" t="s">
        <v>620</v>
      </c>
      <c r="F59" s="147" t="s">
        <v>621</v>
      </c>
      <c r="G59" s="400" t="s">
        <v>622</v>
      </c>
      <c r="H59" s="132" t="s">
        <v>590</v>
      </c>
      <c r="I59" s="401" t="s">
        <v>623</v>
      </c>
      <c r="J59" s="132" t="s">
        <v>537</v>
      </c>
      <c r="K59" s="260"/>
      <c r="L59" s="401" t="s">
        <v>619</v>
      </c>
      <c r="M59" s="260"/>
      <c r="N59" s="110">
        <v>7000</v>
      </c>
      <c r="O59" s="265"/>
      <c r="P59" s="399">
        <v>7000</v>
      </c>
      <c r="Q59" s="400" t="s">
        <v>613</v>
      </c>
      <c r="R59" s="132" t="s">
        <v>547</v>
      </c>
    </row>
    <row r="60" spans="1:18" s="193" customFormat="1" ht="90" x14ac:dyDescent="0.25">
      <c r="A60" s="133">
        <v>19</v>
      </c>
      <c r="B60" s="133">
        <v>1</v>
      </c>
      <c r="C60" s="133">
        <v>4</v>
      </c>
      <c r="D60" s="133">
        <v>5</v>
      </c>
      <c r="E60" s="262" t="s">
        <v>620</v>
      </c>
      <c r="F60" s="171" t="s">
        <v>621</v>
      </c>
      <c r="G60" s="133" t="s">
        <v>622</v>
      </c>
      <c r="H60" s="134" t="s">
        <v>590</v>
      </c>
      <c r="I60" s="391" t="s">
        <v>623</v>
      </c>
      <c r="J60" s="134" t="s">
        <v>537</v>
      </c>
      <c r="K60" s="263"/>
      <c r="L60" s="391" t="s">
        <v>619</v>
      </c>
      <c r="M60" s="263"/>
      <c r="N60" s="372">
        <v>6925</v>
      </c>
      <c r="O60" s="266"/>
      <c r="P60" s="372">
        <v>6925</v>
      </c>
      <c r="Q60" s="133" t="s">
        <v>613</v>
      </c>
      <c r="R60" s="134" t="s">
        <v>547</v>
      </c>
    </row>
    <row r="61" spans="1:18" s="193" customFormat="1" x14ac:dyDescent="0.25">
      <c r="A61" s="886" t="s">
        <v>518</v>
      </c>
      <c r="B61" s="887"/>
      <c r="C61" s="887"/>
      <c r="D61" s="887"/>
      <c r="E61" s="887"/>
      <c r="F61" s="887"/>
      <c r="G61" s="887"/>
      <c r="H61" s="887"/>
      <c r="I61" s="887"/>
      <c r="J61" s="887"/>
      <c r="K61" s="887"/>
      <c r="L61" s="887"/>
      <c r="M61" s="887"/>
      <c r="N61" s="887"/>
      <c r="O61" s="887"/>
      <c r="P61" s="887"/>
      <c r="Q61" s="887"/>
      <c r="R61" s="888"/>
    </row>
    <row r="62" spans="1:18" s="193" customFormat="1" ht="75" x14ac:dyDescent="0.25">
      <c r="A62" s="400">
        <v>20</v>
      </c>
      <c r="B62" s="400">
        <v>1</v>
      </c>
      <c r="C62" s="400">
        <v>4</v>
      </c>
      <c r="D62" s="400">
        <v>2</v>
      </c>
      <c r="E62" s="267" t="s">
        <v>624</v>
      </c>
      <c r="F62" s="132" t="s">
        <v>625</v>
      </c>
      <c r="G62" s="400" t="s">
        <v>55</v>
      </c>
      <c r="H62" s="132" t="s">
        <v>590</v>
      </c>
      <c r="I62" s="401" t="s">
        <v>626</v>
      </c>
      <c r="J62" s="117" t="s">
        <v>537</v>
      </c>
      <c r="K62" s="260"/>
      <c r="L62" s="400" t="s">
        <v>36</v>
      </c>
      <c r="M62" s="260"/>
      <c r="N62" s="110">
        <v>7000</v>
      </c>
      <c r="O62" s="150"/>
      <c r="P62" s="399">
        <v>7000</v>
      </c>
      <c r="Q62" s="400" t="s">
        <v>613</v>
      </c>
      <c r="R62" s="132" t="s">
        <v>547</v>
      </c>
    </row>
    <row r="63" spans="1:18" s="193" customFormat="1" ht="75" x14ac:dyDescent="0.25">
      <c r="A63" s="133">
        <v>20</v>
      </c>
      <c r="B63" s="133">
        <v>1</v>
      </c>
      <c r="C63" s="133">
        <v>4</v>
      </c>
      <c r="D63" s="133">
        <v>2</v>
      </c>
      <c r="E63" s="268" t="s">
        <v>624</v>
      </c>
      <c r="F63" s="134" t="s">
        <v>625</v>
      </c>
      <c r="G63" s="133" t="s">
        <v>55</v>
      </c>
      <c r="H63" s="134" t="s">
        <v>590</v>
      </c>
      <c r="I63" s="391" t="s">
        <v>626</v>
      </c>
      <c r="J63" s="269" t="s">
        <v>537</v>
      </c>
      <c r="K63" s="263"/>
      <c r="L63" s="133" t="s">
        <v>36</v>
      </c>
      <c r="M63" s="263"/>
      <c r="N63" s="372">
        <v>6925</v>
      </c>
      <c r="O63" s="270"/>
      <c r="P63" s="372">
        <v>6925</v>
      </c>
      <c r="Q63" s="133" t="s">
        <v>613</v>
      </c>
      <c r="R63" s="134" t="s">
        <v>547</v>
      </c>
    </row>
    <row r="64" spans="1:18" s="193" customFormat="1" x14ac:dyDescent="0.25">
      <c r="A64" s="886" t="s">
        <v>518</v>
      </c>
      <c r="B64" s="887"/>
      <c r="C64" s="887"/>
      <c r="D64" s="887"/>
      <c r="E64" s="887"/>
      <c r="F64" s="887"/>
      <c r="G64" s="887"/>
      <c r="H64" s="887"/>
      <c r="I64" s="887"/>
      <c r="J64" s="887"/>
      <c r="K64" s="887"/>
      <c r="L64" s="887"/>
      <c r="M64" s="887"/>
      <c r="N64" s="887"/>
      <c r="O64" s="887"/>
      <c r="P64" s="887"/>
      <c r="Q64" s="887"/>
      <c r="R64" s="888"/>
    </row>
    <row r="65" spans="1:18" s="193" customFormat="1" ht="105" x14ac:dyDescent="0.25">
      <c r="A65" s="400">
        <v>21</v>
      </c>
      <c r="B65" s="400">
        <v>1</v>
      </c>
      <c r="C65" s="400">
        <v>4</v>
      </c>
      <c r="D65" s="400">
        <v>5</v>
      </c>
      <c r="E65" s="249" t="s">
        <v>627</v>
      </c>
      <c r="F65" s="271" t="s">
        <v>628</v>
      </c>
      <c r="G65" s="400" t="s">
        <v>44</v>
      </c>
      <c r="H65" s="132" t="s">
        <v>590</v>
      </c>
      <c r="I65" s="401" t="s">
        <v>629</v>
      </c>
      <c r="J65" s="272" t="s">
        <v>630</v>
      </c>
      <c r="K65" s="260"/>
      <c r="L65" s="400" t="s">
        <v>36</v>
      </c>
      <c r="M65" s="260"/>
      <c r="N65" s="399">
        <v>13000</v>
      </c>
      <c r="O65" s="260"/>
      <c r="P65" s="399">
        <v>13000</v>
      </c>
      <c r="Q65" s="400" t="s">
        <v>613</v>
      </c>
      <c r="R65" s="401" t="s">
        <v>547</v>
      </c>
    </row>
    <row r="66" spans="1:18" s="193" customFormat="1" ht="105" x14ac:dyDescent="0.25">
      <c r="A66" s="133">
        <v>21</v>
      </c>
      <c r="B66" s="133">
        <v>1</v>
      </c>
      <c r="C66" s="133">
        <v>4</v>
      </c>
      <c r="D66" s="133">
        <v>5</v>
      </c>
      <c r="E66" s="273" t="s">
        <v>627</v>
      </c>
      <c r="F66" s="60" t="s">
        <v>628</v>
      </c>
      <c r="G66" s="133" t="s">
        <v>44</v>
      </c>
      <c r="H66" s="134" t="s">
        <v>590</v>
      </c>
      <c r="I66" s="391" t="s">
        <v>629</v>
      </c>
      <c r="J66" s="274" t="s">
        <v>630</v>
      </c>
      <c r="K66" s="263"/>
      <c r="L66" s="133" t="s">
        <v>36</v>
      </c>
      <c r="M66" s="263"/>
      <c r="N66" s="372">
        <v>11000</v>
      </c>
      <c r="O66" s="263"/>
      <c r="P66" s="372">
        <v>11000</v>
      </c>
      <c r="Q66" s="133" t="s">
        <v>613</v>
      </c>
      <c r="R66" s="391" t="s">
        <v>547</v>
      </c>
    </row>
    <row r="67" spans="1:18" s="193" customFormat="1" x14ac:dyDescent="0.25">
      <c r="A67" s="886" t="s">
        <v>518</v>
      </c>
      <c r="B67" s="887"/>
      <c r="C67" s="887"/>
      <c r="D67" s="887"/>
      <c r="E67" s="887"/>
      <c r="F67" s="887"/>
      <c r="G67" s="887"/>
      <c r="H67" s="887"/>
      <c r="I67" s="887"/>
      <c r="J67" s="887"/>
      <c r="K67" s="887"/>
      <c r="L67" s="887"/>
      <c r="M67" s="887"/>
      <c r="N67" s="887"/>
      <c r="O67" s="887"/>
      <c r="P67" s="887"/>
      <c r="Q67" s="887"/>
      <c r="R67" s="888"/>
    </row>
    <row r="69" spans="1:18" x14ac:dyDescent="0.25">
      <c r="M69" s="578" t="s">
        <v>256</v>
      </c>
      <c r="N69" s="579"/>
      <c r="O69" s="580" t="s">
        <v>257</v>
      </c>
      <c r="P69" s="580"/>
    </row>
    <row r="70" spans="1:18" x14ac:dyDescent="0.25">
      <c r="M70" s="99" t="s">
        <v>258</v>
      </c>
      <c r="N70" s="99" t="s">
        <v>259</v>
      </c>
      <c r="O70" s="99" t="s">
        <v>258</v>
      </c>
      <c r="P70" s="99" t="s">
        <v>259</v>
      </c>
    </row>
    <row r="71" spans="1:18" x14ac:dyDescent="0.25">
      <c r="L71" s="101" t="s">
        <v>260</v>
      </c>
      <c r="M71" s="151">
        <v>19</v>
      </c>
      <c r="N71" s="156">
        <f>O7+O13+O16+O19+O22+P25+P28+P31+P32+P35+P38+P41+P44+P47+P53+P56+P59+P62+P65</f>
        <v>461600</v>
      </c>
      <c r="O71" s="161">
        <v>2</v>
      </c>
      <c r="P71" s="156">
        <f>O10+P50</f>
        <v>129032.85</v>
      </c>
    </row>
    <row r="72" spans="1:18" x14ac:dyDescent="0.25">
      <c r="L72" s="101" t="s">
        <v>261</v>
      </c>
      <c r="M72" s="378">
        <v>19</v>
      </c>
      <c r="N72" s="83">
        <f>O8+O14+O17+O20+O23+P26+P29+P31+P33+P36+P39+P42+P45+P48+P54+P57+P60+P63+P66</f>
        <v>405955.72</v>
      </c>
      <c r="O72" s="378">
        <v>2</v>
      </c>
      <c r="P72" s="83">
        <f>P51+O11</f>
        <v>93220</v>
      </c>
    </row>
  </sheetData>
  <mergeCells count="36">
    <mergeCell ref="J4:J5"/>
    <mergeCell ref="K4:L4"/>
    <mergeCell ref="M4:N4"/>
    <mergeCell ref="O4:P4"/>
    <mergeCell ref="A4:A5"/>
    <mergeCell ref="B4:B5"/>
    <mergeCell ref="C4:C5"/>
    <mergeCell ref="A12:R12"/>
    <mergeCell ref="A15:R15"/>
    <mergeCell ref="A67:R67"/>
    <mergeCell ref="A18:R18"/>
    <mergeCell ref="A21:R21"/>
    <mergeCell ref="A24:R24"/>
    <mergeCell ref="D4:D5"/>
    <mergeCell ref="E4:E5"/>
    <mergeCell ref="F4:F5"/>
    <mergeCell ref="Q4:Q5"/>
    <mergeCell ref="R4:R5"/>
    <mergeCell ref="A9:R9"/>
    <mergeCell ref="G4:G5"/>
    <mergeCell ref="H4:I4"/>
    <mergeCell ref="M69:N69"/>
    <mergeCell ref="O69:P69"/>
    <mergeCell ref="A27:R27"/>
    <mergeCell ref="A30:R30"/>
    <mergeCell ref="A34:R34"/>
    <mergeCell ref="A37:R37"/>
    <mergeCell ref="A40:R40"/>
    <mergeCell ref="A52:R52"/>
    <mergeCell ref="A55:R55"/>
    <mergeCell ref="A58:R58"/>
    <mergeCell ref="A43:R43"/>
    <mergeCell ref="A46:R46"/>
    <mergeCell ref="A49:R49"/>
    <mergeCell ref="A61:R61"/>
    <mergeCell ref="A64:R6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CDR (SIR)</vt:lpstr>
      <vt:lpstr>Dolnoślaski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lpstr>MRiRW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dc:creator>
  <cp:lastModifiedBy>marek</cp:lastModifiedBy>
  <cp:lastPrinted>2020-02-24T07:46:49Z</cp:lastPrinted>
  <dcterms:created xsi:type="dcterms:W3CDTF">2019-06-18T06:18:33Z</dcterms:created>
  <dcterms:modified xsi:type="dcterms:W3CDTF">2020-04-02T11:51:35Z</dcterms:modified>
</cp:coreProperties>
</file>