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bookViews>
    <workbookView xWindow="-120" yWindow="-120" windowWidth="15600" windowHeight="9240" firstSheet="11" activeTab="17"/>
  </bookViews>
  <sheets>
    <sheet name="Dolnośląski ODR" sheetId="1" r:id="rId1"/>
    <sheet name="Kujawsko-pomorski ODR" sheetId="2" r:id="rId2"/>
    <sheet name="Lubelski ODR" sheetId="3" r:id="rId3"/>
    <sheet name="Lubuski ODR" sheetId="4" r:id="rId4"/>
    <sheet name="Łódzki ODR" sheetId="5" r:id="rId5"/>
    <sheet name="Małopolski ODR" sheetId="6" r:id="rId6"/>
    <sheet name="Mazowiecki ODR" sheetId="7" r:id="rId7"/>
    <sheet name="Opolski ODR" sheetId="8" r:id="rId8"/>
    <sheet name="Podkarpacki ODR" sheetId="9" r:id="rId9"/>
    <sheet name="Podlaski ODR" sheetId="10" r:id="rId10"/>
    <sheet name="Pomorski ODR" sheetId="11" r:id="rId11"/>
    <sheet name="Śląski ODR" sheetId="12" r:id="rId12"/>
    <sheet name="Świętokrzyski ODR" sheetId="13" r:id="rId13"/>
    <sheet name="Warmińsko-mazurski ODR" sheetId="14" r:id="rId14"/>
    <sheet name="Wielkopolski ODR" sheetId="15" r:id="rId15"/>
    <sheet name="Zachodniopomorski ODR" sheetId="16" r:id="rId16"/>
    <sheet name="CDR (SIR)" sheetId="17" r:id="rId17"/>
    <sheet name="MRiRW" sheetId="1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3" i="17" l="1"/>
  <c r="N31" i="16" l="1"/>
  <c r="N25" i="15"/>
  <c r="N47" i="14"/>
  <c r="N33" i="13"/>
  <c r="M24" i="13"/>
  <c r="O41" i="12" l="1"/>
  <c r="N25" i="11" l="1"/>
  <c r="N34" i="10" l="1"/>
  <c r="O7" i="9"/>
  <c r="N16" i="9" s="1"/>
  <c r="N52" i="8" l="1"/>
  <c r="O51" i="7"/>
  <c r="O46" i="7"/>
  <c r="O44" i="7"/>
  <c r="O42" i="7"/>
  <c r="O40" i="7"/>
  <c r="O38" i="7"/>
  <c r="O36" i="7"/>
  <c r="O34" i="7"/>
  <c r="O32" i="7"/>
  <c r="O30" i="7"/>
  <c r="O28" i="7"/>
  <c r="O26" i="7"/>
  <c r="O24" i="7"/>
  <c r="O22" i="7"/>
  <c r="O20" i="7"/>
  <c r="O18" i="7"/>
  <c r="O16" i="7"/>
  <c r="O14" i="7"/>
  <c r="O12" i="7"/>
  <c r="O10" i="7"/>
  <c r="O7" i="7"/>
  <c r="N56" i="7" l="1"/>
  <c r="N36" i="6"/>
  <c r="N28" i="4"/>
  <c r="N57" i="3"/>
  <c r="N28" i="2"/>
  <c r="N22" i="1"/>
  <c r="N26" i="5" l="1"/>
</calcChain>
</file>

<file path=xl/sharedStrings.xml><?xml version="1.0" encoding="utf-8"?>
<sst xmlns="http://schemas.openxmlformats.org/spreadsheetml/2006/main" count="2623" uniqueCount="1115">
  <si>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</si>
  <si>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</si>
  <si>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</si>
  <si>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</si>
  <si>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</si>
  <si>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</si>
  <si>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</si>
  <si>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</si>
  <si>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</si>
  <si>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</si>
  <si>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</si>
  <si>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</si>
  <si>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</si>
  <si>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</si>
  <si>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</si>
  <si>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</si>
  <si>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</si>
  <si>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</si>
  <si>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</si>
  <si>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</si>
  <si>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</si>
  <si>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</si>
  <si>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</si>
  <si>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</si>
  <si>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</si>
  <si>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</si>
  <si>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</si>
  <si>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</si>
  <si>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</si>
  <si>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</si>
  <si>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</si>
  <si>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</si>
  <si>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</si>
  <si>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</si>
  <si>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Dolnośląski Ośrodek Doradztwa Rolniczego z siedzibą we Wrocławiu</t>
  </si>
  <si>
    <t>ul. Zwycięska 8,
53-033 Wrocław</t>
  </si>
  <si>
    <t>Technologia uprawy winorośli w teorii i praktyce</t>
  </si>
  <si>
    <t>1.</t>
  </si>
  <si>
    <t>2.</t>
  </si>
  <si>
    <t>3.</t>
  </si>
  <si>
    <t>warsztaty</t>
  </si>
  <si>
    <t>Liczba warsztatów
Liczba uczestników warsztatów,
w tym liczba doradców</t>
  </si>
  <si>
    <t>mieszkańcy obszarów wiejskich, rolnicy, właściciele gospodarstw agroturystycznych, doradcy, osoby  zainteresowane podejmowaniem i rozwojem przedsiębiorczości na obszarach wiejskich oraz wdrażaniem innowacyjnych rozwiązań na obszarach wiejskich</t>
  </si>
  <si>
    <t>I-IV</t>
  </si>
  <si>
    <t xml:space="preserve">dolnośląscy rolnicy, producenci, hodowcy bydła, doradcy, przedstawiciele świata nauki, mieszkańcy obszarów wiejskich zainteresowani tematyką
</t>
  </si>
  <si>
    <t>Działania Zespołu Tematycznego zwiazanego 
z zagadnieniami chowu i hodowli bydla mięsnego</t>
  </si>
  <si>
    <t>4.</t>
  </si>
  <si>
    <t>5.</t>
  </si>
  <si>
    <t>6.</t>
  </si>
  <si>
    <t>Innowacje w dolnośląskim winiarstwie</t>
  </si>
  <si>
    <t>szkolenie,
broszura</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</si>
  <si>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</si>
  <si>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Liczba szkoleń
Liczba uczestników szkoleń,
w tym liczba doradców
Liczba broszur
Nakład (egz.)</t>
  </si>
  <si>
    <t>Dolnosląski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</si>
  <si>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</si>
  <si>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Liczba targów
Szacowana liczba uczestników targów
Liczba ulotek
Nakład (egz.)
Liczba spotów reklamowych w radio
Liczba postów na portalu spolecznościowym</t>
  </si>
  <si>
    <t>targi,
ulotka,
spot w radio,
informacje i publikacje w Internecie</t>
  </si>
  <si>
    <t>10
6 000
1
120 000
230
10</t>
  </si>
  <si>
    <t>Od rolnika do koszyka</t>
  </si>
  <si>
    <t>konferencja</t>
  </si>
  <si>
    <t>Rolnictwo ekologiczne szansą dla polskiego rolnictwa</t>
  </si>
  <si>
    <t>III, IV</t>
  </si>
  <si>
    <t>spotkanie,
szkolenie</t>
  </si>
  <si>
    <t>Liczba konferencji
Liczba uczestników konferencji, w tym doradców,
w tym liczba przedstawicieli LGD</t>
  </si>
  <si>
    <t>1
60
8
3</t>
  </si>
  <si>
    <t>1
14
2</t>
  </si>
  <si>
    <t>1
35
2
1
1 500</t>
  </si>
  <si>
    <t>1
15
5
1
40
8</t>
  </si>
  <si>
    <t>Liczba spotkań
Liczba uczestników spotkań,
w tym liczba doradców
Liczba szkoleń
Liczba uczestników szkoleń, w tym liczba doradców</t>
  </si>
  <si>
    <t>Celem operacji jest rozwój przedsiębiorczości na obszarach wiejskich poprzez podniesienie poziomu wiedzy i umiejętności 
w zakresie innowacyjnych rozwiązań w technologii uprawy winorośli, podczas sześciodniowych warsztatów, składających się z zajęć teroretycznych i praktycznych. Dodatkowo umożliwienie budowania sieci kontaktów pomiędzy rolnikami, mieszkańcami obszarów wiejskich, doradcami oraz przedstawicielami innych instytucji mających wpływ na kształtowanie i rozwój obszarów wiejskich.</t>
  </si>
  <si>
    <t>Uzasadnienie: Zdecydowanie cieplejszy niż w innych rejonach klimat sprzyja rozwojowi winiarstwa na Dolnym Śląsku, a malowniczy i zróżnicowany krajobraz w połączeniu z atrakcjami regionu stanowi doskonałą ofertę, która jak magnes przyciąga turystów z kraju i zagranicy. Lokalne wino staje się modne i cieszy się coraz większym zainteresowaniem. Dlatego też dolnośląscy winiarze wychodząc naprzeciw oczekiwaniom turystów, często rozszerzają swoją ofertę o spotkania, szkolenia czy warsztaty. Na winiarskiej mapie naszego regionu co roku przybywa kilka nowych winnic wprowadzających swoje wina do sprzedaży, a wiele z już funkcjonujących zwiększa areał upraw. Jednak zdecydowana większość dolnośląskich winnic powstaje w nieodpowiednio dobranych miejscach, a sami winiarze borykają się z wieloma problemami. Spowodowane jest to brakiem profesjonalnego przygotowania i odpowiedniego kierunkowego wykształcenia, dającego podstawy do uprawy winorośli. Poprzez realizację operacji uczestnicy będą mieli możliwość skorzystania z wiedzy fachowej w zakresie technologii uprawy winorośli oraz zapoznania się z prawidłowo prowadzoną winnicą, uczestniczyć w pracach polowych oraz własnoręcznie posadzić winorośl. Dowiedzą się, że klimat, gleba i odmiany przekładają się na jakość samych win.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Z uwagi na bardzo obszerną do przekazania wiedzę, zaplanowano sześciodniowe warsztaty z podziałem na dwa panele, składające się z części teoretycznej i praktycznej. Pierwszy panel będzie odbywał się w czynnej dolnośląskiej winnicy, gdzie przeprowadzone zostaną zajęcia teoretyczne oraz praktyczne m. in. uczestniczenie w codziennych pracach w winnicy, rozpoznawanie szkodników, nauka przycinania winorośli. Drugi panel będzie skupiony na uzupełnieniu wiedzy pozyskanej poprzez uczestnictwo w panelu I. Obejmować będzie szereg różnorodnych zagadnień, w tym udział w pracach polowych oraz własnoręcznie sadzenie winorośli.</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</si>
  <si>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</si>
  <si>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Uzasadnienie: Produkcja dobrych lub doskonałych winogron wymaga dokładnego dopasowania ich odmiany do lokalnego klimatu. Jednak następujące zmiany klimatyczne, a w szczególności ocieplenie już teraz oddziaływuje na uprawy winorośli. Niekorzystny wpływ odczuwają nie tylko rolnicy gospodarujący na niewielkich areałach, ale i znane marki. Wyższe temperatury i większe stężenie dwutlenku węgla negatywnie wpływają na smak i czas dojrzewania winorośli. Do tego dochodzi działanie chorób, szkodników, ulew i gradobić. Zagrożeni stratami właściciele winnic, aby zaradzić problemom szukają wsparcia w nauce. Podczas spotkania Zespołu Tematycznego związanego z zagadnieniami winiarstwa uczestnicy zaproponowali przeprowadzenie profesjonalnego szkolenia pt. "Wpływ zmian warunków klimatycznych na proces winifikacji", dla osób które już prowadzą winnice i borykają się z tym problemem, ale także dla zainteresowanych założeniem winnicy, w której podstawą jest dobór stanowiska. Połączenie nauki z praktyką umożliwi wypracowanie rozwiązań pozwalających na ograniczanie strat, a także wpłynie na zacieśnienie współpracy. W dłuższej perspektywie pozwoli to na realizację wspólnych, innowacyjnych projektów. Stworzenie platformy umożliwiającej podniesienie poziomu wiedzy, wymianę doświadczeń, bezpośrednią rozmowę ułatwi tworzenie sieci kontaktów podmiotów zainteresowanych innowacjami w rolnictwie, produkcji żywności i na obszarach wiejskich. W konsekwencji powstaną grupy operacyjne, podejmujące innowacyjne projekty i przedsięwzięcia związane z winiarstwem. Zaplanowane szkolenie pozwoli na transfer wiedzy w zakresie tworzenia grup operacyjnych w oparciu o dotychczasowe doświadczenia i innowacyjne przedsięwzięcia, stanowiące źródło inspiracji dla uczestników. Dodatkowo uczestnicy Zespołu Tematycznego związanego z zagadnieniami winiarstwa zaproponowali przygotowanie kompleksowej oferty promocyjnej (broszury), która pozwoli na dotarcie do szerokiego grona odbiorców, a w dłuższej perspektywie wpłynie na rozwój małej przedsiębiorczości na obszarach wiejskich. Podejmowanie wspólnych działań zacieśni współpracę pomiędzy dolnośląskim rolnikami, producentami wina i stworzy płaszczyznę do tworzenia grup operacyjnych w ramach działania "Współpraca".</t>
  </si>
  <si>
    <t>Uzasadnienie: Wprowadzenie możliwości wytwarzania przez rolników żywności w ramach rolniczego handlu detalicznego pozwoliło na ogromny rozwój rynku produktów wysokiej jakości wytwarzanych na niewielką skalę. Jest to ogromna szansa do pozyskania dodatkowych źródeł dochodu, szczególnie przez nieduże gospodarstwa lub te położone na terenach o niekorzystnych warunkach gospodarowania. Niestety wciąż brakuje miejsc umożliwiających bezpośrednią sprzedaż  żywności wysokiej jakości, wytwarzanej na niewielką skalę przez dolnośląskich rolników i producentów, finalnemu konsumentowi. Zorganizowanie cyklicznego Dolnośląskiego Targu Rolnego  (10 targów, raz w miesiącu, od marca do grudnia 2020 r.) pozwoli na stworzenie miejsca, w którym z jednej strony dolnośląscy rolnicy, producenci żywności będą mieli możliwość sprzedaży swoich produktów oraz bezpośredniej promocji i rozmowy z kupującymi. Z drugiej strony konsumenci otrzymają możliwość poznania osób od których nabywają produkty, uzyskania informacji o procesie produkcji czy specyficznych walorach. Pozwoli to na budowanie odpowiednich relacji rolnik, producent- konsument, wzmacnianie świadomości konsumenckiej i edukowanie w zakresie żywności wysokiej jakości. W tworzenie i kreowanie Dolnośląskiego Targu Rolnego zostaną zaangażowani dolnośląscy rolnicy i producenci regionalnej, tradycyjnej i ekologicznej żywności oraz twórcy rękodzieła, którzy tworzą Zespół Tematyczny. Wpłynie to na zacieśnianie współpracy i zachęci ich do podejmowania kolejnych wspólnych przedsięwzięć. Stworzenie platformy umożliwiającej wymianę doświadczeń, bezpośrednią rozmowę ułatwi tworzenie sieci kontaktów podmiotów zainteresowanych innowacjami w rolnictwie, produkcji żywności i na obszarach wiejskich. W konsekwencji Zespół Tematyczny może utworzyć grupę operacyjną EPI, podejmującą innowacyjne projekty i przedsięwzięcia w zakresie skracania łańcuchów dostaw. Poprzez udział w Dolnośląskim Targu Rolnym dolnośląscy rolnicy i producenci żywności wysokiej jakości będą mieli możliwość wspólnej promocji, budowania marki oraz dotarcia do szerszej grupy odbiorców.</t>
  </si>
  <si>
    <t xml:space="preserve">Uzasadnienie: Obszary wiejskie Dolnego Śląska posiadają walory sprzyjające rozwojowi przedsiębiorczości w zakresie agroturystyki, produkcji lokalnej żywności czy innych form działalności. Szczególne miejsce w gospodarce obszarów wiejskich Dolnego Śląska, zajmuje produkcja lokalnej żywności, doceniana przez coraz szersze grono świadomych konsumentów. Realizowana w ramach operacji konferencja pn. „Od rolnika do koszyka”, już samym tytułem nawiązuje do krótkiej „drogi” dostawy zakupywanych przez konsumentów produktów z gospodarstwa rolnego oraz lokalnych producentów żywności. Im dłuższa liczba pośredników na tej drodze, tym cena jaką musi zapłacić konsument wzrasta, a jakość i świeżość sprzedawanych towarów – maleje. Aby wzmocnić i maksymalnie skrócić ten łańcuch dostaw niezbędnym jest, przede wszystkim pokazanie rolnikom i małym producentom lokalnej żywności, w jaki sposób sprawnie prowadzić produkcję i sprzedaż oraz jakie innowacje rozwiązania można wprowadzać, by zdrowe produkty trafiały jak najszybciej na stoły konsumentów. Konferencja będzie cennym źródłem wiedzy dla producentów lokalnej żywności i rolników, na temat możliwości rozwijania tej formy wiejskiej przedsiębiorczości oraz innowacyjnych przykładów podnoszących konkurencyjność produktów i skracania łańcuchów dostaw żywności do konsumenta końcowego. Wskazane zostaną praktyczne przykłady prowadzenia małego przetwórstwa lokalnego na przykładzie już  powstałych grup operacyjnych EPI utworzonych w ramach działania „Współpraca”. </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</si>
  <si>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</si>
  <si>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Uzasadnienie: Przystąpienie Polski do Unii Europejskiej wprowadziło polskie rolnictwo w proces intensywnej restrukturyzacji związanej z silną racjonalizacją metod produkcji i struktury gospodarstw. Duża część odłogowanej powierzchni w związku z wprowadzeniem dopłat bezpośrednich została ponownie zagospodarowana. Wielkopowierzchniowe gospodarstwa rolne nastawione na zysk, zużywają znacznie więcej nawozów sztucznych oraz środków ochrony roślin niż małe rodzinne gospodarstwa rolne. W takim intensywnym systemie produkcji nie ma miejsca dla miedz śródpolnych, oczek wodnych, nieregularnych drobnych cieków wodnych, a także starych, mniej wydajnych roślin uprawnych i ras zwierząt hodowlanych. Wszystko to prowadzi do utraty różnorodności biologicznej na poziomie genetycznym, gatunkowym i krajobrazowym. Dlatego produkcja ekologiczna staje się istotną alternatywą dla małych i średnich gospodarstw rolniczych. Nie należy ona jednak do działalności łatwych. Ilość regulacji prawnych, konieczność prowadzenia dokumentacji oraz mechanizmy kontroli wymagają olbrzymiej fachowej wiedzy. Należy też podkreślić że rolnictwo ekologiczne to zupełnie odmienny system gospodarowania, w którym rezygnacja ze środków chemicznych i sztucznych dodatków żywieniowych to tylko część działań alternatywnych. Poziom i zakres wiedzy rolnika to podstawowy czynnik warunkujący jego decyzje produkcyjne i pozaprodukcyjne związane z funkcjonowaniem gospodarstwa rolnego. Wielu rolników przestawia swoje gospodarstwo na metody ekologiczne bez ugruntowanej fachowej wiedzy i bez możliwości zbytu dla swoich ekoproduktów. Niesie to za sobą ryzyko powrotu do konwencjonalnych metod produkcji po skończeniu się okresu subwencji oraz zmniejszenia się dostępności produktów ekologicznych na rynku. Praktyki takie mogą zaszkodzić dotychczasowym osiągnięciom rolnictwa ekologicznego oraz związanym z nim korzyściom dla środowiska. W rolnictwie ekologicznym wciąż zbyt małą uwagę przywiązuje się właśnie do aspektu ochrony środowiska i przyrody. Bardzo istotne w tym systemie gospodarowania jest również wdrażanie nowych, innowacyjnych rozwiązań, które stałyby się pomocne w prowadzeniu gospodarstwa metodami ekologicznymi. Należy jednak podkreślić, iż rolnicy nie są w stanie sami przejść na tory gospodarki innowacyjnej, bowiem w ich przekonaniu podejmowanie nowych rozwiązań wiąże się nie tylko z ryzykiem ale i kosztami. Dlatego oczekują wsparcia poczynań innowacyjnych, pomocy służb doradczych i jednostek naukowo-badawczych, które wskażą jakie nowości będą odpowiednie dla danego gospodarstwa i sposobu produkcji, na co odpowiedzią jest właśnie realizacja przedmiotowej operacji.</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</si>
  <si>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</si>
  <si>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</si>
  <si>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Operacje własne</t>
  </si>
  <si>
    <t>Operacje partnerów</t>
  </si>
  <si>
    <t>Liczba</t>
  </si>
  <si>
    <t>Kwota</t>
  </si>
  <si>
    <t>-</t>
  </si>
  <si>
    <t>Wyjazd studyjny</t>
  </si>
  <si>
    <t>Liczba uczestników</t>
  </si>
  <si>
    <t>20</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</si>
  <si>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</si>
  <si>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III-IV</t>
  </si>
  <si>
    <t xml:space="preserve">Kujawsko-Pomorski Ośrodek Doradztwa Rolniczego </t>
  </si>
  <si>
    <t>Minikowo                                   89-122 Minikowo</t>
  </si>
  <si>
    <t>25</t>
  </si>
  <si>
    <t>II-III</t>
  </si>
  <si>
    <t xml:space="preserve"> Wymiana wiedzy i innowacji w rolnictwie dzięki gospodarstwom demonstracyjnym.</t>
  </si>
  <si>
    <t>Krajowe Dni Pola Minikowo 2020 – innowacyjne rozwiązania w uprawie roślin</t>
  </si>
  <si>
    <t>Konferencja</t>
  </si>
  <si>
    <t xml:space="preserve">liczba konferencji </t>
  </si>
  <si>
    <t xml:space="preserve"> 
I - III</t>
  </si>
  <si>
    <t>liczba uczestników</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</si>
  <si>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</si>
  <si>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</si>
  <si>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50</t>
  </si>
  <si>
    <t>rolnicy,
przedstawiciele doradztwa rolniczego,  przedsiębiorcy, przedstawiciele instytucji rolniczych, około rolniczych i naukowych</t>
  </si>
  <si>
    <t>I</t>
  </si>
  <si>
    <t>Lubelski Ośrodek Doradztwa Rolniczego w Końskowoli</t>
  </si>
  <si>
    <t>Końskowola ul. Pożowska 8, 24-130 Końskowola</t>
  </si>
  <si>
    <t>materiał publikowany w internecie</t>
  </si>
  <si>
    <t>liczba</t>
  </si>
  <si>
    <t>1</t>
  </si>
  <si>
    <t>Uzasadnienie:  Uprawy polowe wielu roślin w Polsce wymagają stosowania uzupełniających dawek wody w większości okresów wegetacji. Duża zmienność warunków pogodowych stwarza konieczność uzupełniania niedoborów wody poprzez nawadnianie, gdyż bez tego nie można uzyskać w gospodarstwie wysokich, stabilnych i dobrej jakości plonów. Nawadnianie umożliwia także terminowy wysiew (bez opóźnień) i sadzenie warzyw, a także ich terminowy zbiór. Nawadnianie prowadzone w odpowiednim czasie ma także pozytywny wpływ na zdrowotność roślin. Stwierdzono, że zabieg ten ogranicza występowanie suchej zgnilizny wierzchołkowej pomidora, zamierania liści sercowych selera oraz zamierania brzegów liści sałaty. W wyniku deszczowania obserwowano zmniejszenie szkód powodowanych przez bielinka kapustnika na kapuście oraz mszyc na burakach i bobie. Nawadnianie wpływa także na skład chemiczny warzyw. Stwierdzono, że powoduje ono zmniejszenie zawartości suchej masy, cukrów, kwasów organicznych, błonnika oraz azotu ogólnego i azotanowego, zwiększa się natomiast zawartość fosforu, wapnia i niektórych mikroskładników jak cynk, bor, mangan. 
Optymalne uwilgotnienie gleby zwiększa wykorzystanie przez rośliny składników pokarmowych, ponieważ są bardziej dostępne dla roślin. Jest to spowodowane łatwiejszym przechodzeniem składników pokarmowych z kompleksu glebowego do roztworu glebowego na zasadzie przepływu i dyfuzji. Korzystne współdziałanie wody i nawozów przekłada się na wyższe plony warzyw.
Najnowsze rozwiązania systemowe pozwalają w sposób racjonalny jak i precyzyjny podawać, bezpośrednio do strefy korzeniowej roślin, małe dawki wody oraz nawozy mineralne (fertygacja). Wprowadzanie innowacyjnych rozwiązań w nawadnianiu warzyw gruntowych przyczyni się do bardziej efektywnego korzystania z tak strategicznego źródła jakim jest woda głębinowa czy powierzchniowa.  Naukowcy z Instytutu Ogrodnictwa w Skierniewicach mają opracowane nowe rozwiązania, które przekażą podczas konferencji.</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</si>
  <si>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</si>
  <si>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wspracia w ramach działania "Współpraca".</t>
  </si>
  <si>
    <t>seminarium</t>
  </si>
  <si>
    <t>60</t>
  </si>
  <si>
    <t>III - IV</t>
  </si>
  <si>
    <t xml:space="preserve">Uzasadnienie: Rzepak jest roślina uprawną, która w ostatnich latach zyskuje na znaczeniu. Coraz większe zapotrzebowanie na oleje roślinne oraz śrutę powoduję wzmożony popyt na surowe nasiona. Rolnicy na terenie województwa lubelskiego coraz chętniej wprowadzają rzepak do zmianowania również ze względu na poprawę płodozmianu. Udział zbóż w strukturze zasiewów przekracza 65 % w większości gospodarstw. Rzepak doskonale poprawia właściwości gleb dzięki temu że ma głęboki system korzeniowy oraz zostawia dużo resztek pożniwnych, które pozytywnie wpływają na poprawę zawartości materii organicznej.
Wzrost powierzchni uprawy rzepaku niesie za sobą również dużo problemów związanych z prawidłową technologią uprawy tego gatunku, szczególnie w gospodarstwach które po raz pierwszy decydują się na jego zasiewy. Jego uprawa nie należy do najłatwiejszych ze względu na długi okres wegetacji. Rzepak jest rośliną, która pozostaje na polu najdłużej spośród wszystkich upraw jednorocznych bo ok. 11 miesięcy. Wymaga to dużej dbałości o wszystkie elementy agrotechniki poczynając od doboru odmian przez odpowiednią uprawę gleby, siew i nawożenie na ochronie kończąc.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Dużym wyzwaniem jest również ochrona rzepaku przed agrofagami, których w uprawie rzepaku jest wyjątkowo dużo. Szczególnie duże wyzwanie związane jest z ochroną przed jesiennymi szkodnikami występującymi na korzeniach i liściach. Rosnące zagrożenie na terenie województwa lubelskiego takimi szkodnikami jak śmietka kapuściana, chowacz galasówek, gnatarz rzepakowiec czy mszyce często prowadzi do całkowitego zniszczenia plantacji. Wzrost udziału rzepaku prowadzi również do wzmożonego nasilenia występowania chorób grzybowych. Zarodniki zgnilizny twardzikowej oraz suchej zgnilizny kapustnych z roku na rok występują większym nasileniu co wymusza również poszukiwania nowych metod ochrony. Rosnące koszty produkcji wymuszają również poszukiwania metod alternatywnych dla chemicznej ochrony roślin oraz stosowania racjonalnego nawożenia.
W związku z powyższym wzrost zainteresowania uprawą rzepaku wymaga doskonalenia elementów agrotechniki w taki sposób aby produkcja nasion była prowadzona w sposób bezpieczny zarówno dla środowiska jak i dla konsumentów. Poszukiwanie innowacyjnych metod uprawy jest również konieczne w celu zapewnienia odpowiednich plonów oraz zadowalających dochodów dla producentów.  
</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</si>
  <si>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</si>
  <si>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wiejksich oraz możliwościami uzyskania wspracia w ramach działania "Współpraca".</t>
  </si>
  <si>
    <t xml:space="preserve">Uzasadnienie: Kukurydza jest gatunkiem zaliczanym do roślin zbożowych, posiadającym duże znaczenie gospodarcze w Polsce. Może być wykorzystywana na cele pastewne, spożywcze oraz jako surowiec przemysłowy i energetyczny (biogaz). Kukurydza stanowi przede wszystkim paszę energetyczną w żywieniu głównie bydła i trzody chlewnej. W żywieniu zwierząt może być wykorzystywana w formie ziarna, kiszonki z całych roślin lub kolb (CCM) oraz zielonki. Kukurydza jest uprawiana w wielu gospodarstwach na terenie woj. lubelskiego, głównie tych z produkcją zwierzęcą. Rolnicy borykają się często z różnymi problemami w uprawie kukurydzy, a ich następstwem jest osiąganie niskich plonów co ma przełożenie na ilość oraz jakość wyprodukowanej paszy dla zwierząt. Jednym z głównych problemów jakiemu muszą stawiać czoła jest występujący w okresie wegetacji deficyt wody. W naszym kraju w ostatnich latach stwierdzono wszystkie trzy rodzaje suszy: atmosferyczną, glebową i hydrologiczną. Dwa lata z rzędu (2018 i 2019) susza rolnicza wystąpiła na obszarze całej Polski, odnotowano ją we wszystkich województwach. Dlatego tak ważne jest aby nauczyć się właściwie gospodarować w niekorzystnych warunkach. Ze skutkami długotrwałej suszy borykają się również plantatorzy kukurydzy. Chociaż kukurydza jest rośliną bardzo dobrze gospodarującą zapasami wody glebowej, to susza i upały, szczególnie występujące na przełomie czerwca i lipca mogą niekorzystnie oddziaływać na rośliny. Niedobory wody są szczególnie niebezpieczne na gorszych stanowiskach. Dlatego tak ważne jest przestrzeganie zasad właściwej agrotechniki, które pozwalają złagodzić wpływ stresu suszy i często uratować znaczny plon. Odpowiedni płodozmian, właściwa uprawa roli itp. mają na celu zminimalizowanie parowania wody z gleby. Stosowanie zabiegów sprzyjających poprawie struktury gleby w znacznym stopniu może zwiększyć retencję glebową, likwidować zagęszczenie gleby oraz sprzyjać wzrostowi zawartości próchnicy w glebie itp. Ważny jest również odpowiedni dobór odmian kukurydzy do uprawy, pod względem wczesności, warunków glebowo-klimatycznych danego rejonu uprawy oraz tolerancji poszczególnych odmian na niesprzyjające warunki do wzrostu i rozwoju (w tym niedobory wody w glebie).
</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</si>
  <si>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</si>
  <si>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wspracia w ramach działania "Współpraca".</t>
  </si>
  <si>
    <t>Uzasadnienie: Produkcja drobiu w Polsce w ciągu ostatnich kilku lat dynamicznie się rozwija. Polska jest jednym z czołowych producentów i eksporterów mięsa drobiowego w UE. Bardzo szybki postęp w różnych dziedzinach wymusza krytyczną analizę systemów, stosowanych także w produkcji drobiu, obejmujących aspekty ekonomiczne, społeczne i środowiskowe, w tym ich zdolność adaptacyjną do zmian społeczno – gospodarczych i klimatycznych. Organizowana konferencja podejmuje działania mające na celu przedstawienie bardzo szerokiego zakresu zagadnień dotyczących samej hodowli, zdrowia ptaków, zagadnień ekonomicznych i prawnych tej gałęzi rolnictwa. Tematyka będzie różnorodna i praktyczna, obejmująca najnowsze rozwiązania technologiczne w produkcji drobiarskiej, zarówno żywieniowe, weterynaryjne, jak i dotyczące wyposażenia ferm. Informacje podczas konferencji będą przekazane w formie wystąpień, referatów i dyskusji. Dla uczestników konferencji będzie to okazja do zapoznania się z ofertą firm współpracujących z branżą drobiarską, zapoznania się z ich ofertą, rozmów i wymiany doświadczeń, a także poznania innowacyjnych rozwiązań. Działanie "Współpraca" oparte jest na opracowaniu i wdrożeniu nowego lub znacznie udoskonalonego produktu jak również nowych lub znacznie udoskonalonych praktyk, procesów, technologii bądź metod organizacji, a konferencja będzie bezpośrednim wsparciem dla potencjalnych uczestników grup operacyjnych. Dzięki realizacji operacji przedstawione będą rozwiązania mające na celu mniejsze zużycie zasobów wykorzystywanych w hodowli i produkcji drobiu, które dają szansę na wprowadzenie na rynek bezpiecznej żywności, wytwarzanej w warunkach produkcji intensywnej. Jakość staje się coraz ważniejszym czynnikiem decydującym o wyborze danego produktu. Zróżnicowana produkcja w branży drobiarskiej oraz związane z nią nowe technologie i wynikające z nich oszczędności, to obszar niosący wiele korzyści dla hodowców i producentów tego gatunku mięsa. Udział w konferencji przyczyni się do zwiększenia udziału zainteresowanych stron we wdrażaniu inicjatyw na rzecz rozwoju obszarów wiejskich. Będzie doskonałą okazją do wymiany doświadczeń i rozmów o innowacyjnej przyszłości chowu i hodowli drobiu w Polsce.</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</si>
  <si>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</si>
  <si>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</si>
  <si>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 xml:space="preserve">Uzasadnienie:  W Polsce szkółkarstwo pojawiło się ponad 200 lat temu. Na terenie naszego kraju jest około 2000 szkółek , w których uprawiane są rośliny takie jak drzewa alejowe, róże, różaneczniki, drzewa i krzewy iglaste oraz liściaste, a także byliny. Głównymi odbiorcami polskiego materiału szkółkarskiego są kraje nadbałtyckie. Na liście krajów, do których eksportowane są rośliny znajduje się także m. in. Rosja oraz Białoruś. Rośliny uprawiane są w gruncie lub w pojemnikach. W naszym kraju powstał także m. in. Polski Związek Szkółkarzy Polskich zrzeszających producentów roślin ozdobnych, a także upowszechniający wiedzę na temat nowoczesnych metod produkcji. Jedną z zalet województwa lubelskiego jest obecność dużej liczby szkółek. Największe skupisko znajduje się na terenach położonych w gminie Końskowola. W szkółkach uprawiane są różne gatunki i odmiany roślin. Najczęściej w tej okolicy występują szkółki uprawiające róże w gruncie jak i od osłonami, różne odmiany żywotników, świerki uprawiane na choinki czy berberysy. Nie brakuje także  drzew i krzewów owocowych.  Co jakiś czas pojawiają się nowe odmiany, które przyciągają swoich pasjonatów. Przepisy prawne, które obowiązują szkółkarzy są ważnym aspektem w produkcji roślin i handlu. Zmiany w tych przepisach, które weszły  14 grudnia 2019r. wprowadziły dużo zamieszania i niepewności wśród szkółkarzy.
Szkółkarstwo jest szerokim tematem wymagającym bardzo dużej wiedzy. Opiera się na uprawie różnorodnych roślin. Coraz częściej szkółki zakładają młode osoby, dla których ważna jest wiedza na temat uprawy, pielęgnacji i sprzedaży wybranej rośliny.  W związku z dużą liczebnością szkółek rośnie zapotrzebowanie na rozszerzenie wiedzy  szkółkarzy na temat  nowych technologii uprawy i produktów stosowanych w ochronie i nawożeniu roślin ozdobnych. 
</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</si>
  <si>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</si>
  <si>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wspracia w ramach działania "Współpraca".</t>
  </si>
  <si>
    <t>rolnicy, producenci rolni, przedstawiciele doradztwa rolniczego, członkowie stowarzyszeń działających na terenach wiejskich, firmy poszukujące żywności wysokiej jakości</t>
  </si>
  <si>
    <t>Uzasadnienie: Konferencja pod nazwą ,,Środowiskowe uwarunkowania zdrowia na obszarach wiejskich”  przyczyni się do rozwiązania problemów coraz bardziej zauważalnych i dotkliwych w obecnej cywilizacji XXI wieku. W ostatnich latach zauważa się znaczny wpływ stylu życia na stan środowiska naturalnego oraz zdrowia człowieka. Nieograniczona eksploatacja zasobów przyrody, ogromna chemizacja życia to czynniki, które spowodowały nie tylko dotkliwe zmiany klimatyczne, ale również miały wpływ na rozwój w ostatnich latach wielu chorób cywilizacyjnych. Liczne badania i raporty naukowe potwierdzają wzajemny związek warunków środowiskowych oraz stanu zdrowia człowieka. Powrót do przeszłości w metodach produkcji żywności, sposobach żywienia i lecznictwa, fitoterapii i fitokosmetologii to sposoby na przeciwdziałanie zgubnym skutkom eksploatacji środowiska. Jest to jednocześnie swego rodzaju szansa na wykorzystanie innowacyjnych surowców roślinnych, które do tej pory nie były bliżej znane szerszemu gronu producentów i konsumentów. Wiedza ta przyczyni się do aktywizacji mieszkańców obszarów wiejskich, wzrostu świadomości ekologicznej oraz wpłynie na powstanie nowych, kreatywnych pomysłów na produkcję surowców roślinnych oraz ich praktyczne wykorzystanie we własnym gospodarstwie. Konferencja będzie jednocześnie odpowiedzią na problemy mieszkańców obszarów wiejskich dotyczące niewielkiej rentowności małych gospodarstw rolnych, ponieważ poruszana tematyka może zainspirować do nowych kierunków działań, będących szansą na zwiększenie dochodowości poprzez wprowadzenie innowacyjnych surowców zielarskich oraz ekologicznych metod produkcji. Dzięki organizacji konferencji możliwy będzie transfer wiedzy, która przyczyni się do rozwoju obszarów wiejskich w kierunku racjonalnego użytkowania zasobów przyrody, a co za tym idzie produkcję żywności wysokiej jakości wpływającej bezpośrednio na zdrowie człowieka. Wiąże się to również z wykorzystywaniem surowców naturalnych w terapiach roślinnych, kosmetologii oraz stylem życia sprzyjającym ochronie środowiska naturalnego.</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</si>
  <si>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</si>
  <si>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wspracia w ramach działania "Współpraca".</t>
  </si>
  <si>
    <t>ekologiczni producenci rolni, rolnicy, przedstawiciele doradztwa rolniczego, przedsiębiorcy, przedstawiciele instytucji rolniczych, około rolniczych i naukowych, przedsawiciele stowarzyszeń i grup producenckich</t>
  </si>
  <si>
    <t xml:space="preserve">Uzasadnienie: Obecnie obserwuje się rosnący trend związany z ekologicznym trybem życia, zdrowym odżywianiem oraz troską o środowisko. Działania te nie mają jednak przełożenia na sprzedaż i uzyskiwanie dobrych cen za produkty ekologiczne przez producentów rolnych. Coraz większa liczba rolników ekologicznych boryka się z problemami związanymi ze zbytem swoich produktów. Organizacja konferencji ma za zadanie zaprezentowanie alternatywnych metod sprzedaży żywności ekologicznej, aby umożliwić producentom ekologicznym większe możliwości zbytu. Istnieje duża potrzeba informowania zarówno producentów ekologicznych, jak konsumentów poszukujących zdrowej żywności o możliwości korzystania z krótkich łańcuchów dostaw żywności ekologicznej. Umożliwi to uzyskanie godnych cen za produkowaną żywność, z pominięciem pośredników oraz nawiązanie bezpośredniego kontaktu konsumenta z producentem, wytwórcą żywności. Konferencja przyczyni się także do promocji rolnictwa ekologicznego, jako systemu produkcji żywności wysokiej jakości, wytwarzanej z poszanowaniem środowiska naturalnego. </t>
  </si>
  <si>
    <t>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</si>
  <si>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wspracia w ramach działania "Współpraca".</t>
  </si>
  <si>
    <t xml:space="preserve">konferencja </t>
  </si>
  <si>
    <t>III</t>
  </si>
  <si>
    <t>pokazy polowe</t>
  </si>
  <si>
    <t xml:space="preserve">Innowacyjne formy aktywizacji gospodarstw agroturystycznych, edukacyjnych i opiekuńczych </t>
  </si>
  <si>
    <t xml:space="preserve">Celem realizacji projektu jest przekazanie wiedzy z zakresu zasad tworzenia i funkcjonowania innowacji w agroturystyce, turystyce wiejskiej, edukacji w zagrodach wiejskich oraz obiektach świadczących usługi opiekuńcze.  Agroturystyka i turystyka wiejska należą do działalności na które jest i będzie zapotrzebowanie w przyszłości, stąd istotne jest przygotowanie pakietów usług turystycznych z których turysta wybiera usługę  według własnego zainteresowania. Nowe innowacyjne kierunki to edukacja skierowana do dzieci i młodzieży oraz opieka dla osób starszych, wykorzystujące zasoby gospodarstwa i wsi.  </t>
  </si>
  <si>
    <t>właściciele gospodarstw agroturystycznych, zagród edukacyjnych,  rolnicy, przedstawiciele doradztwa rolniczego,  przedstawiciele samorządów terytorialnych, przedstawiciele stowarzyszeń</t>
  </si>
  <si>
    <t xml:space="preserve">Uzasadnienie: Tradycyjnie i historycznie lubelskie rolnictwo charakteryzuje się dużą liczbą drobnych gospodarstw rolnych, wykazujących małe dochody.   Wskazane jest poszukiwanie alternatywnych źródeł dochodu przynoszących także nowe miejsca pracy. Lubelszczyzna jako region o wysokich walorach przyrodniczych i historycznych pretenduje do rozwoju usług agroturystycznych z wykorzystaniem zasobów własnych jak i całego wachlarza usług okołoturystycznych.  Agroturystyka i turystyka wiejska należą do działalności na które jest i będzie zapotrzebowanie w przyszłości, stąd istotne jest przygotowanie pakietów usług turystycznych z których turysta wybiera usługę  według własnego zainteresowania. Innowacyjnym,  powoli rozwijającym się kierunkiem jest edukacja skierowana do dzieci i młodzieży wykorzystująca zasoby gospodarstwa i wsi  w celu wyrobienia wrażliwości  na potrzeby ochrony środowiska, szacunku dla zawodu i  pracy rolnika.  Wzrasta różwnież zapotrzebowanie na zorganizowanie opieki dziennej  i całodobowej przy zachowaniu rodzinnego charakteru usługi opiekuńczej, stąd wyzwanie dla mieszkańców wsi i gospodarstw agroturystycznych polegające na  stworzeniu  dziennych domów opieki w gospodarstwach.  Wszystkie te działania mają uzasadnienie  w uwarunkowaniach społecznych i ekonomicznych dlatego też oczekujemy, że tematyka objęta projektem spotka się z dużym zainteresowaniem odbiorców. </t>
  </si>
  <si>
    <t>Innowacyjne wdrożenia oraz doświadczenia w organizacji grup operacyjnych w Polsce</t>
  </si>
  <si>
    <t>Celem operacji jest podniesienie wiedzy w zakresie organizacji i funkcjonowania grup operacyjnych na przykładzie istniejących grup operacyjnych w Polsce. Obecnie po dwóch naborach wniosków do działania "Współpraca" powstało kilkanaście grup operacyjncyh, które uzyskały dofinansowanie i realizują projekty. Podczas wyjazdu studyjnego uczestnicy zapoznają się z doświadczaniami  grup operacyjncyh , realizujących różne innowacyjne tematy w ramach dofinansowania. Wyjazd będzie okazją do wymiany wiedzy z ekspertami i brokerami z terenu Polski, poznania korzyści płynących ze współpracy nauki i praktyki, a także napotykanych problemów.</t>
  </si>
  <si>
    <t>wyjazd studyjny</t>
  </si>
  <si>
    <t>Uzasadnienie:  Obecnie w województwie lubelskim są dwie grupy operacyjne EPI, które realizują projekty w ramach działania "Wpółpraca".  Coraz więcej rolników, hodowców, przedsiębiorców, firm itd. jest zainteresowanych innowacjami rolniczymi a przez uczestnictwo w grupie operacyjnej EPI możliwości wprowadzenia zmian są większe. Wyjazd studyjny ma na celu zachęcenie do działania i pokazanie osobom zainteresowanym wstąpieniem lub założeniem potencjalnej grupy operacyjnej poprzez pokazanie dobrych praktyk i wymianę wiedzy z ekspertami i brokerami z terenu Polski. Spotkanie osób zainteresowanych działaniem Współpraca, wymiana wzajemnej wiedzy, doświadczeń, a także poszerzenie wiedzy o doświadczenia z innych województw mogą przyczynić się do zawiązania wiekszej ilości grup operacyjnych w województwie lubelskim. Zainteresowane osoby będą miały możliwości bliższej współpracy w ramach grupy operacyjnej na rzecz innowacji – EPI, dzięki której na terenie województwa lubelskiego zostanie wprowadzony nowy produkt, nowa lub ulepszona usługa, nowy lub ulepszony proces produkcji, hodowli itp. co przyczyni się do rozwoju gospodarczego województwa lubelskiego i przekazaniu dobrych praktyk do gospodarstw z innych województw. 
Działanie „Współpraca” to nadal nowe narzędzie w programach operacyjnych na lata 2014-2020, które daje unikalną możliwość budowy szerokiego partnerstwa umożliwiającego efektywną współpracę rolników, hodowców, mieszkańców obszarów wiejskich z jednostkami naukowo-badawczymi na rzecz innowacji.</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</si>
  <si>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</si>
  <si>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wspracia w ramach działania "Współpraca".</t>
  </si>
  <si>
    <t>rolnicy</t>
  </si>
  <si>
    <t>II-IV</t>
  </si>
  <si>
    <t>Uzasadnienie: Zmiana profilu działalności wielu gospodarstw rolnych, ukierunkowanie w stronę produkcji roślinnej, rewolucja w produkcji spożywczej, spowodowały odstępowanie od produkcji zwierzęcej w tym hodowli bydła mlecznego, co w konsekwencji spowodowało zanikanie tradycji serowarskich. Sytuacja powoli się zmienia i następuje powrót do nisko-wolumenowego przetwórstwa, jednak rolnicy i mieszkańcy obszarów wiejskich potrzebują wsparcia, wskazania kierunków i możliwości rozwoju, połączenia ze światem nauki umożliwiającego wykorzystanie innowacyjnych rozwiązań wspierających konkurowanie na rynku mleczarskim. Wzrost poziomu świadomości konsumentów powoduje, że zwracają oni co raz większą uwagę na produkty, które zostały objęte znakami jakościowymi. Ważne jest także źródło pochodzenia surowców, niski stopień przetworzenia żywności i jak  możliwie najkrótsza droga od producenta do konsumenta. Wytwarzana lokalnie i regionalnie żywność wysokiej jakości jest także doskonałym produktem turystycznym. Turysta odwiedzający dany region poszukuje lokalnych specjałów, których  w wielu lubelskich sklepach i  restauracjach wciąż jeszcze brakuje.  Rozwój lokalnego przetwórstwa jest szczególnie ważny na obszarach o niekorzystnych warunkach gospodarowania oraz o rozdrobnionej strukturze rolnej, gdzie przychody z działalności rolniczej nie są w stanie zapewnić odpowiedniej jakości życia. Właściwe przygotowanie teoretyczne i praktyczne, pokazanie możliwości wykorzystania potencjału własnego gospodarstwa i regionu zachęci rolników, mieszkańców obszarów wiejskich oraz osoby zainteresowane tematyką do podejmowania pozarolniczej działalności w zakresie małego przetwórstwa, wykorzystującego lokalne surowce i umożliwi im pozyskanie dodatkowego dochodu. Stworzenie platformy umożliwiającej podniesienie poziomu wiedzy, wymianę doświadczeń, bezpośrednią rozmowę ułatwi tworzenie sieci kontaktów podmiotów zainteresowanych innowacjami w rolnictwie, produkcji żywności i na obszarach wiejskich. Odchodzenie od monofunkcyjności wsi, wspieranie wielokierunkowego podejścia, dywersyfikowanie źródeł dochodu spowoduje znaczny rozwój przedsiębiorczości i podniesie jakość życia na obszarach wiejskich oraz przyczyni się do tworzenia nowych miejsc pracy. 
Realizacja operacji przyczyni się do podniesienia poziomu wiedzy i umiejętności w zakresie małego przetwórstwa uczestników warsztatów, podniesienia poziomu wiedzy w zakresie systemów jakości żywności i krótkich łańcuchów dostaw odbiorców operacji. Pozwoli zapoznać się uczestnikom z innowacyjnymi rozwiązaniami w przetwórstwie mleka i wprowadzania do obrotu produktów mlecznych. Przedstawi uczestnikom możliwości tworzenia sieci kontaktów, a także da możliwość wymiany wiedzy fachowej, umiejętności oraz dobrych praktyk pomiędzy podmiotami zainteresowanymi wdrażaniem innowacyjnych rozwiązań w rolnictwie i na obszarach wiejskich pomiędzy uczestnikami warsztatów.</t>
  </si>
  <si>
    <t>Certyfikacja produktu tradycyjnego 
– innowacyjny kierunek promocji żywności regionalnej</t>
  </si>
  <si>
    <t>Celem operacji jest ułatwienie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</si>
  <si>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rolnicy,
przedstawiciele doradztwa rolniczego,  przedsiębiorcy, przedstawiciele instytucji rolniczych, około rolniczych i naukowych, przedstawiciele stowarzyszeń</t>
  </si>
  <si>
    <t xml:space="preserve">Uzasadnienie: Certyfikacja żywności regionalnej oraz możliwości ich wprowadzania do obrotu rynkowego są ważnymi zagadnieniami z punktu widzenia rozwoju gospodarczego regionu i kraju w zakresie produkcji żywności wysokiej jakości. Województwo lubelskie wyróżnia bogactwo i różnorodność kuchni regionalnej w postaci szerokiej gamy lokalnych produktów i potraw, będącej wynikiem burzliwych dziejów historycznych tych ziem. Wyjątkową jakość i autentyczność wytwarzanej żywności producenci mogą potwierdzić poprzez uzyskanie certyfikatów jakości. Planowana operacja przyczyni się do wymiany wiedzy i dobrych praktyk w zakresie innowacyjnych rozwiązań w promocji i certyfikacji żywności regionalnej wysokiej jakości oraz budowania sieci współpracy pomiędzy producentami żywności regionalnej, jednostkami naukowymi oraz podmiotami wspierającymi działania na rzecz rozwoju innowacji w sektorze certyfikowanej żywności regionalnej wysokiej jakości. Ponadto jej realizacja przyczyni się do upowszechnienia wiedzy z zakresu systemów jakości żywności regionalnej i tradycyjnej oraz wprowadzania ich do obrotu w ramach tzw. krótkich łańcuchów dostaw. Ma to bezpośredni związek z podejmowaniem działalności przetwórczej na małą skalę przez lokalnych producentów oraz rozwoju przedsiębiorczości na obszarach wiejskich, a także tworzenia nowych miejsc pracy.  </t>
  </si>
  <si>
    <t>Nowoczesne rozwiązania w zakładaniu i prowadzeniu pasieki</t>
  </si>
  <si>
    <t>Ekologiczna uprawa owoców miękkich – malina</t>
  </si>
  <si>
    <t xml:space="preserve"> Celem operacji jest podniesienie wiedzy oraz nabycie doświadczenia w zakresie ekologicznej technologii uprawy malin, innowacyjnych rowiązań oraz pozyskanie nowych kontaktów wśród rolników, doradców, przedsiębiorców. Organizacja konferencji połączonej z wyjazdem studyjnym do wzorowych gospodarstw ma zachęcić rolników do podejmowania nowych wyzwań. W formie wykładów uczestnicy otrzymają informacje dotyczące ekologicznej technologii uprawy malin z uwzględnieniem min. doboru odmian, środków ochrony roślin i nawozów, przygotowania gleby pod uprawę itd. W drugim dniu konferencji planowana jest wizyta w gospodarstwach ukierunkowanych na produkcję malin połączona z wymianą doświadczeń praktycznych z pokazem specjalistycznego sprzętu do ekologicznej uprawy. </t>
  </si>
  <si>
    <t>konferecnja połączona z wyjazdem studyjnym</t>
  </si>
  <si>
    <t>rolnicy,
przedstawiciele doradztwa rolniczego, przedsiębiorcy, przedstawiciele instytucji rolniczych, około rolniczych i naukowych przedstawiciele stowarzyszeń</t>
  </si>
  <si>
    <t xml:space="preserve">Uzasadnienie:  Technologia ekologicznej uprawy malin budzi ogromne obawy wśród potencjalnych producentów. Powodem takiego postrzegania problemu jest duża pracochłonność uprawy, ograniczone nawozy mineralne, mała dostępność środków ochrony roślin w tym zupełny brak powszechnie stosowanych w gospodarstwach konwencjonalnych herbicydów. Mechaniczne, często ręczne odchwaszczanie plantacji jest bardzo uciążliwe, czasochłonne i o wiele bardziej kosztowne. Produkcja ekologiczna wymaga więcej pracy związanej z zabiegami agrotechnicznymi. Niektórzy rolnicy uważają, że ekologiczna uprawa jest niemożliwa i nie efektywna. Problemy z zatrudnieniem pracowników sezonowych również nie sprzyjają ekologicznym metodom produkcji. Natomiast stale wzrasta popyt na produkty ekologiczne, firmy skupujące poszukują surowca ekologicznego. Z roku na rok przybywa również świadomych konsumentów, znających wartości odżywcze ekologicznych produktów. Producenci rolni są zainteresowani poznaniem sprawdzonych ekologicznych metod technologicznych. Rolnicy chcieliby zobaczyć specjalistyczne maszyny rolnicze wykorzystywane w gospodarstwach ekologicznych. Organizacja konferencji połączonej z wyjazdem studyjnym do wzorowych gospodarstw ma zachęcić rolników do podejmowania nowych wyzwań. W formie wykładów uczestnicy otrzymają informacje dotyczące ekologicznej technologii uprawy malin z uwzględnieniem min. doboru odmian, środków ochrony roślin i nawozów, przygotowania gleby pod uprawę itd. W drugim dniu konferencji planowana jest wizyta w gospodarstwach ukierunkowanych na produkcję malina połączona z wymianą doświadczeń praktycznych z pokazem specjalistycznego sprzętu do ekologicznej uprawy. </t>
  </si>
  <si>
    <t>II - IV</t>
  </si>
  <si>
    <t>Lubuski Ośrodek Doradztwa Rolniczego</t>
  </si>
  <si>
    <t>Kalsk 91, 66 - 100 Sulechów</t>
  </si>
  <si>
    <t>Innowacje w uprawie, przetwórstwie i dystrybucji lubelskich ziół oraz dobre praktyki mazowieckich pszczelarzy.</t>
  </si>
  <si>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</si>
  <si>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</si>
  <si>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Z NATURY innowacyjne… - alternatywne źródła dochodu gospodarstwa rolnego.</t>
  </si>
  <si>
    <t>Mieszkańcy obszarów wiejskich, ekolodzy, rolnicy, instytucje naukowe i samorządowe, przedsiębiorcy, przetwórcy oraz specjaliści LODR zainteresowani innowacyjnymi aspektami tematyki zdrowej żywności.</t>
  </si>
  <si>
    <t>II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</si>
  <si>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</si>
  <si>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</si>
  <si>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 + pokaz</t>
  </si>
  <si>
    <t>Właściciele gospodarstw agroturystycznych, mieszkańcy obszarów wiejskich, rolnicy, hodowcy, specjaliści LODR, uczestnicy targów rolniczych.</t>
  </si>
  <si>
    <t>Spotkania Zespołów Tematycznych ds. innowacji.</t>
  </si>
  <si>
    <t>Celem poszczególnych Zespołów Tematycznych ds. innowacji jest inicjowanie wymiany wiedzy i doświadczeń, identyfikacji bieżących problemów oraz pozukiwania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</si>
  <si>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</si>
  <si>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</si>
  <si>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</si>
  <si>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 xml:space="preserve">Uzasadnienie: organizacja przedmiotowych spotkań Zespołów Tematycznych ds. innowacji związana będzie z powołaniem zespołów zainteresowanych ścisłą dziedziną rolnictwa np. hodowla bydła, winiarstwo, pszczelarstwo, ekologia, gospodarstwa agroturystycznych/zagrody edukacyjne itp. wśród których bedą identyfikowane aktualne problemy i pytania w danym zakresie. Podczas spotkań bedą przedstawiane wyjaśnienia na nurtujące uczestników bieżące tematy przy współpracy jednostek naukowych i instytucji rolniczych. Przy tym, będą okazją do podnoszenia wiedzy i umiejętności w danym obszarze zainteresowań oraz okazją do zachęcania tworzenia partnerstw, w tym Grup Operacyjnych dla rozwoju innowacyjnych przedsięwzięć w zakresie produkcji zwierzęcej i roślinnej, promocji, bezpośredniej sprzedaży oraz przetwórstwa. </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</si>
  <si>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</si>
  <si>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</si>
  <si>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</si>
  <si>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1
100</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</si>
  <si>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</si>
  <si>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</si>
  <si>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</si>
  <si>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 xml:space="preserve">Uzasadnienie: Operacja wpisana w związku ze zgłaszanym przez pszczelarzy z woj. łódzkiego zapotrzebowaniem poznania nowych innowacyjny kierunków promocji i sprzedaży produktów pszczelich, które mogą zaadoptować w swojej dotychczasowej działalności. Operacja pozwoli na poszerzenie wiedzy w tym zakresie. Dzięki operacji zostaną nawiązanie kontakty między uczestnikami ooperacji, które będą płaszczyzną wymiany wiedzy w tym zakresie i mogą zaowocować dalszą współpracą w celu budowania partnerstwa w ramach SIR na terenie woj. łódzkiego.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</si>
  <si>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</si>
  <si>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</si>
  <si>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wyjazd studyjny
liczba uczestników operacji</t>
  </si>
  <si>
    <t>1
50</t>
  </si>
  <si>
    <t xml:space="preserve">Uzasadnienie: Operacja wpisana w związku ze współpracą Łódzkiego Ośrodka Doradztwa Rolniczego zs. w Bratoszewicach z Wojewódzkim Związkiem Pszczelarzy w Łodzi, którzy zgłosili zapotrzebowanie na przeprowadzenie wyjazdu studyjnego dotyczącego innowacyjnych metod prowadzenia pasieki i nowości w hodowli pszczół, które będą mogli zaadoptować pszczelarze z woj. łódzkiego w swoich gospodarstwach pasiecznych. Dzięki operacji zostaną nawiązanie kontakty między uczestnikami operacji, które będą płaszczyzną wymiany wiedzy w tym zakresie i mogą zaowocować dalszą współpracą na rzecz rozwoju innowacji w rolnictwie i na obszarach wiejskich na terenie woj. łódzkiego. </t>
  </si>
  <si>
    <t>Innowacyjne metody sprzedaży produktów od rolnika do konsumenta - krótkie łańcuchy dostaw.</t>
  </si>
  <si>
    <t xml:space="preserve">Celem operacji jest poszukiwanie partnerów do współpracy w ramach działania „Współpraca”. Operacji pozwoli na wymianę doświadczeń i przekazanie wiedzy wśród uczestników wyjazdu studyjnego z zakresu nowych rozwiązań organizacyjnych, technologii i urządzeń – zarówno jako rozwiązania systemowe (wspólne) jak i w przypadku indywidualnych potrzeb producentów. Uczestnicy będą mieli możliwość zobaczyć przykłady współpracy i zbiorowego działania małych gospodarstw rolnych oraz małych lub mikro przedsiębiorstw, które wypracowały nowe rozwiązania w zakresie krótkich łańcuchów dostaw. </t>
  </si>
  <si>
    <t xml:space="preserve">wyjaz studyjny  </t>
  </si>
  <si>
    <t>1
40</t>
  </si>
  <si>
    <t>potencjalni członkowie grup operacyjnych, rolnicy, mieszkańcy obszarów wiejskich, pracownicy naukowi, doradcy rolniczy – z województwa łódzkiego</t>
  </si>
  <si>
    <t xml:space="preserve">Uzasadnienie: W związku z naborem do działania "Współpraca", objętego Programem Rozwoju Obszarów Wiejskich na lata 2014-2020 planowana jest grupa operacyjna w zakresie sprzedaży bezpośredniej produktów od rolnika do konsumenta w której udział planuje również Łódzki Ośrodek Doradztwa Rolniczego zs. w Bratoszewicach. Odbyły się pierwsze spotkania osób zainteresowanych udziałem w przedmiotowej grupie operacyjnej, jednak niezbędne jest dalsze poszukiwanie nowych potencjalnych członków zainteresowanych udziałem w przedmiotowej grupie operacyjnej. Wyjazd studyjny zapewni stworzenie sieci kontaktów pomiędzy uczestnikami operacji, umożliwi zapoznanie się z innowacyjnymi metodami sprzedaży oraz rozwiązaniami w gospodarstwach na terenie innego województwa oraz pomoże w identyfikacji osób zainteresowanych przedmiotową tematyką, co w konsekwencji może przyczynić się do powołania grupy operacyjnej w tym zakresie na terenie woj. łódzkiego. </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</si>
  <si>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</si>
  <si>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</si>
  <si>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1
80</t>
  </si>
  <si>
    <t>rolnicy, mieszkańcy obszarów wiejskich, pracownicy naukowi, doradcy rolniczy,  pracownicy jednostek doradztwa rolniczego</t>
  </si>
  <si>
    <t xml:space="preserve">Uzasadnienie: Operacja wpisana w związku ze zgłaszanym przez rolników zapotrzebowaniem poznania metod przeciwdziałanie skutkom suszy na przykładzie innowacyjnych metod uprawy kukurydzy na ziarno. Dzięki planowanej operacji uczestnicy zapoznają się z innowacyjnymi metodami uprawy kukurydzy na ziarno oraz zostaną nawiązane kontakty między rolnikami, naukowcami, przedsiębiorcami, doradcami rolnymi, które będą płaszczyzną wymiany wiedzy w tym zakresie i mogą zaowocować dalszą współpracą w celu budowania partnerstwa w ramach SIR na terenie woj. łódzkiego. </t>
  </si>
  <si>
    <t>Opłacalność oraz zasady uprawy mało znanych gatunków i odmian roślin sadowniczych</t>
  </si>
  <si>
    <t>Celem operacji jest podniesienie wiedzy na temat innowacyjnych metod produkcji mało znanych gatunków i odmian roślin sadowniczych poszukiwanych przez konsumentów.  W ramach operacji zostanie przeprowadzony wyjazd studyjny, który przyczyni się do podniesienia poziomu wiedzy ww. zakresie wśród uczestników zainteresowanych możliwością współpracy we wdrażaniu innowacyjnych technologii oraz stymulowanie do takiej współpracy.</t>
  </si>
  <si>
    <t>rolnicy, sadownicy, mieszkańcy obszarów wiejskich, pracownicy naukowi, doradcy rolniczy, pracownicy jednostek doradztwa rolniczego</t>
  </si>
  <si>
    <t xml:space="preserve">Uzasadnienie: Operacja wpisana w związku ze zgłaszanym przez rolników zapotrzebowaniem poznania innowacyjnych metod produkcji mało znanych gatunków i odmian roślin sadowniczych. Dzięki planowanej operacji uczestnicy zdobędą wiedzę w ww. zakresie oraz zostaną nawiązane kontakty między rolnikami, naukowcami, doradcami rolnymi, itd., które będą płaszczyzną wymiany wiedzy w tym zakresie i mogą zaowocować dalszą współpracą w celu budowania partnerstwa w ramach SIR na terenie woj. łódzkiego. </t>
  </si>
  <si>
    <t>Od pola do stołu – przetwarzanie i sprzedaż produktów z gospodarstwa rolnego</t>
  </si>
  <si>
    <t>Celem operacji jest prezentacja i wspieranie innowacji w rolnictwie, w tym w produkcji i przetwórstwie w gospodarstwach dostarczających żywność bezpośrednio do konsumenta. Zaprezentowane będą dobre praktyki, co wpłynie na podwyższenie wiedzy potencjalnych członków grup operacyjnych, rolników, przetwórców i doradców rolnych, zwiększenie poziomu wiedzy dotyczącej wdrażania innowacji w rolnictwie oraz pozyskiwania środków na innowacje.</t>
  </si>
  <si>
    <t>film promocyjny,                                           emisja telewizyjna</t>
  </si>
  <si>
    <t>liczba nagranych filmów
liczba emisji telewizyjnej</t>
  </si>
  <si>
    <t>1 film/ 1 emicja telewizyjna</t>
  </si>
  <si>
    <t>potencjalni członkowie grup operacyjnych, rolnicy, mieszkańcy obszarów wiejskich, pracownicy naukowi, doradcy rolniczy, pracownicy jednostek doradztwa rolniczego</t>
  </si>
  <si>
    <t>Uzasadnienie: Operacja wpisana w celu przedstawienia dobrych praktyk w zakresie wdrażania innowacji w rolnictwie, w tym w produkcji i przetwórstwie w gospodarstwach dostarczających żywność bezpośrednio do konsumenta na terenie woj. łódzkiego oraz pokazania jakie grupy operacyjne powstały w woj. łódzkim i nad jakimi innowacyjnymi rozwiązaniami pracują. Film wpłynie na podwyższenie wiedzy w zakresie wdrażania innowacji w rolnictwie, możliwości jakie daje działania "Współpraca" i partnerstwo w ramach SIR. Film zapewni promocję Sieci w woj. łódzkim wśród potencjalnych cżłonków grup operacyjnych.</t>
  </si>
  <si>
    <t>Rolnictwo w dobie zmian klimatu - agroekologia</t>
  </si>
  <si>
    <t>Celem operacji jest poszukiwanie partnerów do współpracy w ramach działania „Współpraca”. Dzięki operacji zostaną pokazane dobre praktyk i przykłady w gospodarstwach rolnych i jednostkach naukowych oraz wskazane rozwiązania sprzyjające środowisku naturalnemu i przeciwdziałaniu skutkom zmian klimatu. Wzrost wiedzy w zakresie produkcji ekologicznej oraz produkcji niszowej w oparciu o innowacyjne rozwiązania może przyczynić się do powstania grupy operacyjnej w tym zakresie.</t>
  </si>
  <si>
    <t>1
30</t>
  </si>
  <si>
    <t>potencjalni członkowie grup operacyjnych, rolnicy, mieszkańcy obszarów wiejskich, pracownicy naukowi, doradcy rolniczy,  pracownicy jednostek doradztwa rolniczego</t>
  </si>
  <si>
    <t xml:space="preserve">Uzasadnienie: W związku z naborem do działania "Współpraca", objętego Programem Rozwoju Obszarów Wiejskich na lata 2014-2020, niezbędne jest poszukiwanie nowych potencjalnych członków grup operacyjnych. Opracowanie i wdrożenie innowacyjnych rozwiazań w ramach "Współpracy" jest jednym z priorytetów Ministerstwa Rolnictwa i Rozwoju Wsi. Wyjazd studyjny zapewni stworzenie sieci kontaktów pomiędzy uczestnikami operacji, umożliwi zapoznanie się z innowacyjnymi rozwiązaniami w gospodarstwach na terenie  innego województwa oraz pomoże w identyfikacji obszarów do współpracy, co w konsekwencji może przyczynić się do powołania grupy operacyjnej w ramach działania „Współpraca” na terenie woj. łódzkiego. </t>
  </si>
  <si>
    <t>Gospodarka pasieczna XXI wieku - międzynarodowa wymiana doświadczeń - Czechy 2020</t>
  </si>
  <si>
    <t xml:space="preserve"> Celem wyjazdu jest zapoznanie uczestników z innowacjami w czeskiej gospodarce pasiecznej i doświadczeniem uzyskanym przez podmioty związane z pszczelarstwem w Czechach. Bezsprzeczną innowacyjnością niniejszego wyjazdu jest możliwość poznania i przedyskutowania w niezwykle szerokim, międzynarodowym gronie sposobów zakładania oraz prowadzenia pasiek w standardach XXI wieku, gdzie rynek narzuca coraz to nowsze ograniczenia, ale również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pasiecznej. </t>
  </si>
  <si>
    <t xml:space="preserve">Uzasadnienie: Operacja wpisana w związku ze zgłaszanym przez pszczelarzy z woj. łódzkiego zapotrzebowaniem poznania nowych innowacyjny kierunków rozwoju gospodarki pasiecznej na bazie doświadczeń i dobrych praktyk wprowadzonych przez pszczelarzy z Czech. Pszczelarze z woj. łódzkiego szukają nowych dróg rozwoju oraz innowacji, które mogą zaadoptować w swojej dotychczasowej działalności. Operacja pozwoli na zdobycie wiedzy w tym zakresie. Dzięki operacji zostaną nawiązanie kontakty między uczestnikami operacji, a także między uczestnikami operacji i pszczelarzami z Czech, które będą płaszczyzną wymiany wiedzy w tym zakresie i mogą zaowocować dalszą współpracą na rzecz wprowadzenia innowacyjnych rozwiązań w gospodarce pasiecznej. </t>
  </si>
  <si>
    <t>Plan operacyjny KSOW na lata 2020-2021 (z wyłączeniem działania 8 Plan komunikacyjny) - Łódzki ODR - marzec 2020</t>
  </si>
  <si>
    <t>Produkcja browarnicza w gospodarstwie rolnym.</t>
  </si>
  <si>
    <t>Celem operacji jest wyposażenie uczestników w podstawową wiedzę  i umiejętności w zakresie produkcji browarniczej.   Przedmiotem operacji jest organizacja jednodniowego szkolenia dla grupy 20 osób składającego się z części teoretycznej oraz praktycznej dotyczącego produkcji browarniczej oraz wydanie publikacji informacyjnej w tym zakresie.   Operacja wpisuje się w temat dotyczący wspierania rozwoju przedsiębiorczości przez podnoszenie poziomu wiedzy i umiejętności w obszarze małego przetwórstwa lokalnego.</t>
  </si>
  <si>
    <t>szkolenie, publikacja</t>
  </si>
  <si>
    <t>liczba uczestników szkolenia</t>
  </si>
  <si>
    <t>Rolnicy, mieszkańcy obszarów wiejskich, przedstawiciele instytucji i organizacji działających na rzecz rolnictwa, pracownicy jednostek doradztwa rolniczego.</t>
  </si>
  <si>
    <t>Małopolski Ośrodek Doradztwa Rolniczego</t>
  </si>
  <si>
    <t>ul. Osiedlowa 9,  32-082 Karniowice</t>
  </si>
  <si>
    <t>liczba egzemplarzy publikacji</t>
  </si>
  <si>
    <t xml:space="preserve">Uzasadnienie:  W ostatnich latach obserwowany jest ciągły wzrost udziału w produkcji piwowarskiej tak zwanych mikrobrowarów produkujących własne, oryginalne gatunki piwa na niewielką skalę.   Biorąc pod uwagę fakt, że rośnie również świadomość konsumentów poszukujących  nowych, niestandardowych produktów o wysokiej jakości i unikalnym smaku  lokalna produkcja piwowarska jest szansą dla małych gospodarstw rodzinnych w Małopolsce  (dywersyfikacja dochodów).   Konieczne jest więc wyposażenie zainteresowanych osób w  specjalistyczną wiedzę dotyczącą rozpoczęcia produkcji browarniczej oraz podstawowe umiejętności. </t>
  </si>
  <si>
    <t>Innowacyjność w produkcji wędlin dojrzewających.</t>
  </si>
  <si>
    <t>Celem operacji jest zwiększenie wiedzy uczestników szkolenia w zakresie małego przetwórstwa wędlin dojrzewających oraz wymiana doświadczeń.   Przedmiotem operacji jest organizacja szkolenia w tym obszarze dla grupy 20 osób, obejmującego zarówno część teoretyczną jak i praktyczną.   Operacja wpisuje się w temat  dotyczący wspierania rozwoju przedsiębiorczości na obszarach wiejskich przez podnoszenie poziomu wiedzy uczestników w obszarze małego przetwórstwa.</t>
  </si>
  <si>
    <t>szkolenie</t>
  </si>
  <si>
    <t xml:space="preserve">Uzasadnienie:  Gospodarstwa rolne w województwie małopolskim są niewielkie i rozdrobnione,  średnia powierzchnia gruntów rolnych w gospodarstwie jest najmniejsza w kraju i wynosi 4,13 ha przy średniej krajowej 10,95 ha (ARiMR, 2019).  Przekłada się to na słabą zdolność konkurowania na rynku produktów rolnych i niewielkie przychody.   Szczególną niszą i szansą dla takich gospodarstw jest rozwój małego przetwórstwa i sprzedaż własnych produktów z ograniczeniem liczby pośredników (RHD, sprzedaż bezpośrednia).  W ramach operacji uczestnicy zapoznają się z możliwościami produkcji wędlin dojrzewających we własnym gospodarstwie w tym z  aktualnymi przepisami prawnymi i sanitarnymi. </t>
  </si>
  <si>
    <t xml:space="preserve">Innowacje w produkcji trzody chlewnej - wyjazd studyjny do Hiszpanii. </t>
  </si>
  <si>
    <t>Celem operacji jest  wymiana  wiedzy i doświadczeń międzynarodowych oraz prezentowanie dobrych praktyk oraz w zakresie produkcji trzody chlewnej.  Przedmiotem operacji jest zorganizowanie  wyjazdu studyjnego do Hiszpanii dla grupy 40 osób.  Operacja wpisuje się w temat dotyczący wspierania tworzenia sieci współpracy partnerskiej dotyczącej rolnictwa i obszarów wiejskich przez podnoszenie poziomu wiedzy w tym zakresie.</t>
  </si>
  <si>
    <t>liczba wyjazdów studyjnych</t>
  </si>
  <si>
    <t>liczba uczestników wyjazdu studyjnego</t>
  </si>
  <si>
    <t>Uzasadnienie: Od kilku lat obserwuje się w Polsce spadek pogłowia trzody chlewnej. Według  danych GUS  pogłowie świń w czerwcu 2019 roku liczyło 10 780,50 tys. sztuk, wykazując w stosunku do analogicznego okresu ubiegłego roku spadek o 8,9%. Spadek pogłowia wystąpił we wszystkich grupach produkcyjno – użytkowych trzody chlewnej.  Pogłowie najbardziej zmniejszyło się w województwach o największym rozdrobnieniu gospodarstw – w małopolskim (-10,5%, -20 tys. szt.).  Hiszpania jest natomiast jednym z niewielu krajów europejskich, w których od kilku lat pogłowie świń wzrasta. W 2015 roku liczba loch zwiększyła się o 2,3%, a wszystkich świń wzrosła o prawie 7%. Do szybkiego rozwoju produkcji świń w Hiszpanii przyczyniło się wdrażanie innowacyjnych rozwiązań i postępu technologicznego, a zwłaszcza naukowego, poprawa organizacji badań nad rozwojem produkcji i upowszechnianie ich wyników, a co najważniejsze – edukacja producentów świń. Rolnicy świadomie korzystają z najnowszych osiągnięć światowej genetyki, żywienia zwierząt i ochrony zdrowia, co ostatecznie obniża koszty produkcji. Hiszpania może być przykładem dla małopolskich producentów. Produkcja trzody chlewnej w Hiszpanii  jest bardzo dobrze zorganizowana, a koszty produkcji należą do najniższych w Unii Europejskiej. Eksport wieprzowiny z Hiszpanii przegonił już pod względem wielkości duński. Obecnie kraj ten zajmuje drugiej miejsce po Stanach Zjednoczonych oraz Niemczech w produkcji wieprzowiny.  Ich najbardziej znany produkt szynka iberyjska (Jamón Ibérico) stanowi dobry przykład dla małopolskich producentów promocji produktów tradycyjnych, które też są produkowane w Małopolsce.  Jest ona oparta na produkcji ekstensywnej.  Biorąc pod uwagę powyższe czynniki wskazane jest wspieranie wymiany doświadczeń pomiędzy producentami trzody w Polsce i Hiszpanii.</t>
  </si>
  <si>
    <t>Innowacje w chowie i hodowli zwierząt - Targi EuroTier 2020.</t>
  </si>
  <si>
    <t>Celem operacji jest upowszechnianie innowacyjnych rozwiązań w produkcji zwierzęcej.  Przedmiotem operacji jest organizacja wyjazdu studyjnego w celu udziału w Targach EuroTier 2020 w Hanowerze dla grupy 30 osób.  Operacja wpisuje się w temat dotyczący wspierania tworzenia sieci współpracy partnerskiej dotyczącej rolnictwa i obszarów wiejskich przez podnoszenie poziomu wiedzy w tym zakresie.</t>
  </si>
  <si>
    <t>Uzasadnienie:  Uczestnicy operacji będą brać udział w Targach EuroTier 2020  odbywających się w Hanowerze.  W czasie targów corocznie prezentowane są innowacyjne rozwiązania dotyczące hodowli i chowu zwierząt gospodarskich, najnowszego sprzętu,   pasz a także rozwiązań organizacyjnych i marketingowych. Swoje innowacyjne pomysły prezentuje ponad 2,5 tys.  wystawców z 62 krajów. Uczestnicy wyjazdu będą mogli zapoznać  się z najnowszymi osiągnięciami techniczno-technologicznymi, dotyczącymi żywienia zwierząt gospodarskich bez udziału pasz genetycznie modyfikowanych oraz maszynami i urządzeniami zapewniającymi dobrostan dla zwierząt gospodarskich oraz mechanizacją i robotyzacją produkcji zwierzęcej, której głównym celem jest zminimalizowanie kosztów produkcji i ograniczenie ciężkiej pracy fizycznej przy obsłudze i pielęgnacji zwierząt.  Aby gospodarstwa prowadzące produkcje zwierzęcą nie traciły swojej pozycji rynkowej niezbędna jest znajomość aktualnych trendów oraz wdrażanie innowacji w technologii produkcji co można osiągnąć jedynie poprzez nawiązywanie kontaktów międzynarodowych, wymianę wiedzy i doświadczeń.  Realizowana operacja daje uczestnikom możliwość zapoznania się z innowacyjnymi rozwiązaniami stosowanymi w branży.</t>
  </si>
  <si>
    <t>Innowacyjne rozwiązania w produkcji zwierzęcej - wystawa drobnego inwentarza.</t>
  </si>
  <si>
    <t>Celem operacji jest  promowanie innowacji w zakresie chowu i hodowli drobnego inwentarza oraz zwiększanie wiedzy uczestników w tym zakresie.   Przedmiotem operacji jest organizacja wystawy drobnego inwentarza podczas Międzynarodowej Wystawy Rolniczej Agropromocja w roku 2020.   Najwyżej ocenionym zwierzętom przyznane zostaną nagrody.  Tematem operacji będzie upowszechnianie wiedzy w zakresie dotyczącym zachowania różnorodności genetycznej  zwierząt hodowlanych.</t>
  </si>
  <si>
    <t>wystawa</t>
  </si>
  <si>
    <t>liczba zorganizowanych wystaw</t>
  </si>
  <si>
    <t>Innowacyjne rozwiązania w produkcji zwierzęcej  - wystawa bydła mlecznego.</t>
  </si>
  <si>
    <t>Celem operacji jest  rozpowszechnianie innowacji w produkcji zwierzęcej, prezentowanie postępu hodowlanego a także wspieranie wymiany wiedzy i doświadczeń pomiędzy rolnikami utrzymującymi bydło mleczne.   Przedmiotem operacji jest organizacja wystawy bydła mlecznego podczas Międzynarodowej Wystawy Rolniczej Agropromocja w roku 2020.  Najwyżej ocenionym zwierzętom przyznane zostaną nagrody. Tematem operacji będzie upowszechnianie wiedzy w zakresie dotyczącym zachowania różnorodności genetycznej  zwierząt hodowlanych.</t>
  </si>
  <si>
    <t xml:space="preserve">Uzasadnienie:  Zgodnie z danymi GUS pogłowie bydła w województwie małopolskim stanowi jedynie 2,9% pogłowia bydła w Polsce, co daje 9 miejsce wśród województw.  Biorąc pod uwagę warunki naturalne województwa małopolskiego (duży udział trwałych użytków zielonych) wskazane jest zachęcanie rolników do chowu bydła mlecznego.   W ramach operacji prezentowane będą osiągnięcia w zakresie postępu hodowlanego.   Uczestnicy wystawy będą mieli możliwość bezpośredniego spotkania i wymiany informacji z rolnikami utrzymującymi bydło mleczne tak więc operacja przyczyni się do zwiększenia poziomu wiedzy i będzie wspierała wymianę doświadczeń. </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</si>
  <si>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</si>
  <si>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</si>
  <si>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</si>
  <si>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</si>
  <si>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</si>
  <si>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35</t>
  </si>
  <si>
    <t>Wykorzystanie produktów regionalnych i tradycyjnych na rzecz innowacyjnego rozwoju obszarów wiejskich.</t>
  </si>
  <si>
    <t xml:space="preserve">Celem operacji jest promocja innowacyjnego podejścia do wykorzystania produktów tradycyjnych i regionalnych  oraz umożliwienie  wymiany doświadczeń  pomiędzy osobami  i organizacjami  zaangażowanych w działalność na rzecz rozwoju obszarów wiejskich.  W ramach operacji zorganizowana zostanie wystawa  tematyczna  podczas Międzynarodowej Wystawy Rolniczej Agropromocja w roku 2020 oraz wydana zostanie publikacja prezentująca przykłady działań innowacyjnych w województwie.    Tematycznie operacja ukierunkowana jest na promocję produktu regionalnego i promowanie innowacyjnych działań na rzecz rozwoju obszarów wiejskich.  </t>
  </si>
  <si>
    <t>wystawa, publikacja</t>
  </si>
  <si>
    <t>Rolnicy, mieszkańcy obszarów wiejskich, mieszkańcy województwa małopolskiego,</t>
  </si>
  <si>
    <t>1500</t>
  </si>
  <si>
    <t xml:space="preserve">Uzasadnienie:  Szansą dla niewielkich  gospodarstw województwa małopolskiego jest poszukiwanie nowych,  niszowych kierunków produkcji i nowych rynków zbytu.   Dodatkowo rolnicy mogą aktywnie czerpać z bogatej tradycji kulinarnej województwa.  Zmienia się również  świadomość konsumentów, którzy coraz częściej oczekują  sprawdzonych produktów o wysokiej jakości i lokalnym pochodzeniu.  Realizowana operacja przyczyni się do promocji wykorzystania produktów regionalnych i tradycyjnych jako środka do zwiększenia efektywności ekonomicznej gospodarstw.   Ponadto operacja będzie wpierać nawiązywanie kontaktów pomiędzy producentami i konsumentami żywności. </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</si>
  <si>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</si>
  <si>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</si>
  <si>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</si>
  <si>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</si>
  <si>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3</t>
  </si>
  <si>
    <t>Rolnicy, mieszkańcy obszarów wiejskich, przedstawiciele instytucji i organizacji działających na rzecz rolnictwa, mieszkańcy województwa małopolskiego,</t>
  </si>
  <si>
    <t>Uzasadnienie:   Gospodarstwa w Małopolsce są z reguły niewielkie i często mają charakter rodzinny.  Towarzyszy temu małe zainteresowanie producentów rolnych wspólnymi formami działaniami.  W rejestrze grup producentów rolnych dla województwa małopolskiego znajduje się jedynie 27 pozycji (źródło danych: ARiMR, 2019).   W ramach operacji odbiorcy zapoznają się z korzyściami płynącymi z realizowania działań kooperacyjnych w zakresie innowacji w rolnictwie.  Zakładamy, że operacja  przyniesie efekty w postaci aktywizacji mieszkańców obszarów wiejskich do podejmowania wspólnych działań na rzecz rozwoju przedsiębiorczości na  obszarach wiejskich.   W szczególności operacja zachęcać ma do tworzenia grup operacyjnych  w ramach działania "Współpraca" PROW na lata 2014-2020 oraz podejmowania podobnych działań w przyszłym okresie programowania.</t>
  </si>
  <si>
    <t>Konferencja sieciująca dla Partnerów Krajowej Sieci Obszarów Wiejskich w Małopolsce.</t>
  </si>
  <si>
    <t>Celem operacji jest  aktywizowanie uczestników do podejmowania współpracy w zakresie rozwoju obszarów  wiejskich,  informowanie na temat działań Sieci na rzecz innowacji w rolnictwie i na obszarach wiejskich, nawiązywanie  i podtrzymywanie kontaktów pomiędzy Partnerami KSOW oraz wymiana doświadczeń.  Przedmiotem operacji jest organizacja konferencji dla 50 osób.  Tematem operacji jest wspieranie tworzenia sieci współpracy partnerskiej dotyczącej rolnictwa i obszarów wiejskich przez podnoszenie poziomu wiedzy w tym zakresie.</t>
  </si>
  <si>
    <t>liczba konferencji</t>
  </si>
  <si>
    <t>Rolnicy, mieszkańcy obszarów wiejskich, przedstawiciele instytucji i organizacji działających na rzecz rolnictwa, pracownicy jednostek doradztwa rolniczego, przedsiębiorcy.</t>
  </si>
  <si>
    <t>liczba uczestników konferencji</t>
  </si>
  <si>
    <t xml:space="preserve">Uzasadnienie:  Celem szczegółowym Sieci SIR jest  ułatwianie tworzenia oraz funkcjonowania sieci kontaktów pomiędzy rolnikami, podmiotami doradczymi, jednostkami naukowymi, przedsiębiorcami sektora rolno-spożywczego oraz pozostałymi podmiotami wspierającymi wdrażanie innowacji w rolnictwie i na obszarach wiejskich.  W ramach niniejszej operacji zorganizowana zostanie konferencja w trakcie której możliwe będzie zorganizowanie spotkania osób działających na rzecz wdrażania innowacji na obszarach wiejskich.   Uczestnicy będą mogli uzyskać aktualną wiedzę na temat działania Sieci na rzecz innowacji w rolnictwie i na obszarach wiejskich a konferencja będzie stanowić ponadto okazje do wymiany wiedzy i doświadczeń pomiędzy uczestnikami.  Ponadto prezentowane będą  doświadczenia instytucji z terenu Małopolski w zakresie działania "Współpraca" PROW na lata 2014-2020. </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</si>
  <si>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</si>
  <si>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</si>
  <si>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liczba szkoleń</t>
  </si>
  <si>
    <t>rolnicy - producenci mleka i wołowiny</t>
  </si>
  <si>
    <t>Mazowiecki Ośrodek Doradztwa Rolniczego z siedzibą w Warszawie</t>
  </si>
  <si>
    <t>02-456 Warszawa, ul. Czereśniowa 98</t>
  </si>
  <si>
    <t>ilość uczestników szkoleń</t>
  </si>
  <si>
    <t xml:space="preserve">Uzasadnienie: Operacja skierowana jest do grupy rolników mających problem z renowacją trwałych użytków zielonych, zakładaniem polowych użytków zielonych i pozyskaniem dobrej wartościowej paszy objętościowej, specjalizujących się w chowie bydła mlecznego i mięsnego. Dzięki operacji uczestnicy dowiedzą się jak pozyskać dobrą paszę objętościową, wyprodukować  tańszy, a zrazem lepszy, zdrowszy surowiec (mleko, wołowinę) i osiągać dobre wyniki ekonomiczne oraz podnieść opłacalność gospodarstw. Szkolenia będą miały formę terenową, gdzie pod opieką wybitnego fachowca uzyskają wiedzę teoretyczną oraz praktyczną, a także będą mieli możliwość rozwiązania nurtujących problemów odnośnie łąk i pastwisk. </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</si>
  <si>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</si>
  <si>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</si>
  <si>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ilość uczestników</t>
  </si>
  <si>
    <t>rolnicy, mieszkańcy obszarów wiejskich, przedstawiciele KGW, organizacji pozarządowych, przedstawiciele doradztwa rolniczego</t>
  </si>
  <si>
    <t xml:space="preserve">Uzasadnienie: Mieszkańcy obszarów wiejskich nie posiadają wystarczającej wiedzy w zakresie tzw.  małego przetwórstwa, które mogło by być dla wielu rolników źródłem dochodów innych niż jedynie z działalności rolniczej. Możliwość sprzedaży, wytworzonej w warunkach domowych żywności, stwarza im taką szansę.  Brak wiedzy, szczególnie nt. bezpieczeństwa żywności, zasad dobrej praktyki higienicznej i produkcyjnej, często paraliżuje działania i zniechęca mieszkańców wsi do uruchomienia działalności w ramach tzw. „krótkich łańcuchów żywnościowych” (głównie w ramach rolniczego handlu detalicznego). W tym zakresie odczuwają również brak wiedzy funkcjonujące Koła Gospodyń Wiejskich, stowarzyszenia, fundacje i inne organizacje pozarządowe dla których wytwarzanie i sprzedaż żywności tradycyjnej i regionalnej stwarza dużą szansę na aktywizację mieszkańców wsi i rozwój obszarów wiejskich.  Dużym problemem dla mieszkańców wsi jest brak umiejętności prawidłowego znakowania (etykietowania) sprzedawanej żywności, które jest istotnym elementem zapewnienia bezpieczeństwa żywności i informowania o wytwarzanym produkcie konsumentów. Koniecznym zatem staje się podniesienie wiedzy w wyżej wymienionym zakresie poprzez zorganizowanie konferencji. Wspierać ona będzie innowacje w zakresie produkcji żywności w warunkach domowych w obszarze tzw. małego przetwórstwa w gospodarstwach rolnych i wykorzystania zasobów obszarów wiejskich na rzecz ich rozwoju. Niezbędne w tym będzie zaangażowanie wielu podmiotów (naukowcy, doradcy, rolnicy, przedstawiciele organizacji pozarządowych, KGW). </t>
  </si>
  <si>
    <t>Choroby i szkodniki w uprawie kukurydzy</t>
  </si>
  <si>
    <t xml:space="preserve">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 </t>
  </si>
  <si>
    <t>rolnicy, mieszkańcy obszarów wiejskich,przedstawiciele doradztwa rolniczego, przedsiębiorcy</t>
  </si>
  <si>
    <t>Uzasadnienie: Kukurydza to podstawowa pasza w żywieniu bydła. Ważne jest, aby uzyskać wysoki plon i bardzo dobrą jakość tej rośliny z 1 ha. Sami rolnicy odgrywają kluczową rolę w uprawie kukurydzy, bowiem w prowadzeniu produkcji roślinnej niezbędna jest wiedza z zakresu technologii produkcji, zapobiegania i zwalczania chorób oraz szkodników. Dlatego konieczne jest systematyczne prowadzenie działań edukacyjno-informacyjnych skierowanych do rolników i doradców.</t>
  </si>
  <si>
    <t>Czynniki wpływające na sukces w chowie i hodowli bydła mlecznego</t>
  </si>
  <si>
    <t xml:space="preserve">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 </t>
  </si>
  <si>
    <t>rolnicy, mieszkańcy obszarów wiejskich, przedstawiciele doradztwa rolniczego</t>
  </si>
  <si>
    <t>Uzasadnienie: Producenci mleka borykają się z szeregiem problemów w chowie i hodowli bydła mlecznego. Ważne jest, aby uzyskać wysoką wydajność mleka bardzo dobrej jakości. Jest to gwarancją sukcesu tej produkcji. Sami rolnicy odgrywają kluczową rolę, bowiem przy produkcji mleka niezbędna jest wiedza z zakresu technologii produkcji, zapobiegania i zwalczania chorób oraz prawidłowego żywienia. Jednym z problemów w chowie i hodowli bydła mlecznego są zaburzenia metaboliczne u krów, głównie ketoza, stłuszczenie wątroby i zaleganie poporodowe. Realizacja planowanej operacji umożliwi przekazanie uczestnikom konferencji wiedzy z zakresu żywieniowej prewencji zaburzeń metabolicznych u krów.</t>
  </si>
  <si>
    <t>Innowacje w wielofunkcyjnym rozwoju gospodarstwa rolnego – przetwórstwo na poziomie gospodarstwa</t>
  </si>
  <si>
    <t xml:space="preserve">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 </t>
  </si>
  <si>
    <t>rolnicy, mieszkańcy obszarów wiejskich, producenci żywności, przedstawiciele KGW, organizacje pozarządowe,przedstawiciele jednostek naukowych, przedstawiciele doradztwa rolniczego</t>
  </si>
  <si>
    <t xml:space="preserve">Uzasadnienie: Jednym ze sposobów zwiększenia dochodów wśród rolników posiadających niewielkie tradycyjne gospodarstwa rolne jest sprzedaż żywności wyprodukowanej w gospodarstwie rolnym bezpośrednio konsumentowi finalnemu z pominięciem pośredników. Rosnąca świadomość społeczna dotycząca spożywania niskoprzetworzonych produktów o wysokiej jakości kształtuje również rynek konsumenta poszukującego produktów tradycyjnie wytwarzanych, o wysokich walorach smakowych i zdrowotnych. Brakuje na rynku lokalnym podmiotów, które przetwarzały by te produkty w sposób inny niż przemysłowy. </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</si>
  <si>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</si>
  <si>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</si>
  <si>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</si>
  <si>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Uzasadnienie: Działalność rolnicza w znacznym stopniu ingeruje w naturalny obieg azotu, stwarzając tym samym zagrożenie dla równowagi ekosystemów. Nadmierne ilości azotu pojawiające się w środowisku stanowią źródło emisji związków zawierających ten składnik w postaci amoniaku. Dyrektywa NEC z grudnia 2016 roku w sprawie redukcji krajowych emisji niektórych rodzajów zanieczyszczeń atmosferycznych dotycząca zanieczyszczeń powietrza, ustanawia zobowiązania państw EU w zakresie redukcji emisji antropogenicznych zanieczyszczeń do atmosfery, między innymi amoniaku. W ramach realizacji operacji zwrócona zostanie szczególna uwaga na realizację innowacyjnych praktyk rolniczych ograniczających emisję amoniaku w różnych systemach utrzymania zwierząt gospodarskich.</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</si>
  <si>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</si>
  <si>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</si>
  <si>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rolnicy, mieszkańcy obszarów wiejskich, przedstawiciele doradztwa rolniczego, przedsiębiorcy</t>
  </si>
  <si>
    <t>Uzasadnienie: Z uwagi na bardzo słabe klasy gleb występujące w regionie południowego Mazowsza producenci skupili się na produkcji warzyw głównie w nieogrzewanych tunelach foliowych. Główne kierunki produkcji to: papryka, fasola szparagowa, kapusta pekińska, sałata, rzodkiewka. W związku z trudnymi warunkami gospodarowania uprawa tych gatunków warzyw jest najbardziej opłacalną gałęzią produkcji rolniczej w tym regionie i gwarantuje utrzymanie oraz rozwój nawet małych gospodarstw. Produkcja taka jest jednak obarczona pewnymi ograniczeniami, takimi jak: dostęp do wody, prądu, stałe konstrukcje tunelowe są budowane na kilkanaście lat i są zlokalizowane najczęściej na działkach w pobliżu zagrody siedliskowej. Oznacza to potrzebę poszukiwania innowacyjnych metod upraw warzyw w tunelach foliowych.</t>
  </si>
  <si>
    <t>Innowacyjne rozwiązania w uprawie papryki pod osłonami wysokimi</t>
  </si>
  <si>
    <t>Celem operacji jest transfer najnowszych osągnieć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</si>
  <si>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</si>
  <si>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Uzasadnienie: Przeprowadzona operacja przedstawi zalety nowoczesnej produkcji, wdrażania innowacji i współpracy innych podmiotów. Poprzez operację chcemy wskazać źródła dodatkowego dochodu, w efekcie wpływającego na jakość życia mieszkańców obszarów wiejskich poprzez kreowanie nowych technologii, ukierunkowanie produkcji oraz wspólne inicjatywy na rzecz rozwoju obszarów wiejskich. Produkcja papryki to produkcja intensywna i szczególnie preferowana przez małe gospodarstwa. Producenci papryki ciągle zastanawiają się nad podjęciem działań inwestycyjnych, aby utrzymać lub zwiększyć konkurencyjność rynkową papryki.</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</si>
  <si>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</si>
  <si>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</si>
  <si>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</si>
  <si>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 xml:space="preserve">Uzasadnienie: Zagadnieniem, do rozwiązania którego przyczyni się realizacja operacji są częste problemy hodowców wysokowydajnych krów mlecznych z ich zdrowotnością. Nierzadko wpływ no tą sytuację mają błędy w dopasowaniu odpowiednio zbilansowanej paszy dostosowanej do zapotrzebowań krów mlecznych. W trakcie konferencji przekazywane będą informacje dotyczące właściwego przygotowywania i przechowywania pasz objętościowych i treściwych przeznaczonych do skarmiania wraz z doborem odpowiednich dodatków witaminowo-mineralnych co ma podstawowy wpływ na zdrowie hodowanych zwierząt. </t>
  </si>
  <si>
    <t xml:space="preserve">Innowacyjność i efektywność w uprawie zbóż w województwie mazowieckim </t>
  </si>
  <si>
    <t xml:space="preserve">Celem operacji jest przedstawienie innowacyjnych metod upraw roślin zbożowych, a tym samym zwiększenie  dochodowości gospodarstw. Upowszechnianie innowacyjnych technologii uprawy i kierunków produkcji prowadzących do zwiększenia efektywności w gospodarstwie. </t>
  </si>
  <si>
    <t>rolnicy, mieszkańcy obszarów wiejskich, przedsiębiorcy</t>
  </si>
  <si>
    <t>Uzasadnienie: W regionie południowego Mazowsza  uprawia się od dawna gatunki zbóż, z czego wynika potrzeba poszukiwania innowacyjnych metod uprawy. Brak zmianowania i uprawa w monokulturze powoduje zmęczenie gleby i znacząco redukuje plony.  Brak opłacalności produkcji zbóż zmusza producentów do poszukiwania alternatywnych źródeł dochodów przy wykorzystaniu posiadanego zaplecza technologicznego.Realizacja operacji wskaże producentom nowe możliwości w produkcji zbóż i przyczyni się do zwiększenia ich plonowania. Chcemy zachęcić do dalszego inwestowania we własne gospodarstwo poprzez wprowadzenie innowacji w uprawie  gatunków zbóż.</t>
  </si>
  <si>
    <t>Nowe technologie w uprawie roślin strączkowych</t>
  </si>
  <si>
    <t>Celem operacji jest przygotowanie rolników, doradców rolniczych, do podejmowania działań prowadzących do wdrażania innowacyjnych rozwiązań w technologii uprawy roślin strączkowych w gospodarstwach rolnych. Operacja poprzez swoje działania informacyjno-edukacyjne oraz tworzenie sieci kontaktów pozwoli na rozpoznanie nowoczesnych rozwiązań i możliwych do wykorzystania dobrych praktyk w zakresie innowacji w gospodarstwach rolnych.</t>
  </si>
  <si>
    <t>rolnicy, przedstawiciele doradztwa rolniczego, mieszkańcy obszarów wiejskich</t>
  </si>
  <si>
    <t xml:space="preserve">Uzasadnienie: Postęp technologiczny i związana z nim automatyzacja wywierają przemożny wpływ na niemal każdy sektor gospodarczy. Nie inaczej jest w przypadku rolnictwa. Polscy rolnicy z chęcią korzystają ze zdobyczy technologicznych, dzięki czemu nie tylko usprawniają pracę w polu i optymalizują poświęcany jej czas, ale również poprawiają efektywność i tną koszty. Osiągnięcie wysokich plonów w produkcji roślinnej wymaga prawidłowego nawożenia, ochrony roślin, uprawy gleby, ale także wysokiej jakości materiału siewnego. Jest to jeden z kluczowych elementów wpływających na wzrost jakości i wielkości zbiorów. Uzyskanie wysokiego poziomu plonowania o korzystnych cechach jakościowych surowca związanego z kierunkiem wykorzystania i bezpieczeństwem dla ludzi i zwierząt. </t>
  </si>
  <si>
    <t>Produkcja cydru jako źródło dodatkowego dochodu w gospodarstwie rolnym oraz zagospodarowanie nadwyżek produkcyjnych w sadach</t>
  </si>
  <si>
    <t>Celem operacji jest upowszechnianie wiedzy z zakresu innowacyjnych technologii produkcji cydru, przedstawienie możliwości w zakresie różnych form promocji i zbytu cydru wytwarzanego we własnym gospodarstwie rolnym, umożliwienie nawiązania bezpośrednich kontaktów z osobami zajmującymi się cydrem oraz zainicjowania wspólnych przedsięwzięć związanych z produkcją cydru.</t>
  </si>
  <si>
    <t>Uzasadnienie: Realizacja operacji przyczyni się do wymiany kontaktów i doświadczeń, stworzenia możliwości zagospodarowania nadwyżek produkcyjnych w sadach oraz poszerzenia oferty rynkowej żywności sprzedawanej w krótkim łańcuchu dostaw „od pola do stołu”. Nadwyżki produkcyjne w postaci jabłek mogą być poddane procesowi przetwórczemu w celu zmniejszenia kosztów przechowywania owoców oraz poprawienia wskaźników ekonomicznych gospodarstw rolnych. Produkcja cydru w małych gospodarstwach wpłynie również na ich atrakcyjność dla osób korzystających z usług agroturystycznych i przyczyni się do promocji regionu w obszarze produktów tradycyjnych.</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</si>
  <si>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</si>
  <si>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</si>
  <si>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t>
  </si>
  <si>
    <t>Uzasadnienie: Większość Kół Gospodyń Wiejskich, Stowarzyszeń i osób fizycznych nie posiada dostatecznej wiedzy i pomysłu, jak można działać bardziej efektywnie, aby ich praca, która czasami jest pasją, mogła jeszcze przynosić  korzyści finansowe i promować region. Produkt tradycyjny oraz krótkie łańcuchy dostaw są odpowiedzią na te problemy.</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</si>
  <si>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</si>
  <si>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 </t>
  </si>
  <si>
    <t>Uzasadnienie: Wprowadzenie najnowszych technologii opartych na technologii monojonowej w walce z groźnymi patogenami, bakteriami, grzybami które są powodem wielu problemów na plantacjach truskawek. Technologia ta umożliwia rozbijanie struktur minerałów do pojedynczych jonów, a więc do cząstek, które naturalnie powinny teoretycznie powstawać w każdym procesie dysocjacji, niestety nie zawsze taki proces zachodzi dlatego iż nasze gleby są bardzo ubogie w mikro i makroelementy ze względu na jednostronne nawożenie  NPK i czasami dochodzi Ca i B. Technologia taka co najważniejsze jest w 100% bezpieczna dla roślin i absolutnie nietoksyczna dla ludzi i zwierząt. W czasach kiedy mamy doczynienia z plagą chorób cywilizacyjnych powinniśmy dołożyć wszelkich starań aby produkować zdrowe pożywienie, które stać się powinno dla nas lekarstwem.</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</si>
  <si>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</si>
  <si>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</si>
  <si>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</si>
  <si>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Uzasadnienie: W wyniku działań antropogenicznych środowisko glebowe sukcesywnie ulega zakwaszeniu. Skutki tego zjawiska prowadzą do zmniejszenia przyswajalności podstawowych składników niezbędnych dla rozwoju roślin. Jednocześnie zakwaszenie zwiększa ruchliwość niebezpiecznych dla roślin i ludzi pierwiastków, głównie metali ciężkich, których nadmierna koncentracja dyskwalifikuje rośliny na cele konsumpcyjne. Wapnowanie jest jednym z ważniejszych zabiegów poprawiających jakość gleby poprzez odkwaszenie oraz polepszenie jej struktury.</t>
  </si>
  <si>
    <t>VI Mazowiecka Konferencja Pszczelarska „Ratujmy Pszczoły” – Innowacje w gospodarce pasiecznej</t>
  </si>
  <si>
    <t xml:space="preserve">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 </t>
  </si>
  <si>
    <t xml:space="preserve">pszczelarze, rolnicy, mieszkańcy obszarów wiejskich </t>
  </si>
  <si>
    <t>Uzasadnienie: Problemem jest postępujący spadek liczebności populacji pszczół i innych owadów zapylających, który został zauważony przez nasz kraj jak i Komisję Europejską. W niektórych państwach członkowskich liczba rodzin pszczelich zmniejszyła się o ponad 50 procent. Na świecie około 80% roślin zapylanych jest przez owady, zaś pozostałe – przez wiatr. W naszej strefie klimatycznej ten odsetek jest jeszcze większy, bo sięga blisko 90%. Zapylanie kwiatów przez owady, głównie pszczołowate, jest bardzo ważnym czynnikiem plonotwórczym, co nie zawsze jest doceniane przez rolników i ogrodników. Szacuje się, że owady zapylające przynoszą korzyści warte ponad 100 mld. dolarów rocznie na świecie. Spadek różnorodności i liczebności zapylaczy ma ogromne znaczenie zarówno dla przyrody, jak i gospodarki człowieka. Bardzo ważne jest systematyczne prowadzenie działań edukacyjno-informacyjnych skierowanych do pszczelarzy, i mieszkańców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</si>
  <si>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</si>
  <si>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</si>
  <si>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t>
  </si>
  <si>
    <t xml:space="preserve">Uzasadnienie: Mieszkańcy obszarów wiejskich poszukują innowacyjnych możliwości rozwijania działalności pozarolniczej. Trudna sytuacja małych gospodarstw stwarza potrzebę poszukiwania dochodów z innych źródeł niż rolnicze. Niezbędna jest im wiedza z zakresu zakładania i prowadzenia działalności gospodarczej, przepisów prawnych oraz sposobów wykorzystania posiadanych w gospodarstwie zasobów. W związku ze zjawiskiem starzenia się społeczeństwa szansą dla rozwoju obszarów wiejskich jest działalność opiekuńcza. Operacja służyć będzie podniesieniu wiedzy w tym zakresie. </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</si>
  <si>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</si>
  <si>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</si>
  <si>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</si>
  <si>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 xml:space="preserve">Uzasadnienie: Obecnie na rynku artykułów spożywczych poszukiwane są produkty o wysokim standardzie zdrowotno- smakowym. Masowość produkcyjna w przetwórstwie wędliniarskim przyczyniła się do utraty zaufania konsumenckiego, którego wynikiem jest poszukiwaniem produktów wzbudzające pełne zaufanie. Ukazanie grupom producentów żywca wieprzowego, alternatywnych form odchowu zwierząt i przetwórstwa mięsa, przy jednoczesnym zachowaniu niskich kosztów produkcyjnych, przyczyni się do podniesienia atrakcyjności konsumenckiej oferowanego produktu. Dzięki działaniu na rzecz stworzenia sieci kontaktów pomiędzy producentami trzody chlewnej z województwa mazowieckiego a doradcami wspieranymi przez kadrę naukową, firmy obsługujące sektor trzody chlewnej i zakłady przetwórcze, będzie możliwe podniesienie standardów produkcyjno-wytwórczych z jednoczesnym uzyskaniem wysokiej jakości produktu docelowego przez wytwórców. </t>
  </si>
  <si>
    <t>Forum "Sieciowanie na Mazowszu narzędziem budowy lokalnych partnerstw"</t>
  </si>
  <si>
    <t>rolnicy, przedstawiciele doradztwa rolniczego, mieszkańcy obszarów wiejskich, partnerzy SIR, jednostki naukowo-badawcze</t>
  </si>
  <si>
    <t>Uzasadnienie: Inicjatywa organizacji spotkania sieciującego wynika z potrzeb partnerów SIR, rolników, przedstawicieli jednostek naukowo-badawczych oraz doradców. Możliwość bezpośredniego spotkania jest kluczowe z punktu widzenia wymiany wiedzy, doświadczeń oraz dobrych praktyk w zakresie innowacyjnych rozwiązań. Planowana dwudniowa konferencja ma dać możliwość prezentacji instytutom naukowym swoich osiągnięć, rolnikom pozyskania wiedzy i rozwiązania problemów swoich gospodarstw rolnych, natomiast doradcom sieciowania. Zaplanowano panale dyskusyjne i moderowane warsztaty. Konferencja ma jednocześnie inicjować powstawanie grup operacyjnych, które będą aplikować o środki w ramach IV naboru do działania "Współpraca".</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</si>
  <si>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</si>
  <si>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</si>
  <si>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</si>
  <si>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</si>
  <si>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</si>
  <si>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</si>
  <si>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</si>
  <si>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</si>
  <si>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</si>
  <si>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</si>
  <si>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 xml:space="preserve">Uzasadnienie: 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zainteresowanie możliwością współpracy partnerskiej we wdrażaniu innowacyjnych metod przetwórstwa wina.Uprawa winorośli i produkcji wina w województwie opolskim rozwija się bardzo dynamicznie. Coraz więcej osób jest zainteresowanych produkcją i sprzedażą wina. Biorąc pod uwagę ostatnie 2 lata to na koniec 2018 roku w woj. opolskim było 5 producentów wpisanych do Ewidencji KOWR, na koniec 2019 roku było ich już 9. Następni potencjalni producenci wina oczekują wsparcia w postaci profesjonalnych szkoleń i warsztatów ponieważ uruchomienie własnej winnicy nie należy do najprostszych biznesów a i obecni prowadzący winnice też chętnie skorzystaliby z aktualnych informacji na tematy związane z profesjonalnym prowadzeniem winnic co wpłynęłoby na ich większą konkurencyjność. Wszystkim zależy na profesjonalizmie, oryginalnych pomysłach , dopracowanymi planami biznesowymi, często uwzględniającym  enoturystykę jako istotny element przedsięwzięcia – wśród enoturystów dominują ludzie młodzi , ciekawi świata i żądni intrygujących doświadczeń turystycznych i sensorycznych. Takie zmiany w naszym budującym swoją kulturę winiarską społeczeństwie to zmiany  na lepsze.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</si>
  <si>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</si>
  <si>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</si>
  <si>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</si>
  <si>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</si>
  <si>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</si>
  <si>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Uzasadnienie: Celem realizacji projektu będzie przekazanie wiedzy z zakresu zasad tworzenia i funkcjonowania innowacji w agroturystyce, turystyce wiejskiej, edukacji w zagrodach wiejskich oraz obiektach świadczących usługi opiekuńcze.  Propagowanie idei rolnictwa społecznego, w tym  promocja pomysłu usług opiekuńczych na obszarach wiejskich, tworzenia gospodarstw opiekuńczych, a także zachęcenie do edukacji w gospodarstwie rolnym terenie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 Gospodarstwo opiekuńcze to forma wsparcia w zakresie opieki lub integracji społecznej na rzecz osób i rodzin w celu poprawy ich funkcjonowania. W  2030 roku w Polsce osób w podeszłym wieku będzie  ok. 24%, to jest dwukrotnie więcej niż obecnie. Zatem co czwarty Polak  będzie potrzebował wsparcia, bądź  aktywizacji w kierunku przedłużenia dobrej kondycji fizycznej. Wynikami prowadzenia działalności opiekuńczej przez gospodarstwa rolne w przyszłości stanie się wzrost ich dochodów, poszerzenie i zróżnicowanie działalności rolników, aktywizacja społeczności na obszarach wiejskich, wykorzystanie potencjału i zasobów wiejskich, w tym infrastruktury do celów społecznych i ekonomicznych, dostarczenie nowych usług odpowiadających na aktualne potrzeby, poprawa wizerunku rolnictwa. </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</si>
  <si>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</si>
  <si>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</si>
  <si>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</si>
  <si>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</si>
  <si>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</si>
  <si>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</si>
  <si>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 xml:space="preserve">IV </t>
  </si>
  <si>
    <t>49-330 Łosiów, ul. Główna 1</t>
  </si>
  <si>
    <t xml:space="preserve">Budowanie sieci powiązań między sferą nauki i biznesu, a rolnictwem,  przyspieszenie transferu wiedzy i innowacji do praktyki gospodarczej. Proces tworzenia nowych rozwiązań dla gospodarki wymaga trwałego powiązania między różnymi podmiotami. Dostarczenie w ramach konferencji wiedzy i umiejętności kontaktów na rzecz innowacji pozwoli na ściślejszą współpracę między różnymi instytucjami i skuteczny transfer wiedzy i innowacji na obszarach wiejskich.  Konferencja będzie okazją do nawiązania współpracy między przedstawicielami jednostek naukowych, przedsiębiorców, instytucji związanych z branżą rolniczą,  zainteresowanych rolników, przedstawicieli związków branżowych i grup producentów rolnych, przedstawicieli jednostek doradztwa rolniczego. Przekazywanie informacji o idei, funkcjach i możliwościach jakie daje funkcjonowanie Sieci na rzecz innowacji w rolnictwie i na obszarach wiejskich. </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</si>
  <si>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</si>
  <si>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</si>
  <si>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</si>
  <si>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</si>
  <si>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</si>
  <si>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</si>
  <si>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</si>
  <si>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</si>
  <si>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</si>
  <si>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konferencja 2 dniowa</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</si>
  <si>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</si>
  <si>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</si>
  <si>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 xml:space="preserve">Innowacyjność w turystyce może spowodować wzrost tworzenia nowych produktów, efektywność ich wytwarzania oraz skutecznego promowania. Właściciel obiektu turystycznego powinien posiadać zdolność pozyskiwania środków finansowych stosownie do zmian w otoczeniu, dysponować umiejętnością sprawnego wprowadzania nowych technologii i metod organizacji niezbędnych do realizacji zmieniających się celów rozwojowych w działalności turystycznej.Regularne wprowadzanie innowacji w obsłudze turystów sprzyja rozwojowi branży i może mieć istotny wpływ na sytuację społeczno-gospodarczą szczególnie na terenach wiejskich w tych regionach, gminach, czy miejscowościach, które posiadają predyspozycje do rozwoju funkcji turystycznej. Praktyka pokazuje, że walory miejsca, które można skojarzyć z wieloma produktami zarówno indywidualnymi (firmowymi), jak i terytorialnymi, z trudem przekładają się na wizerunek danego obszaru, w związku z czym pojawia się pole do kreatywności i innowacyjnych działań samych usługodawców.  Opolska wieś jest źródłem informacji i umiejętności związanych z rzemiosłem artystycznym, ziołolecznictwem, dawnymi obyczajami, sztuką ludową, kuchnią tradycyjną itp. Nowoczesne podejście w połączeniu z tradycją wzbogaca gospodarstwo rolne oraz obiekty turystyczne na terenach wiejskich o kolejną ofertę przyczyniającą się do jego rozwoju, uzupełniającą podstawowe źródło dochodu. </t>
  </si>
  <si>
    <t>Szkolenie</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</si>
  <si>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</si>
  <si>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</si>
  <si>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</si>
  <si>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</si>
  <si>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</si>
  <si>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 xml:space="preserve">Uzasadnienie: Operacja zakłada zrzeszenie zespołów tematycznych ściśle zwiazanych z temetem wdrażania innowacji na terenie Opolszczyzny. . Wymiana wiedzy, doświadczeń oraz dobrych praktyk w zakresie realizowania przyszłych projektów mających na celu podniesienie innowacyjności opolskiego rolnictwa. </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</si>
  <si>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</si>
  <si>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</si>
  <si>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</si>
  <si>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publikacja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</si>
  <si>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</si>
  <si>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</si>
  <si>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</si>
  <si>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</si>
  <si>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szkolenie,                            liczba uczestników </t>
  </si>
  <si>
    <t>1                          30</t>
  </si>
  <si>
    <t xml:space="preserve"> hodowcy bydła mlecznego, rolnicy indywidualni działający na terenie województwa opolskiego, doradcy rolniczy, pracownicy jednostek doradztwa rolniczego, spółdzielnie mleczarskie oraz do osóby zainteresowane hodowlą bydła mlecznego.</t>
  </si>
  <si>
    <t>IV</t>
  </si>
  <si>
    <t xml:space="preserve">Uzasadnienie: Operacja ma na celu zgromadzenie w jednym miejscu i czasie wielu osób zainteresowanych daną tematyką umożliwiając  przeprowadzanie wielu rozmów hodowców bydła mlecznego z ekspertami w danej dziedzinie. Przyczyni się także do promowania wśród mieszkańców obszarów wiejskich najnowszych metod chowie i hodowli bydła mlecznego a także wdrażania do praktyki najnowszych wyników badań naukowych. Dostarczenie w ramach szkolenia wiedzy i umiejętności zawiązywania grup operacyjnych na rzecz innowacji pozwoli na ściślejszą współpracę między różnymi instytucjami i skuteczny transfer wiedzy i innowacji na obszarach wiejskich.  Producenci w trakcie szkolenia mogą wysłuchać wykładów, a także odnieść przekazaną przez prelegentów wiedzę do własnego gospodarstwa, mogą również wysłuchać opinii innych uczestników, którzy mają podobne problemy. Producenci, którzy uczestniczą w szkoleniu pogłębiają swoją wiedzę, korzystają z dostępnych materiałów i broszur. Edukacja i wymiana wiedzy pozwala im na wdrażanie innowacji w gospodarstwach oraz prowadzenie bardziej rentownej i efektywnej produkcji zwierzęcej. </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</si>
  <si>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</si>
  <si>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</si>
  <si>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</si>
  <si>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</si>
  <si>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 xml:space="preserve">Uzasadnienie: Operacja ma na celu zgromadzenie w jednym miejscu i czasie wielu osób zainteresowanych daną tematyką umożliwiając  przeprowadzanie wielu rozmów hodowców trzody chlewnej z ekspertami w danej dziedzinie. Udział w szkoleniu producentów trzody chlewnej, przedstawicieli świata nauki, firm działających w sferze produkcji zwierzęcej, a także instytucji  i organizacji odpowiedzialnych za rozwój produkcji zwierzęcej pozwoli na podniesienie świadomości producentów odnośnie innowacyjnych metod prowadzenia gospodarstwa hodującego trzodę chlewną, a także możliwości zwiększenia ekonomiczności owego gospodarstwa. Producenci będą mogli zapoznać się najnowocześniejszymi rozwiązaniami technologicznymi, które mają decydujący wpływ na jakość wyprodukowanego surowca.  </t>
  </si>
  <si>
    <t>Przewodnik po polu doświadczalnym OODR w Łosiowie 2020</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</si>
  <si>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</si>
  <si>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</si>
  <si>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</si>
  <si>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</si>
  <si>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</si>
  <si>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</si>
  <si>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 xml:space="preserve">Uzasadnienie:  Szkolenie będzie okazją do uzyskania kompleksowych informacji na temat gospodarki niskoemisyjnej oraz jej wpływu na poprawę ochrony środowiska. Wymiana informacji i wiedzy pomiędzy jednostkami służb wspierających wdrażanie innowacji na obszarach wiejskich, a producentem rolnym pozwoli na przeniesienie dobrych praktyk w zakresie wdrażania nowatorskich i innowacyjnych metod z zakresu odnawialnych źródeł energii oraz gospodarki niskoemisyjnej.Ważnym czynnikiem definiującym koszty w gospodarstwie rolnym jest zużycie energii. Nabycie wiedzy w zakresie poprawy efektywności energetycznej w gospodarstwach rolnych przyczyni się do obniżenia kosztów związanych z zużyciem energii w gospodarstwie rolnym, a także skutkować będzie zmniejszeniem oddziaływania gospodarstw rolnych na zmiany klimatu.Zastosowanie odnawialnych źródeł energii przyczyni się do poprawy stanu powietrza poprzez wdrażanie gospodarki niskoemisyjnej. Mając na względzie powyższy zakres zagadnień, wnioskodawca w planowanym zakresie merytorycznym szkolenia zamierza przedstawić wybrane aspekty powyższej problematyki.Polityka wzrostu wykorzystania OZE, nawet najlepiej przygotowana i wspomagana przez państwo, wymaga aktywnego udziału wszystkich użytkowników energii w jej realizacji. Konsumenci energii, producenci, przedsiębiorcy, mieszkańcy wsi mogą codziennym zachowaniem aktywnie wspierać realizację gospodarki niskoemisyjnej. Mając powyższe na względzie, organizacja szkolenia przyczyni się do efektywnego gospodarowania zasobami i wspieraniem przechodzenia w sektorach rolnych na gospodarkę niskoemisyjną i odporną na zmianę klimatu oraz przyczyni się do zwiększenia udziału zainteresowanych stron we wdrażaniu inicjatyw na rzecz rozwoju obszarów wiejskich. Projekt obejmuje przeprowadzenie szkolenia ,którego głównym celem będzie pokazanie przykładów wdrażania gospodarki niskoemisyjnej . Szkolenie bedzie trzy dniowe z częscia teoretyczną i praktyczną wykorzystania odnawialnych źródeł energii do wdrażania gospodarki niskoemisyjnej. Polska zajmuje ostatnie miejce w europie pod wzgledem zanieczyszczania powietrza i konieczne jest wdrażanie innowacyjnych metod jakimi są odnawialne źródła energii do poprawy tego stanu. Koszty kwalifikowalne operacji będą obejmować: transport wraz z ubezpieczeniem, koszty wyżywienia, noclegi, wynagrodzenie wykładowców, wynajem sali oraz materiały szkoleniowe.
</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</si>
  <si>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</si>
  <si>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</si>
  <si>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</si>
  <si>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</si>
  <si>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</si>
  <si>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</si>
  <si>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 xml:space="preserve">Uzasadnienie: Szkolenie będzie okazją do uzyskania kompleksowych informacji na temat gospodarki niskoemisyjnej oraz jej wpływu na poprawę ochrony środowiska. Pozwoli uczestnikom szkolenia zapoznac sie z  innowacyjnymi rozwiązaniami konwencjonalnymi i odnawialnymi poboru ciepła i energii elektrycznej. Wymiana informacji i wiedzy pomiędzy jednostkami służb wspierających wdrażanie innowacji na obszarach wiejskich, a producentem rolnym pozwoli na przeniesienie dobrych praktyk w zakresie wdrażania nowatorskich i innowacyjnych metod z zakresu odnawialnych źródeł energii oraz gospodarki niskoemisyjnej.Ważnym czynnikiem definiującym koszty w gospodarstwie rolnym jest zużycie energii. Nabycie wiedzy w zakresie poprawy efektywności energetycznej w gospodarstwach rolnych przyczyni się do obniżenia kosztów związanych z zużyciem energii w gospodarstwie rolnym, a także skutkować będzie zmniejszeniem oddziaływania gospodarstw rolnych na zmiany klimatu.Zastosowanie odnawialnych źródeł energii przyczyni się do poprawy stanu powietrza poprzez wdrażanie gospodarki niskoemisyjnej. Mając na względzie powyższy zakres zagadnień, wnioskodawca w planowanym zakresie merytorycznym szkolenia zamierza przedstawić wybrane aspekty powyższej problematyki.Polityka wzrostu wykorzystania OZE, nawet najlepiej przygotowana i wspomagana przez państwo, wymaga aktywnego udziału wszystkich użytkowników energii w jej realizacji. Konsumenci energii, producenci, przedsiębiorcy, mieszkańcy wsi mogą codziennym zachowaniem aktywnie wspierać realizację gospodarki niskoemisyjnej. Mając powyższe na względzie, organizacja szkolenia przyczyni się do efektywnego gospodarowania zasobami i wspieraniem przechodzenia w sektorach rolnych na gospodarkę niskoemisyjną i odporną na zmianę klimatu oraz przyczyni się do zwiększenia udziału zainteresowanych stron we wdrażaniu inicjatyw na rzecz rozwoju obszarów wiejskich. Będzie to cykl szkoleń w  każdym powiecie województwa opolskiego. Razem 11 szkoleń.  Polska zajmuje ostatnie miejce w europie pod wzgledem zanieczyszczania powietrza i konieczne jest wdrażanie innowacyjnych metod jakimi są odnawialne źródła energii do poprawy tego stanu. </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</si>
  <si>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</si>
  <si>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</si>
  <si>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</si>
  <si>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</si>
  <si>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</si>
  <si>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</si>
  <si>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</si>
  <si>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</si>
  <si>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</si>
  <si>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</si>
  <si>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</si>
  <si>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</si>
  <si>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 xml:space="preserve">Uzasadnienie: Uwarunkowania prawne w zakresie ochrony środowiska określają kierunek rozwoju obszarów wiejskich w tym gospodarstw rolnych, które w dużym stopniu mają wpływ na kształtowanie środowiska naturalnego, wykorzystując w sposób racjonalny jego zasoby do produkcji rolnej. Jest to niezmiernie ważne wyzwanie stojące nie tylko  przed współczesnym rolnikiem ale takze przed całym społeczeństwem obszarów wiejskich. Produkcja rolna stanowi jedno z głównych źródeł emisji zanieczyszczeń do środowiska. Działania podejmowane od pewnego czasu, a znajdujące odzwierciedlenie m.in. w polityce rolnej Unii Europejskiej zmierzają do ograniczenia bądź wyeliminowania źródeł ich powstawania.Dbałość o glebę, wodę, powietrze, dobrostan zwierząt gospodarskich, ale także o zdrowie konsumentów poprzez produkcję żywności wysokiej jakości, wolnej od zanieczyszczeń chemii rolnej, winny być podstawą działań każdego gospodarstwa rolnego. Ponieważ odnotowuje się, że gospodarstwa rolne w sposób ciągły narażają środowisko na zanieczyszczenie, stąd też istnieje konieczność weryfikacji ich działań, prowadzenia działań edukacyjnych oraz wyeksponowanie innowacyjnych działań podejmowanych w gospodarstwach rolnych służących ochronie środowiska, w kierunku efektywnego gospodarowania jego zasobami. Celem przedsięwzięcia jest pokazanie dobrych przykładów z województwa opolskiego  w dziedzinie ochrony środowiska naturalnego i oszczędzania energii oraz podniesienie poziomu wiedzy w zakresie zrównoważonego  rozwoju obszarów wiejskich i ochrony zasobów naturalnych wsi.   W ramach realizacji operacji planujemy organizacje konferencji oraz konkursów pn. "Opolska OZE" i "Gospodarstwo rolne przyjazne srodowisku". </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</si>
  <si>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</si>
  <si>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</si>
  <si>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</si>
  <si>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</si>
  <si>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</si>
  <si>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</si>
  <si>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 xml:space="preserve">Uzasadnienie: Projekt ma na celu podnoszenia wiedzy w zakresie prawa wodnego, szczególnie procedur uzyskiwania zgód wodnoprawnych dla rolnictwa; stwarzanie optymalnych warunków glebowo-wodnych w produkcji rolniczej wprowadzania innowacyjnych rozwiazań, zwiazanych z wykorzystaniem systemów nawadniających w gospodarstwie rolnym w ograniczaniu deficytu wody z możliwością dofinansowania. Szkolenie w formie wyjazdu studyjnego ma na celu przekazanie innowacyjnej wiedzy i informacji na temat wyzwań środowiskowych wynikających ze Wspólnej Polityki Rolnej dotyczącej wprowadzanych Dyrektyw środowiskowych tj: Programu azotanowego, Dyrektywy NEC i BAT oraz zapobiegania emisji fosforu. Z uwagi na zanieczyszczenie wód, będących skutkiem działalności rolniczej należy wskazać rolnikom i doradcom właściwe, zgodne z obecnymi przepisami, nowatorskie zabiegi rolnicze oraz dbałość o zasoby wodne, w tym wody gruntowe jak i powierzchniowe. Szkolenie w formie wyjazdu studyjnego przeprowadzone zostanie dla 45 osób (rolników, doradców rolniczych, mieszkańców obszarów wiejskich, osób zainteresowanych tematem) w celu pokazania innowacyjnych metod ochrony wód i gleb zgodnie z nowymi przepisami . Wspieranie transferu wiedzy i innowacji w rolnictwie, leśnictwie i na obszarach wiejskich to operacja, której założeniem jest uświadamianie mieszkańców obszarów wiejskich o procedurach rolniczego wykorzystania nawozów, w tym dawek i równomierności ich rozprowadzania, które zapewniają ograniczenie strat substancji odżywczych do wody na dopuszczalnym poziomie. Gospodarstwo jest zatem traktowane jako istotne punktowe źródło zanieczyszczenia wód. Dbałość o jakość wód gruntowych poprzez racjonalne zarządzanie składnikami pokarmowymi na poziomie gospodarstwa rolnego ma zasadnicze znaczenie w redukcji emisji zanieczyszczeń związkami biogennymi do wód. Projekt skierowany jest głównie do osób związanych bezpośrednio z produkcją rolniczą oraz  zainteresowanych wspólnymi inicjatywami, mających na celu wdrażanie innowacyjnych rozwiązań. </t>
  </si>
  <si>
    <t xml:space="preserve"> ,,Życie mlekiem i miodem płynące"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</si>
  <si>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</si>
  <si>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</si>
  <si>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</si>
  <si>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</si>
  <si>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</si>
  <si>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pokazów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</si>
  <si>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</si>
  <si>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</si>
  <si>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</si>
  <si>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</si>
  <si>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Podlaski Ośrodek Doradztwa Rolniczego     w Szepietowie</t>
  </si>
  <si>
    <t>Szepietowo Wawrzyńce 64       18-210 Szepietowo</t>
  </si>
  <si>
    <t>2 seminaria dwudniowe</t>
  </si>
  <si>
    <t>44</t>
  </si>
  <si>
    <t>8 warsztatów</t>
  </si>
  <si>
    <t>Gala Serów - konkurs</t>
  </si>
  <si>
    <t>90</t>
  </si>
  <si>
    <t>wyjazd studyjny - 3 dni</t>
  </si>
  <si>
    <t>30</t>
  </si>
  <si>
    <t>Uzasadnienie: Województwo podlaskie uznawane jest powszechnie za zagłębie mleczarskie kraju. Duże gospodarstwa koncentrują swoją działalność w kierunku produkcji mleka najwyższej jakości. Gospodarstwa niskotowarowe z kolei usiłują znaleźć swoją niszę rynkową w produkcji przetworzonych, a jednocześnie ulepszonych dzięki innowacyjnym metodom,  produktów mlecznych.  Potrzeba realizacji projektu wynika z dużego zainteresowania domowników gospodarstw rolnych i rolników woj. podlaskiego tematyką dotyczącą ulepszonych metod w produkcji sera. Dzięki poznaniu nowych możliwości marketingowo-sprzedażowych w przetwórstwie mleka (szczególnie w odniesieniu do produktów serowarskich), uczestnicy operacji zwiększą istotnie swoje szanse na skuteczniejsze urynkawianie wytworzonych przez siebie produktów.</t>
  </si>
  <si>
    <t>Analiza możliwości urynkowienia produktów regionalnych wytwarzanych w województwie podlaskim – opracowanie,  konferencja</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</si>
  <si>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</si>
  <si>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publikacja</t>
  </si>
  <si>
    <t>nakład</t>
  </si>
  <si>
    <t>500</t>
  </si>
  <si>
    <t>Grupę docelową będą stanowili rolnicy, KGW, wytwórcy produktu regionalnego, przedstawiciele podmiotów świadczących usługi agroturystyczne,  przedstawiciele podmiotów świadczących usługi doradcze oraz inne osoby zanteresowane tematem</t>
  </si>
  <si>
    <t>Uzasadnienie: Konieczność realizacji operacji wynika z potrzeby zidentyfikowania możliwości sprzedażowych podlaskich produktów regionalnych w województwach ościennych poprzez opracowanie wielopłaszczyznowej eksperckiej analizy. Będzie ona uwzględniać innowacyjne trendy marketingowe i promocyjne w przedmiotowym zakresie. Potrzeba stworzenia tego typu opracowania wielokrotnie była artykułowana przez podlaskich przetwórców i producentów w czasie szkoleń realizowanych przez PODR. Analiza i upowszechnienie jej wyników podczas konferencji docelowo wpłynie na wzrost transferu innowacji w sferze produktu regionalnego poza obszar województwa podlaskiego.</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</si>
  <si>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</si>
  <si>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</si>
  <si>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</si>
  <si>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</si>
  <si>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 xml:space="preserve">Uzasadnienie: Budowa obory to wielki krok naprzód, ale również podejmowanie decyzji na długie lata i ogromna inwestycja. Niezwykle ważną decyzją przy budowie obory jest wybór technologii, w jakiej zostanie wykonany obiekt. Obecnie coraz częściej poszukuje się kompleksowych i bardziej nowoczesnych rozwiązań, które ułatwiają i przyspieszają budowę. Nie można jednak zaufać bezgranicznie projektantowi i wykonawcy. Planując inwestycję budowlaną związana z budową obory, bądź jej wyposażeniem należy przeanalizować dostępne oferty i wybrać najkorzystniejszą. </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</si>
  <si>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</si>
  <si>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</si>
  <si>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Grupę docelową będą stanowili rolnicy, hodowcy bydła mlecznego,  przedstawiciele podmiotów świadczących usługi doradcze oraz inne osoby zainteresowane tematem</t>
  </si>
  <si>
    <t>Uzasadnienie: Hodowla bydła jest bardzo pracochłonnym kierunkiem produkcji zwierzęcej. Nowoczesne rozwiązania między innymi automatyzacja pozwolą na znaczną poprawę rozłożenia prac i organizację produkcji. Nowatorskie rozwiązania w gospodarstwach produkujących mleko wpływają na zwiększenie rentowności, poszerzenie wiedzy o stadzie, jak równiez lepsze wykorzystanie potencjału produkcji. Korzyści płynące z nowych technologii generują kolejne nowoczesne rozwiązania. Umiejętne wykorzystanie tych rozwiązań pozwoli na znaczne usprawnienie procesu produkcji i poprawę wskaźników finansowych.</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</si>
  <si>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</si>
  <si>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</si>
  <si>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</si>
  <si>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</si>
  <si>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Uzasadnienie: Chcąc zatrzymać proces wymierania pszczół warto propagować tradycję pszczelarstwa wśród społeczeństwa. Należy podnosić poziom wiedzy i świadomość osób zainteresowanych tematyką pszczelerską z województwa podlaskiego w zakresie aktualych szans i problemów w pszczelarstwie. Uczestnicy warsztatów zdobędą wiedzę  i umiejętności z zakresu zakładania i prowadzenia pasieki. Pszczelarstwo jako alternatywna produkcja zwierzęca może wpłynąć na zwiększenie rentowności gospodarstw i wzrost konkurencyjności w rolnictwie.</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</si>
  <si>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</si>
  <si>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(Departament Drome).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Tech&amp; Bio (Ville de Bourg-lès-Valence). </t>
  </si>
  <si>
    <t>Grupę docelową będą stanowili rolnicy, wytwórcy produktu regionalnego, przedstawiciele podmiotów świadczących usługi doradcze oraz inne osoby zainteresowane tematem</t>
  </si>
  <si>
    <t>Uzasadnienie: Wyjazd studyjny prezentujący  ciekawe i nowoczesne rozwiązania w ekologicznym przetwórstwie rolno-spożywczym oraz uprawach ekologicznych na poziomie gospodarstwa, które we Francji są na wysokim poziomie. Gospodarstwa ekologiczne zaprezentują ciekawe rozwiązania w produkcji i sprzedaży swoich wyrobów. Wizyta na targach pozwoli zapoznać uczestników wyjazdu z nowinkami technologicznymi z zakresu ekologicznej produkcji. Rolnictwo ekologiczne obciąża środowisko w znacznie mniejszy sposób niż rolnictwo tradycyjne. Podlascy rolnicy pragną wyjść naprzeciw panującym trendom i coraz wiekszęj świadomości ekologicznej społeczeństwa poprzez wprowadzenie do własnych gospodarstw upraw ekologicznych oraz przetwórstwa na bazie produktów ekologicznych.</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</si>
  <si>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</si>
  <si>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</si>
  <si>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Grupę docelową będą stanowili hodowcy bydła mlecznego, mieszkańcy obszarów wiejskich, przedstawiciele podmiotów świadczących usługi doradcze, rolnicy, potencjalni członkowie Grup Operacyjnych, przedstawieciele świata naukii inne osoby zainteresowane tematyką</t>
  </si>
  <si>
    <t>Uzasadnienie: Prezentacja możliwości zwiększenia wydajności stada mlecznego i rentowności gospodarstwa poprzez odpowiedni dobór nasienia buhajów i żywienia krów mlecznych. Rolnicy będą mieli możliwośc zapoznania się z zasadmi selekcji stada, aby zminimalizować prawdopodobieństwo chorób w stadzie i maksymalnie zwiększyć jego wydajność. Przedstawienie możliwości praktycznego zastosowania tych rozwiązań, a także ułatwienie wymiany wiedzy fachowej oraz dobrych praktyk w zakresie wdrażania innowacji w rolnictwie i na obszarach wiejskich, które może przyczynić się do powstania Grupy Operacyjnej.</t>
  </si>
  <si>
    <t>Pomorski Ośrodek Doradztwa Rolniczego w Lubaniu</t>
  </si>
  <si>
    <t>Lubań, ul, Tadeusza Maderskiego 3, 83-422 Nowy Barkoczyn</t>
  </si>
  <si>
    <t>Sieciowanie doradztwa, praktyki rolniczej i nauki drogą do rozwiązywania zdiagnozowanych problemów na obszarach wiejskich</t>
  </si>
  <si>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color theme="1"/>
        <rFont val="Calibri"/>
        <family val="2"/>
        <charset val="238"/>
        <scheme val="minor"/>
      </rPr>
      <t>produkcja rolnicza  a adaptacja zmian klimatu,
- produkcja ekologiczna i budowanie świadomości konsumentów ,
- przedsiębiorczość, krótkie łańcuchy dostaw, budowanie marki, promocja</t>
    </r>
    <r>
      <rPr>
        <sz val="11"/>
        <color theme="1"/>
        <rFont val="Calibri"/>
        <family val="2"/>
        <charset val="238"/>
        <scheme val="minor"/>
      </rPr>
      <t xml:space="preserve">.  Każda grupa tematyczna  odbędzie własne, odrębne warsztaty , z moderatorem dyskusji oraz elementami coachingu. Jest to kontynuacja spotkania sieciującego w 2019 r., z perspektywą dalszych cykliczmych spotkań, zawężonych w konkretnych grupach tematycznych.
</t>
    </r>
  </si>
  <si>
    <t>*rolnicy,                                              *doradcy/specjaliści PODR, *przedsiębiorcy sektora rolno-spożywczego,                                                 * przedstawiciele nauki i instytucji związanych z sektorem rolnym w województwie pomorskim.</t>
  </si>
  <si>
    <t>90                      (3 x 30)</t>
  </si>
  <si>
    <r>
      <rPr>
        <i/>
        <sz val="11"/>
        <color theme="1"/>
        <rFont val="Calibri"/>
        <family val="2"/>
        <charset val="238"/>
        <scheme val="minor"/>
      </rPr>
      <t>Uzasadnienie</t>
    </r>
    <r>
      <rPr>
        <sz val="11"/>
        <color theme="1"/>
        <rFont val="Calibri"/>
        <family val="2"/>
        <charset val="238"/>
        <scheme val="minor"/>
      </rPr>
      <t>: Bardzo istotnym elementem w procesie doradztwa i rozwiązywania problemów w rolnictwie jest wspólna sieć kontaktów. Niestety obserwujemy słaby transfer wiedzy między nauką a praktyką i odwrotnie. Model doradztwa rolniczego, jaki funkcjonuje obecnie w naszym województwie, to przede wszystkim system wiedzy i informacji rolniczej. Taka forma  staje się coraz mniej efektywna i niedostateczna dla potrzeb nowoczesnego i wciąż zmieniającego się rolnictwa , wsi, a także rynku rolno-spozywczego. Wzmocnienie transferu jest jednym z zadań doradztwa rolniczego. Daletego też formę realizacji operacji dobrano w sposób gwarantujący nawiązanie kontaktów pomiędzy różnymi podmiotami i przedstawicielami instytucji działającymi na rzecz rolnictwa i obszarów wiejskich oraz realizację i osiągnięcie zakładanych celów operacji. Operacja będzie polegała na zorganizowaniu  spotkania (w formie warsztatów)  przedstawicieli nauki, doradców, producentów, przedsiębiorców, instytucji związancych z sektorem rolno-spożywczym itp., w miejscu zewnętrznym, poza siedzibami tych podmiotów, tak aby każdy z odbiorców czuł się równoprawnym uczestnikiem. Zasygnalizowane zostaną też najważniejsze obecnie problemy dotyczące produkcji rolnej i organizacji sprzedaży produktów rolnych.  Zadaniem każdej grupy będzie zdefiniowanie najważniejszych problemów w swojej dziedzinie, wymiana informacji, a następnie wypracowanie sposobów, metod pracy umożliwiających rozwiązanie tych problemów. Warsztaty - jako forma realizacji, dzięki której uczestnicy będą brali aktywny udział w spotkaniu, będa mieli okazję nawiązać dialog  , a dzieki zawartym w spotkaniu elementom coachingu doświadczyć nowych metod pracy, a co za tym idzie utworzyć sieć kontaktów. Moderator dyskusji będzie czuwał nad prawidłowym kierunkiem spotkania, zmierzającego do znalezienia wspólnego rozwiązania problemu i zawiązania efektywnej współpracy pomiędzy uczestnikami. Spotkanie ma miec formę cyklicznych spotkań - z możliwością kontynuacji jako konkretne grupy tematyczne.</t>
    </r>
  </si>
  <si>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</si>
  <si>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takze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</si>
  <si>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rolnicy,                              *doradcy/specjaliści PODR,                 *przedsiębiorcy sektora rolno-spożywczego                            *mieszkańcy obszarów wiejskich,                        *przedstawiciele jednostek/ instytucji związanych z rozwojem sektora rolno-spożywczego
</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</si>
  <si>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</si>
  <si>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"Współpraca".Po wyjeździe zostanie opracowany materiał w postacji krótkiego filmu - relacji z wyjazdu, tak aby nowe informacje dotarły do szerszej grupy odbiorców i zainspirowały do włączenia się do współpracy pozostałe osoby, które nie mogły brać udziału w wyjeździe.</t>
  </si>
  <si>
    <t>wyjazd studyjny połączony z warsztatami</t>
  </si>
  <si>
    <t xml:space="preserve">*pszczelarze posiadający nr weterynaryjny,     *przedstawiciele związków i zrzeszeń pszczelarskich, *przedstawiciele jednostek naukowych  i instytucji rolniczych                                          *doradcy/specjaliści PODR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</si>
  <si>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</si>
  <si>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</si>
  <si>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*pszczelarze oraz osoby  zainteresowane  tym typem produkcji,            *przedstawiciele związków i zrzeszeń pszczelarskich, *przedstawiciele jednostek naukowych  i instytucji rolniczych,                                                *doradcy/specjaliści PODR</t>
  </si>
  <si>
    <t>Innowacyjne rozwiązania pozyskiwania energii odnawialnej i uprawy roślin ozdobnych na przykładzie Danii i Holandii</t>
  </si>
  <si>
    <t xml:space="preserve">Celem operacji jest  zapoznanie uczestników z innowacyjnymi rozwiązaniami w zakresie odnawialnych źródeł energii, pozyskiwania energii, ochrony środowiska oraz innowacyjnych rozwiązań w zakresie hodowli, produkcji, uprawy roślin ozdobnych                                                                                 Przedmiotem operacji jest organizacja wyjazdu studyjnego do Danii i do Holandii w celu zapoznania uczestników wyjazdu z zaganieniami powstawania farm wiatrowych, zużycia prądu, zmniejszenia emisji gazów cieplarnianych, ochrony klimatu i środowiska, uzyskiwania  energii elektrycznej wyłącznie ze źródeł odnawialnych. Ponadto uczestnicy wyjazdu studyjnego będą mogli zapoznać się z produkcją, hodowlą i uprawą roślin ozdobnych </t>
  </si>
  <si>
    <t>Wyjazd studyjny  (Dania i Holandia)</t>
  </si>
  <si>
    <t>liczba uczestników wyjazdu studynego</t>
  </si>
  <si>
    <t>rolnicy, mieszkańcy obszarów wiejskich, przedstawiciele jednostek doradczych, ogrodnicy, producenci kwiatów ozdobnych, przedstawiciele instytucji wspierających rozwój obszarów wiejskich, przedsiębiorcy</t>
  </si>
  <si>
    <t>Śląski Ośrodek Doradztwa Rolniczego w Częstochowie</t>
  </si>
  <si>
    <t>42-200 Częstochowa, ul.Wyszyńskiego 70/126</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</si>
  <si>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</si>
  <si>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szkolenia dla 20 osób,  podczas których nastąpi transfer wiedzy z ww. tematyki operacji (w tym wymiana doświadczeń i nawiązanie współpracy/kontaktów) </t>
  </si>
  <si>
    <t>rolnicy powiatu raciborskiego, doradcy rolniczy, przedstawiciele jednostek doradczych</t>
  </si>
  <si>
    <t>42-200 Częstochowa ul. Wyszyńskiego 70/126</t>
  </si>
  <si>
    <t>Uzasadnienie: Powiat raciborski pod względem rolniczej przestrzeni produkcyjnej, to najlepsze tereny województwa śląskiego o dużych udziale rzepaku w strukturze zasiewów. Poznanie nowych technologii oraz kompleksowego podejścia do ochrony rzepaku przyczyni sie do upowszechnienia innowacyjnych metod i poprawy produkcyjności rzepaku. Operacja jest odpowiedzią na propozycje zgłoszonych, podczas Kiermaszu Innowacyjnych Inicjatyw zorganizowanego przez MRiRW tematów prezentowanych przez instytuty naukowe. Temat odpowiada zapotrzebowaniu zgłoszonemu przez Powiatowy Zespół Doradztwa Rolniczego w Raciborzu.</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</si>
  <si>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</si>
  <si>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nastapi wdrażanie innowacyjnych rozwiązań w ich gospodarstwach</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</si>
  <si>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</si>
  <si>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„Skrócenie łańcuchów dystrybucji lokalnych produktów i surowców pochodzenia zwierzęcego”</t>
  </si>
  <si>
    <t xml:space="preserve">Celem operacji jest  poznanie innowacyjnych kanałów sprzedaży produktów pochodzenia zwierzęcego na przykładzie Bawarii. Operacja pozwoli na podejmowanie inicjatyw w tym m.in. zapoznania i możliwości realizacji projektów innowacyjnych w ramach działania "Współpraca"                                                              Przedmiotem operacji jest organizacja wyjazdu studyjnego dla 30 rolników, doradców, członków izby rolniczej, pracowników naukowych w tym zakresie. </t>
  </si>
  <si>
    <t>Wyjazd studyjny (Bawaria)</t>
  </si>
  <si>
    <t xml:space="preserve">rolnicy, doradcy, członkowie izby rolniczej, pracownicy Instytutu Zootechniki </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</si>
  <si>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</si>
  <si>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szkolenia dla 15 rolników z powiatu rybnickiego oraz doradców rolniczych na wyżej wymienione zagadnienia. Udział w szkoleniu pozwoli nawiązać kontakty w danym obszarze tematycznym.
 </t>
  </si>
  <si>
    <t>rolnicy z powiatu rybnickiego, doradcy rolniczy</t>
  </si>
  <si>
    <t>Uzasadnienie: Kontakt z Instytutem Ochrony Roślin w zakresie agrofagów dotychczas zagrażających uprawom województwa oraz mogącym pojawić się w przyszłości a także innowacje w zwalczaniu szkodników i chorób roślin użytkowych jest kluczowy dla doradców, którzy w codziennej pracy określają ryzyko i stopień zagrożenia plantacji. Z uwagi na ciągłe zagrożenie agrofagami i wchodzącymi na rynek coraz to nowymi środkami zwalczającymi to zagrożenie konieczna jest stała współpraca doradców, naukowców i rolników w zorganizowany poprzez działania sieciujące sposób. Operacja jest odpowiedzią na propozycje zgłoszonych, podczas Kiermaszu Innowacyjnych Inicjatyw zorganizowanego przez MRiRW tematów prezentowanych przez rolnicze jednostki badawczo - rozwojowe. Temat odpowiada zapotrzebowaniu zgłoszonemu przez Powiatowy Zespół Doradztwa Rolniczego w Rybniku</t>
  </si>
  <si>
    <t xml:space="preserve"> "Wystawa Zwierząt Hodowlanych"</t>
  </si>
  <si>
    <t xml:space="preserve">Celem operacji jest upowszechnienie wiedzy w zakresie korzyści wynikających z zachowania różnorodności genetycznej zwierząt oraz popularyzacja najbardziej wydajnych ras zwierząt zarazem tych najbardziej dostosowanych do lakalnych warunków. Przedmiotem operacji jest zorganizowanie jednej Wystawy Zwierząt Hodowlanych podczas XXIX Krajowej Wystawy Rolniczej w Częstochowie w dniach 5-6 września 2020 roku. Wystawa jest okazją do nawiązania sieci kontaktów oraz współpracy pomiędzy wystawcami (hodowcami) a rolnikami oraz osobami zainteresowanymi tą tematyką. </t>
  </si>
  <si>
    <t>Wystawa</t>
  </si>
  <si>
    <t>liczba  wystaw</t>
  </si>
  <si>
    <t>rolnicy,  hodowcy bydła mięsnego, członkowie i przedstawiciele branżowych związków, przedstawiciele instytucji naukowo-badawczych, specjaliści z ośrodka doradztwa rolniczego, mieszkańcy obszarów wiejskich</t>
  </si>
  <si>
    <t xml:space="preserve">Uzasadnienie: Operacja przyczyni się do upowszechnienia wiedzy w zakresie korzyści wynikających z zachowania różnorodności genetycznej zwierząt. Wystawa jest odpowiedzią na potrzebę zachęcenia rolników z województwa ślaskiego do hodowli i popularyzacji najbardziej wydajnych ras zwierząt, zarazem tych najbardziej dostosowanych do lokalnych warunków. Jest to pierwsza wystawa zwierząt hodowlanych w województwie śląskim promująca innowacyjną hodowlę zwierząt. Realizacja operacji pozwoli na stworzenie sieci kontaktów między uczestnikami operacji, którzy stanowią grupę zainteresowaną w tym zakresie tematycznym, tj. hodowlą zwierząt. Nastąpi wymiana fachowej i merytorycznej wiedzy pomiędzy hodowcami, zootechnikami, naukowcami  oraz rolnikami.  </t>
  </si>
  <si>
    <t>"Innowacje w technologii chowu i hodowli karpia w Polsce"</t>
  </si>
  <si>
    <t>Celem operacji jest podniesienie świadomości i zapoznanie rybaków z terenu województwa śląskiego z możliwością korzystania z nowych, innowacyjnych metod chowu i hodowli ryb w tym przede wszystkim karpia.                                          Przedmiotem operacji jest zorganizowanie konferencji dla 40 rybaków z terenu województw śląskiego, hodowców ryb, rolników podczas Śląskiego Święta Karpia w Pawłowicach w dniach 19-20 czerwca 2020r. Konferencja jest okazją do wymiany kontaktów oraz przekazania wzajemnych doświadczeń na wyżej wymienione zagadnienia.</t>
  </si>
  <si>
    <t>rybacy z terenu województwa śląskiego, hodowcy ryb, rolnicy, przedstawiciele jednostek doradczych</t>
  </si>
  <si>
    <t>"Nauka – doradztwo, wyzwania na przyszłość"</t>
  </si>
  <si>
    <t>Celem operacji jest przekazanie wiedzy i informacji na temat nowoczesnych rozwiązań, innowacyjnych produktów oraz prowadzonych  badań uzyskanych od instytucji badawczo -  naukowych oraz kierunki współpracy pomiędzy nauką i doradztwem rolniczym. Operacja ma za zadanie ułatwianie kontaktów między grupami odbiorców operacji celem nawiązania stałej współpracy między nauką a praktyką i udrożnienia kanałów informacyjnych instytucji podległych Ministrowi Rolnictwa i Rozwoju Wsi.                                                                                   Przedmiotem operacji jest zorganizowanie konferencji dla 45 uczestników.</t>
  </si>
  <si>
    <t>doradcy, przedstawiciele instytucji pracujących na rzecz rolnictwa, rolnicy, przedstawiciele nauki, administracja rządowa</t>
  </si>
  <si>
    <t>Uzasadnienie: Konferencja daje możliwość wytyczenia kierunków współpracy pomiędzy nauką, praktyką i doradztwem oraz udrożenienia kanałów informacyjnych w Systemie Wiedzy i Innowacji Rolniczej. W przyszłości doprowadzi to  do stworzenia sieci, w której doradcy i naukowcy wymieniają się informacjami i przekazują wzajemnie swoją wiedzę; jedni o innowacyjnych i nowych technologiach, a drudzy o zapotrzebowaniu na nie przez rolników.</t>
  </si>
  <si>
    <t>9.</t>
  </si>
  <si>
    <t>"Wykorzystanie potencjału zwierząt ras rodzimych i innowacyjnych mieszanek paszowych pochodzenia krajowego ( bez GMO) do produkcji mięsa i jego przetworów o wysokiej jakości i wartości prozdrowotnej"</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</si>
  <si>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nastapi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</si>
  <si>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rolnicy, doradcy, przedstawiciele jednostek doradczych, naukowcy</t>
  </si>
  <si>
    <t>Wyjazd studyjny (Francja/Niemcy)</t>
  </si>
  <si>
    <t>Uzasadnienie:  Innowacyjne podejście pozwalające na zupełnie nowe spojrzenie na stare, rodzime rasy pozwoli zwiększyć dochód rolniczy, z uwagi na fakt wyjątkowości, rzadkiego występowania oraz zakwalifikowania wyrobów z tych ras do "górnej półki" i przez to wyższej ceny. Wzrastajace zapotrzebowanie na tego typu wyroby wymusi też większą podaż i pozwoli rozszerzyć asortyment sprzedawanych produktów przez rolników z powiatu częstochowskiego. Operacja jest odpowiedzią na propozycje, zgłoszone podczas Kiermaszu Innowacyjnych Inicjatyw zorganizowanego przez MRiRW tematów prezentowanych przez rolnicze instytuty naukowe. Temat odpowiada zapotrzebowaniu zgłoszonemu przez Powiatowy Zespół Doradztwa Rolniczego w Częstochowie</t>
  </si>
  <si>
    <t>10.</t>
  </si>
  <si>
    <t>"Nowoczesne technologie i problemy przy uprawie warzyw korzeniowych oraz roslin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</si>
  <si>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</si>
  <si>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</si>
  <si>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</si>
  <si>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 xml:space="preserve">Uzasadnienie: Sieć na rzecz innowacji w rolnictwie i na obszarach wiejskich kładzie duży nacisk na innowacyjność jako ważny czynnik stymulujący rozwój obszarów wiejskich.  Planowana operacja przyczyni się do poszukiwania inspiracji i dobrych praktyk u zachodnich sąsiadów z Europy, zapewni możliwość wymiany doświadczeń oraz kontaktów polsko-belgijsko-holenderskich. Grupa docelowa: rolnicy, doradcy,  producenci rolni, przedsiębiorcy sektora rolno-spożywczego oraz przedstawiciele instytucji działających na rzecz polskiego rolnictwa dzięki wizytowaniu w państwach Europy wdroży i upowszechni fachową wiedzę tam zdobytą w swoich gospodarstwach rolnych. Województwo śląskie ze względu na blikość konsumentów stawia na produkcję warzyw i roślin okopowych, dlatego spotkanie z tymi państwami z Europy pozwoli naszym rolnikom na tworzenie nowych odmian, usług oraz przeniesienie i dostosowywanie sprawdzonych rozwiązań z zagranicy do naszych warunków.    </t>
  </si>
  <si>
    <t>11.</t>
  </si>
  <si>
    <t>"Najwyższa jakość wołowiny - innowacyjne sposoby produkcji"</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</si>
  <si>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nastapi promocja działania "Współpraca" oraz aktywizacja uczestników do wdrażania innowacji w ramach wielopodmiotowych partnerstw takich jak Grupy Operacyjne EPI.</t>
  </si>
  <si>
    <t>Wyjazd studyjny (Francja)</t>
  </si>
  <si>
    <t xml:space="preserve">rolnicy, hodowcy bydła, naukowcy, przedstawiciele jednostek doradczych </t>
  </si>
  <si>
    <t>Uzasadnienie:  Z uwagi na wzrastający trend na zdrową i dobrej jakości żywność konsumenci szukają coraz to nowych produktów, tym samym stawiając wyzwanie dla polskiego rolnika. Francuscy rolnicy produkują tzw. "białą wołowinę", która jest znana i doceniana pod względem swoich wartości odżywczych i smakowych w Europie. Wołowina pochodząca z francuskiego masywu Centralnego charakteryzuje się niską zawartością tłuszczu. Mięso dojrzewa na mokro 5 tygodni we własnych sokach w celu nadania pożądanej kruchości, ma intensywną barwę o charakterystycznej marmurkowej strukturze, dzięki której konsystencja mięsa jest bardzo soczysta, mało żylasta, delikatna i miękka, a smak lekko kwaskowaty, doskonała do smażenia i grilowania. Prezentowana operacja daje możliwość przedstawienia innowacyjnego spojrzenia na połączenie regionalizacji oraz bogactwa mięsnych ras krów we Francji. Największe klasyki wśród ras to burgundzka Charolais oraz Limousine. Podczas operacji nastapi promocja działania "Współpraca" oraz aktywizacja uczestników do wdrażania innowacji w ramach wielopodmiotowych partnerstw takich jak Grupy Operacyjne EPI.</t>
  </si>
  <si>
    <t>12.</t>
  </si>
  <si>
    <t>"Hortiterapia - innowacyjna terapia szansa na rozwój obszarów wiejskich"</t>
  </si>
  <si>
    <t xml:space="preserve">Celem operacji jest aktywizacja mieszkańców wsi na rzecz podejmowania innowacyjnych inicjatyw w zakresie rozwoju obszarów wiejskich. Operacja jest szansą na kreowanie innowacyjnych przedsiewzięć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</si>
  <si>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Wyjazd studyjny ( woj. warmińsko-mazurskie)</t>
  </si>
  <si>
    <t xml:space="preserve">rolnicy, przedsiębiorcy, przedstawiciele zagród edukacyjnych i gospodarstw agroturystycznych, przedstawiciele organizacji wspierajacych przedsiebiorczość na obszarach wiejskich tj. LGD, przedstawiciele ośrodków doradztwa rolniczego </t>
  </si>
  <si>
    <t xml:space="preserve">Uzasadnienie: Lecznicze działanie natury i ogrodów znano już w starożytności. Hortiterapia czyli terapia ogrodnicza wykazuje wielokierunkowe działanie na organizm. Regularne przebywanie w ogrodzie i pielęgnacja roślin wpływa na organizm uspokajająco. Wpływa także pozytywnie na rytm pracy serca. Długotrwale prowadzona hortiterapia aktywna wpływa na kondycję fizyczną, gdyż wymaga wykonywania konkretnych czynności, które normalizują oddech. Dzięki temu, że w trakcie hortiterapii wykorzystywane są wszystkie zmysły, następuje redukcja stresu i poprawia się ogólny nastrój. Bardzo ważnym aspektem hortiterapii jest także wykształcenie poczucia odpowiedzialności. Własnoręczne sadzenie i pielęgnacja roślin, a następnie zbieranie plonów poprawia koncentrację na wykonywaniu poszczególnych czynności oraz jest świetną nauką cierpliwości. Pozwala także wykształcić w sobie dyscyplinę oraz umiejętność pracy w zespole. Zielona terapia jest szansą na przyśpieszenie rozwoju obszarów wiejskich, poszukiwania nowych rozwiązań i możliwości oraz przyczyni sie do aktywizacji mieszkańców wsi. </t>
  </si>
  <si>
    <t>13.</t>
  </si>
  <si>
    <t>"Najnowsze terapie roślinne w profilaktyce zdrowotnej szansą na innowacyjne wykorzystanie surowców zielarskich"</t>
  </si>
  <si>
    <t xml:space="preserve">Celem operacji jest zapoznanie uczestników z innowacyjnym wykorzystaniem surowców zielarskich oraz modelu uprawy, przetwórstwa i dystrybucji ziół.                                                     Przdmiotem operacji jest zorganizowanie wyjazdu studyjnego do województwa lubelskiego.  Operacja przyczyni się do nawiązania nowych kontaktów, kreowania innowacyjnych przedsięwzięć na terenie województwa ślaskiego, może być nowym kierunkiem rozwoju gospodarstw na terenach wiejskich w zakresie zielarstwa. Uczestnicy wyjazdu studyjnego zapoznają się z zakresem zielarstwa, fitoterapii oraz innowacyjnym modelem uprawy, przetwórstwa i dystrybucji ziół. </t>
  </si>
  <si>
    <t>Wyjazd studyjny (woj. lubelskie)</t>
  </si>
  <si>
    <t xml:space="preserve">liczba uczestników wyjazdu studyjnego </t>
  </si>
  <si>
    <t>rolnicy, przedsiębiorcy, przedstawiciele jednostek doradczych, przedstawiciele organizacji wspierających rozwój obsarów wiejskich</t>
  </si>
  <si>
    <t xml:space="preserve">Uzasadnienie: Zioła to nie tylko to co używamy podczas przygotowywania posiłku. Zioła oferują szerokie spektrum korzyści. Kuchnia każdej kultury wykorzystuje rośliny do poprawiania smaku potraw, ale ponadto wiele z nich używa się od czasów starożytnych ze względu na ich szczególne wartości zdrowotne.  Z uwagi na popularyzację zdrowego odżywiania i wzrostu świadomości konsumenckiej, konsument sięga po produkty naturalne jakimi są np zioła.  Medycyna naturalna jest coraz bardziej popularna i rozpowszechniana. Realizacja operacji wyposaży uczestników w wiedzę w zakresie zielarstwa oraz przyczyni się do poprawy rentowności i konkurencyjności gospodarstw rolniczych i ogrodniczych oraz da możliwości nowych kierunków rozwoju. </t>
  </si>
  <si>
    <t>14.</t>
  </si>
  <si>
    <t xml:space="preserve">"Turystyka kulinarna szansą na rozwój obszarów wiejskich" </t>
  </si>
  <si>
    <t xml:space="preserve">Celem operacji jest wspieranie przedsiebiorczości i innowacji na obszarach wiejskich poprzez podnoszenie wiedzy i umiejętności na obszarze małego przetwórstwa lokalnego.                          Przedmiotem operacji jest organizacja wyjazdu studyjnego do województwa podkarpackiego podczas którego nastapi zapoznanie uczestników z innowacyjnymi metodami promocji żywności tradycyjnej i regionalnej na przykładzie dobrych praktyk z województwa podkarpackiego. Realizacja operacji przyczyni się do ułatwienia transferu wiedzy w zakresie podejmowania nowych inicjatyw wsierających przedsiebiorczość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wojewodztwie śląskim.  </t>
  </si>
  <si>
    <t>Wyjazd studyjny ( woj. podkarpackie)</t>
  </si>
  <si>
    <t>producenci produktów lokalnych i tradycyjnych, przedstawiciele zagród tematycznych i gospodarstw agroturystycznych, przedstawiciele organizacji wspierających przedsiebiorczość na obszarach wiejskich, przedstawiciele jednostek doradczych oraz organizacji branżowych zrzeszających producentów produktów lokalnych i tradycyjnych</t>
  </si>
  <si>
    <t>Uzasadnienie: Sztuka kulinarna jest cząstką kultury każdego narodu. Na tradycje kulinarne mają wpływ warunki naturalne czyli miejsce, gdzie żywność jest produkowana, a także sposób jej wytwarzania. Równie ważne są, przechodzące z pokolenia na pokolenie, przepisy, technologie oraz zwyczaje żywieniowe codzienne i świąteczne. Najważniejsze miejsce wśród tradycyjnych składników potraw zajmowały produkty zbożowe (mąki, kasze, otręby itp.). W XIX w. wzrosło spożycie warzyw okopowych, polnych, "ogrodowizny" i owoców. Mięso było przysmakiem; szczególnie ulubiona była wieprzowina. W rejonach górskich jadano baraninę i jagnięcinę. Drób i dziczyzna pojawiały się najczęściej na stołach dworskich. Mleko, a zwłaszcza jajka, w kuchni wiejskiej pojawiały się rzadko, "od święta". Uważane były dawniej za produkty luksusowe, przeznaczone na sprzedaż lub wymianę w sklepie na inne artykuły, na które nie było pieniędzy. Ważne miejsce w tradycyjnej kuchni zajmowały rośliny dziko rosnące. W spiżarni nie mogło zabraknąć runa leśnego oraz specjału polskiego, jakim był miód. Operacja jest odpowiedzią na kultywowanie tradycji kulinarnych,  porównanie kuchni śląskiej i podkarpackiej, wymiany doświadczeń i nawiązania sieci kontaktów pomiędzy województwami oraz możliwości nauki "nowinek" w zakresie gastronomii.</t>
  </si>
  <si>
    <t>ŚODR Modliszewice</t>
  </si>
  <si>
    <t>Modliszewice, 
ul. Piotrkowska 30, 
26-200 Końskie</t>
  </si>
  <si>
    <t>"Marka terytorialna oparta na potencjale naturalnym i jakościowych produktach tradycyjnych  i regionalnych w partnerstwie z lokalnym rolnictwem na przykładzie doświadczeń Regionu Owernia-Rodan-Alpy we Francji”</t>
  </si>
  <si>
    <t xml:space="preserve">Celem operacji jest nawiązywanie współpracy i wymiana wiedzy pomiędzy rolnikami i aktywnie działającymi grupami producentów produktów regionalnych oraz gestorami turystyki z zakresu kreowania marki terytorialnej, jako czynnika rozwoju obszarów wiejskich, przy wykorzystaniu dobrych przykładów z Francji,  w tym również nawiązanie kontaktów/współpracy z przedstawicielami Regionu Owernia-Rodan-Alpy oraz transfer tamtejszych rozwiązań, wiedzy i doświadczeń związanych z ww. tematyką do regionu świętokrzyskiego.  
Przedmiotem operacji jest organizacja sześciodniowego wyjazdu studyjnego do Francji dla rolników, producentów produktów tradycyjnych i regionalnych  oraz partnerów i przedstawicieli ŚODR Modliszewice zainteresowanych współpracą  w budowaniu, wdrażaniu i promowaniu marki lokalnej regionu świętokrzyskiego opartej na wysokiej jakości żywności tradycyjnej i regionalnej oraz  dziedzictwie kulturowym  regionu jako innowacyjnego  potencjału do rozwoju obszarów wiejskich.                                           </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</si>
  <si>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</si>
  <si>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 xml:space="preserve">Uzasadnienie: 
Realizacja operacji przyczyni się do zwiększenia wiedzy z zakresu innowacji w rolnictwie, w tym szczególnie w przetwórstwie tradycyjnym oraz promocji żywności tradycyjnej i regionalnej na przykładzie rolników, przetwórców i przedsiębiorców z regionu Owernia-Rodan-Alpy we Francji. Ponadto umożliwi poznanie zasad funkcjonowania innych/nowych/innowacyjnych form organizowania się rolników (lokalnych stowarzyszeń, zrzeszeń rolników i producentów produktów tradycyjnych i lokalnych) objętych ochroną unijnego systemu jakości oraz francuskiego systemu apelacji AOC oraz ich modeli współpracy z organizacjami turystycznymi, lokalnym samorządem i doradztwem rolniczym. Operacja przyczynia się do budowania lokalnej marki regionu świętokrzyskiego opartej na wysokiej jakości żywności tradycyjnej i regionalnej, rozwoju tworzonych sieci współpracy producentów żywności tradycyjnej, pozyskania nowych partnerów i podmiotów zaangażowanych w rozwój lokalnego rynku żywności, wzbogacenia oferty turystycznej regionu oraz kształtowania i rozwoju turystycznego wizerunku obszarów wiejskich. Poznane dobre przykłady oraz nawiązane kontakty z przedstawicielami prowadzącymi podobne modele działalności we Francji staną się inspiracją do podejmowania wspólnych inicjatyw oraz być może pozwolą na zaadoptowanie poznanych rozwiązań (po dostosowaniu ich do warunków lokalnych) na teren województwa świętokrzyskiego. Bezpośrednie spotkanie uczestników z przedstawicielami tej samej branży (prowadzących podobne działalności dywersyfikujące dochody w rolnictwie) we Francji pozwoli na zawiązanie międzynarodowej współpracy w ramach różnych sieci tematycznych (może stworzyć nowe kanały dystrybucji, przystąpienie do inicjatyw i projektów na poziomie międzynarodowym), co w efekcie przyczyni się do rozwoju obszarów wiejskich województwa świętokrzyskiego.  </t>
  </si>
  <si>
    <t>"Przetwórstwo żywności na małą skalę jako innowacyjny sposób na poprawę dochodowości rodzinnych gospodarstw rolnych"</t>
  </si>
  <si>
    <t xml:space="preserve">Celem operacji jest zwiększenie wiedzy z zakresu innowacji w przetwórstwie i sprzedaży żywności na małą skalę oraz prezentacja  dobrych praktyk w zakresie krótkich łańcuchów, dystrybucji żywności i ich promocji, które pozwolą na nawiązanie współpracy między uczestnikami w ww. zakresie, w tym rozwój tej branży w województwie świętokrzyskim poprzez wykorzystanie nowatorskich rozwiązań  (organizacyjnych, marketingowych, dystrybucyjnych, promocyjnych i innych).                          
Przedmiotem operacji jest organizacja trzydniowego krajowego wyjazdu studyjnego dla 30 osób połączonego z konferencją, podczas których nastąpi transfer wiedzy z ww. tematyki operacji (w tym wymiana doświadczeń i nawiązanie współpracy/kontaktów) oraz zostaną zaprezentowane rozwiązania, które przyczyniły się do sukcesów prezentowanych rozwiązań/gospodarstw. </t>
  </si>
  <si>
    <t>III-IV 
kwartał</t>
  </si>
  <si>
    <t xml:space="preserve">Uzasadnienie:
Realizacja operacji pozwoli na stworzenie sieci kontaktów między uczestnikami operacji, którzy stanowią grupę zainteresowaną rozwojem w tym samym zakresie tematycznym tj. wytwarzaniem żywności na małą skalę, stosowaniem nowoczesnych formy organizacji sprzedaży oraz innowacyjnymi metodami dywersyfikacji dochodów w oparciu o działalności okołorolnicze.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potrzeba własnego rozwoju. Zaprezentowanie nowatorskich rozwiązań w działalności rolniczej i pozarolniczej, które odniosły sukces, w postaci wyjazdu studyjnego przyczyni się do zwiększenia możliwości wdrażania innowacji w gospodarstwach rolnych na terenie województwa świętokrzyskiego – stanowić będzie czynnik inspirujący do podejmowania nowych inicjatyw we wdrażaniu nowatorskich rozwiązań. Dzięki konferencji nastąpi bezpośredni transfer najnowszej wiedzy teoretycznej z zakresu wytarzania i przetwórstwa żywności w ramach różnych modeli działalności (wymagania prawne i techniczne, formy wsparcia w ramach działań PROW, możliwości łączenia różnych form działalności np. turystyka i produkcja żywności, przystępowanie do nowych form organizowania się rolników z branży okołorolniczej jak szlaki tematyczne itp.). Obydwie formy realizacji operacja dadzą również możliwość nawiązania nowych kontaktów pomiędzy samymi uczestnikami operacji (stworzenie nowych partnerstw biznesowych/inicjatyw), jak i z przedstawicielami ośrodków doradztwa zajmujących się tematyką rozwoju obszarów wiejskich i pracownikami naukowymi instytutów badawczych, jednostek naukowych, uczelni rolniczych zajmujących się tematyką wytwarzania i przetwórstwa żywności.  </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</si>
  <si>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</si>
  <si>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</si>
  <si>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</si>
  <si>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 xml:space="preserve">Uzasadnienie:
Wzrost oczekiwań ze strony rynku i konsumentów oraz poziom usług okołorolniczych świadczonych przez inne regiony w Polsce wymaga stałego rozwoju oraz aktywnej i ustawicznej pracy, aby nadążać za oczekiwaniami konsumentów, ale również dostarczać nowych usług dostosowanych do ich potrzeb i rosnącej konkurencji. Dotyczy to szczególnie Ziemi Sandomierskiej, która w ostatnich latach dokonuje transformacji gospodarczej – przy działalności typowo rolniczej (produkcja owoców i warzyw) rozwija się również świadczenie usług okołorolniczych opartych o własne gospodarstwo, produkcję i przetwórstwo. Małe, w porównaniu do typowo turystycznych regionów Polski, doświadczenia wymagają tym bardziej systematycznej edukacji lokalnych usługodawców i inspirowania ich do kreowania nowych rozwiązań np. poprzez adaptację sprawdzonych w innych regionach rozwiązaniach, ich dostosowanie do lokalnych warunków, i wdrożenie jako innowacyjny produkt lub oferta. Wiele regionów w Polsce konkuruje o uwagę odbiorców wyraźną identyfikacją i tożsamość własnego regionu, wykorzystując przy działania zmierzające do nietypowych, innowacyjnych usług turystycznych/okołorolniczych, produkty rolnicze posiadających certyfikacje co do jakości czy miejsc pochodzenia. W województwie świętokrzyskim rozwój tej gałęzi obszarów wiejskich oparty głównie na zasobach materialnych i przyrodniczych wymaga również budowania lokalnej marki opartej na sieciach współpracy, kreujących niepowtarzalne w innych regionach wartości cenne dla odbiorców. Podczas wyjazdu studyjnego zaprezentowane zostaną wdrożone do praktyki rolniczej i okołorolniczej rozwiązania z ww. zakresu, na przykładzie podmiotów, które odniosły sukces, i które stanowić będą inspirację dla uczestników wyjazdu do podejmowania wspólnych inicjatyw na rzecz wdrażania podobnych rozwiązań. Da ta również możliwość nawiązywania nowych kontaktów, wymiany doświadczeń oraz przyczyni się do kreowania innowacyjnych rozwiązań ukierunkowanych na dywersyfikację dochodów w działalności rolniczej – rozwój nowych metod marketingowych bazujących na tradycji regionu, budowaniu marki, wykorzystaniu lokalnych walorów rolniczych do kreowaniu nowych usług okołorolniczych (szlaki tematyczne, sieci edukacyjne, gospodarstwa opiekuńcze, przetwórstwo i sprzedaż wysokiej jakości żywności w oparciu o własną produkcję). Ponadto nastąpi transfer najnowszej wiedzy w ww. zakresie, dzięki czemu wykorzystana może być ona do rozwoju lokalnych obszarów wiejskich. </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</si>
  <si>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</si>
  <si>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</si>
  <si>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</si>
  <si>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Uzasadnienie:
W województwie świętokrzyskim produkcja ogrodnicza zajmuje wiodącą pozycję, jednak zdecydowaną większość zajmują w uprawie jabłonie. Gospodarstwa tego sektora są obecnie uczestnikami rynku globalnego, którego cechą charakterystyczną jest duża różnorodność produktu i jego ciągłe doskonalenie pod tym kątem. Duża nadprodukcja rodzimych gatunków ogrodniczych, w tym niska ich opłacalność zmuszają producentów warzyw i owoców do poszukiwania nowych i perspektywicznych gatunków do uprawy, do których zdecydowanie zaliczyć można rośliny zielarskie, biorąc pod uwagę zróżnicowane warunki klimatyczno-uprawowe województwa świętokrzyskiego. Bardzo szeroki wachlarz gatunków ziół oraz duże możliwości przetwarzania i zastosowania ziół użytkowych daje możliwości efektywnego wykorzystania tego rodzaju upraw w gospodarstwach ogrodniczych. Aby osiągnąć ten cel niezbędne jest propagowanie tego typu uprawy wśród rolników zainteresowanych rozszerzeniem palety produktowej (lub całkowitej zmiany profilu uprawy), przy czym muszą oni mieć możliwość zdobycia najnowszej i kompleksowej wiedzy z zakresu agrotechniki upraw, zbioru, magazynowania, przetwarzania i zbytu, w tym stosowanych rozwiązań technicznych, technologicznych i organizacyjnych. Wiedzę tą zdobędą poprzez udział w planowanych wykładach w ramach operacji – dzięki nim nastąpi ponadto bezpośredni transfer wiedzy od nauki do praktyki oraz wymiana doświadczeń miedzy samymi uczestnikami i wykładowcami. Sam wyjazd studyjny pozwoli zapoznać jego uczestników w praktyce z innowacyjnymi rozwiązaniami w zakresie upraw zielarskich. Ponadto da możliwość nawiązania współpracy (utworzenia grupy branżystów) ukierunkowanej na rozwój tej gałęzi rolnictwa, w tym również wdrażania innowacyjnych rozwiązań z zakresu organizacji zbytu, promocji, agrotechniki, marketingu ziół użytkowych, w tym opracowania nowych rozwiązań dla tej gałęzi rolnictwa. Realizacja operacji, z racji doboru grypy, przyczyni się do nawiązania szerszej i perspektywicznej współpracy pomiędzy różnymi instytucjami i podmiotami sfery naukowej, sfery doradczej i producentami, dzięki czemu nastąpić może poprawa rentowności i konkurencyjności gospodarstw ogrodniczych. Wdrożenie innowacyjnych rozwiązań prowadzących do uzyskania stabilnego, pełnowartościowego i dobrego pod względem jakości nowego dla ogrodnictwa produktu, może znacząco wspomóc konkurencyjność gospodarstw ogrodniczych, przede wszystkim tych mniejszych, niestabilnych finansowo i zapewnić zwiększenie zysków z tego typu działalności, dodatkowo również przy wsparciu finansowym w ramach Programu Rozwoju Obszarów Wiejskich na lata 2014-2020.</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</si>
  <si>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</si>
  <si>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</si>
  <si>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</si>
  <si>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</si>
  <si>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Uzasadnienie: 
Sandomierski region ogrodniczy jest trzecim co do wielkości produkcji regionem ogrodniczym w Polsce. Znakomita większość upraw ogrodniczych jest prowadzona metodą konwencjonalną, intensywną przy niewielkim udziale metody proekologicznej jaką jest integrowana produkcja roślin. Gospodarstwa tego sektora są uczestnikami rynku światowego, na którym coraz większego znaczenia nabierają produkty ekologiczne, coraz częściej poszukiwane przez konsumenta końcowego. Duża nadprodukcja rodzimych gatunków sadowniczych i warzywniczych uprawianych w sposób konwencjonalny powoduje coraz częściej niską ich opłacalność, co zmusza lokalnych producentów do poszukiwania nowych i perspektywicznych rozwiązań, do którym zaliczyć można uprawy w systemie ekologicznym, w którym uzyskuje się produkty o wyższych walorach zdrowotnych. Ten aspekt stanowi dla konsumenta ostatecznego co raz większe znaczenie przy wyborze zarówno produktu przetworzonego jak i nie przetworzonego. Nacisk na zdrowotność oferowanych produktów, a tym samym rosnący popyt na te produkty, powodują, że produkcja ekologiczna staje się perspektywiczną gałęzią ogrodnictwa. W sandomierskim regionie ogrodniczym panują bardzo korzystne warunki klimatyczno-glebowe, które razem z wypracowaną przez lata tradycją, pozwalają na uprawę wielu gatunków owoców i warzyw właśnie w systemie ekologicznym. Jednak ten rodzaj produkcji, w porównaniu do konwencjonalnej, cechuje się wieloma problemami (ilość uzyskiwanego plonu, straty w produkcji wynikające z ograniczenia możliwości stosowania środków ochrony roślin, większa podatność na choroby, trudniejsza agrotechnika i inne), do których rozwiązania przyczynić się może częściowo wdrażanie innowacyjnych rozwiązań (technicznych, technologicznych, organizacyjnych). Operacja ma na celu zaprezentowanie korzyści wynikających z produkcji ekologicznej oraz pokazanie praktycznych rozwiązań (innowacji), które wspomagają i poprawiają opłacalność tej gałęzi rolnictwa. Operacja przyczyni się również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ekologicznej produkcji ogrodniczej, w tym również wdrażanie innowacyjnych rozwiązań z zakresu organizacji zbytu, promocji, agrotechniki, marketingu. Ponadto wdrożenie do tradycyjnych/konwencjonalnych upraw owocowych i warzywniczych metod produkcji ekologicznej, prowadzące do uzyskania jeszcze bardziej wartościowego dla zdrowia produktu, może znacząco wspomóc konkurencyjność sandomierskich gospodarstw ogrodniczych, przede wszystkim tych mniejszych, niestabilnych finansowo i zapewnić zwiększenie zysków z tego typu działalności, także połączonej z przetwórstwem, ze znaczną także korzyścią dla otaczającego nas środowiska.</t>
  </si>
  <si>
    <t>„Grupy producentów rolnych i ich związki jako innowacyjna forma zrzeszania się rolników w oparciu o dobre przykłady”</t>
  </si>
  <si>
    <t>Celem operacji jest zwiększenie wiedzy fachowej i zaprezentowanie dobrych praktyk z zakresu zrzeszania się rolników na przykładzie funkcjonowania grup producentów rolnych, w tym zawiązanie nowych partnerstw biznesowych/utworzenie nowych grup branżowych, które wpływ będą miały na rozwój świętokrzyskiego rolnictwa poprzez podejmowanie wspólnych inicjatyw (w tym wdrażanie innowacyjnych rozwiązań).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organizacja dwudniowego krajowego wyjazdu studyjnego do grup producentów rolnych, które dzięki współpracy członków/rolników i wdrażaniu innowacyjnych rozwiązań odniosły sukces.</t>
  </si>
  <si>
    <t xml:space="preserve">rolnicy, przedsiębiorcy z branży rolnej/przetwórczej/spożywczej, przedstawiciele rolniczych jednostek doradczych z terenu województwa świętokrzyskiego, grup producenckich, jednostek naukowych, instytutów badawczych, uniwersytetów rolniczych </t>
  </si>
  <si>
    <t xml:space="preserve">Uzasadnienie:
Charakterystyczną cechą rolnictwa województwa świętokrzyskiego jest duże rozdrobnienie gospodarstw (na terenie województwa znajduje się około 93 tys. gospodarstw o średniej wielości powierzchni gruntów rolnych 5,82 ha). W gospodarce rynkowej rolnik prowadzący produkcję w małej skali, gdzie często otrzymuje się produkt gorszej jakości lub nieodpowiednio przygotowany do sprzedaży, nie jest pożądanym partnerem dla hurtowników, przetwórców, a nawet detalistów. W wyniku tego okazuje się, iż mniejszym problemem dla gospodarstwa rolnego jest wyprodukowanie towaru niż jego sprzedaż, i to po odpowiedniej cenie, co bezpośrednio przekłada się na rentowność gospodarstw. Przy tak dużym rozdrobnieniu rolnictwa niezbędne jest podejmowanie działań mających na celu zwiększenie konkurencyjności gospodarstw, co osiągnąć można m.in. poprzez zrzeszanie się rolników w różnego rodzajach partnerstwach, których celem jest osiągnięcie wspólnych celów. Przykładem takiego zrzeszania się są grupy producenckie, w przypadku których (obok dostępnych funduszy na ich zakładanie i działalność) pierwszą wymierną korzyścią jest możliwość realnego wpływania/negocjacji cen za oferowany produkt (oferując większą ilość towaru odpowiedniej jakości odbiorcom hurtowym – przetwórnie, hurtownie, sieci handlowe – możliwa jest negocjacja cen, której nie ma w przypadku zbytu detalicznego np. do skupów) oraz ograniczanie kosztów związanych ze środkami do produkcji. Aby umożliwić nawiązywanie się partnerstw koniecznym jest zaprezentowanie wymiernych korzyść wynikających z ich funkcjonowania na konkretnych przykładach, co osiągnięte zostanie poprzez realizację operacji w formie wyjazdu studyjnego. Konfrontacje prezentowanych rozwiązań dadzą możliwość wymiany doświadczeń, nawiązania nowych kontaktów oraz konsultacji własnych pomysłów z przedstawicielami jednostek/gospodarstw/firm, które zrealizowały podobne przedsięwzięcia. Zobaczone przykłady stanowić będą fundament dla powstających partnerstw i podejmowania wspólnych inicjatyw. Powstałe partnerstwo i zaufanie będą fundamentem przyszłych grup operacyjnych, które realizować będą kolejne wspólne cele, w tym, aby kontynuować swój rozwój, realizować projekty innowacyjne z wykorzystaniem funduszy PROW 2014-2020 w ramach działania „Współpraca”, które jednak zakłada wsparcie finansowe tylko dla grupy partnerów, a nie pojedynczego beneficjenta. </t>
  </si>
  <si>
    <t>Celem operacji jest zwiększenie efektywności prowadzenia gospodarki pasiecznej poprzez wprowadzenie do produkcji innowacyjnych rozwiązań w zakresie technologii i technik w hodowli pszczół, ze szczególnym uwzględnieniem wpływu pszczół i pszczelarzy na ochronę  bioróżnorodności i proekologiczne procesy w środowisku, przy  jednoczesnym podejmowaniu działań prorynkowych i przedsiębiorczych dywersyfikujących dochody uzyskiwane na bazie produktów pszczelarskich, a także rozwój sieci kontaktów między pszczelarzami, jednostkami wspierającym rozwój rolnictwa i obszarów wiejskich oraz instytutami badawczymi i jednostkami naukowymi zajmującymi się ww. tematyką, ukierunkowanej na wdrażanie innowacyjnych rozwiązań w branży pszczelarskiej m.in. poprzez działanie "Współpraca".   
Przedmiotem operacji jest przeprowadzenie pięciodniowego wyjazdu studyjnego dla 40 osób na teren województwa dolnośląskiego i Republiki Czeskiej, mający na celu zaprezentowanie nowatorskich i innowacyjnych rozwiązań w prowadzeniu pasiek pszczelich, które będą inspiracją do efektywniejszego rozwoju i prowadzenia gospodarstw pasiecznych poprzez ich adaptację do warunków województwa świętokrzyskiego oraz źródłem wiedzy dotyczącej świadomego i odpowiedzialnego korzystania ze środowiska, szczególnie przez rolników będących odbiorcami korzyści płynących z ochrony pszczół i bioróżnorodności przyrodniczej.</t>
  </si>
  <si>
    <t xml:space="preserve">rolnicy, pszczelarze, przedstawiciele firm działających na rzecz rozwoju pszczelarstwa, osoby zaangażowane w ochroną owadów zapylających, rolniczych jednostek doradczych, jednostek naukowych, instytutów badawczych, uniwersytetów rolniczych
</t>
  </si>
  <si>
    <t>Prezentacja innowacji w rolnictwie województwa warmińsko-mazurskiego</t>
  </si>
  <si>
    <t>liczba filmów</t>
  </si>
  <si>
    <t xml:space="preserve">rolnicy, mieszkańcy obszarów wiejskich, przedstawiciele doradztwa rolniczego,  pracownicy firm i instytucji działających na rzecz rolnictwa. </t>
  </si>
  <si>
    <t>Warmińsko-Mazurski Ośrodek Doradztwa Rolniczego z siedzibą w Olsztynie</t>
  </si>
  <si>
    <t>ul. Jagiellońska 91
10-356 Olsztyn</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</si>
  <si>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</si>
  <si>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</si>
  <si>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200</t>
  </si>
  <si>
    <t>liczba seminariów</t>
  </si>
  <si>
    <t xml:space="preserve"> </t>
  </si>
  <si>
    <t>Warmińsko-Mazurski Ośodek Doradztwa Rolniczego z siedzibą w Olsztynie</t>
  </si>
  <si>
    <t>liczba tytułów</t>
  </si>
  <si>
    <t>IV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</si>
  <si>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W czasie Forum realizowane będą prelekcje dotyczące działania "Współpraca" oraz tworzenia i funkcjonowania grup operacyjnych EPI.
</t>
  </si>
  <si>
    <t xml:space="preserve">rolnicy, mieszkańcy obszarów wiejskich, przedstawiciele doradztwa rolniczego oraz przedstawiciele samorządu rolniczego, jednostek naukowych, organizacji działających na rzecz rolnictwa i przedstawicieli </t>
  </si>
  <si>
    <t>120</t>
  </si>
  <si>
    <t>Warmińsko-Mazurskie Forum Innowacji jest już wydarzeniem cyklicznym, które zyskało sporą popularność w województwie. Forum łączy rolników, przedstawicieli nauki, przedsiębiorców. Postanowiono wykorzystać tą wielopodmiotowość w IV Forum, której skład jest spójny ze składem GO EPI. 
Z uwagi na powyższe, Forum będzie poświęcone m. in.  działaniu "Współpraca", w tym jego funkcjonowaniu oraz działaniom na rzecz tworzenia grup operacyjnych.</t>
  </si>
  <si>
    <t>Najciekawsze rozwiązania IT dla rolnictwa</t>
  </si>
  <si>
    <t xml:space="preserve"> seminarium</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</si>
  <si>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</si>
  <si>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</si>
  <si>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liczba wyjazdów</t>
  </si>
  <si>
    <t>producenci rolni, przetwórcy żywności, lokalni liderzy, przedstawiciele Lokalnych Grup Działania, jednostek naukowych oraz doradztwa rolniczego</t>
  </si>
  <si>
    <t>Warmińsko-Mazurski Ośrodek Doradztwa Rolniczego 
z siedzibą 
w Olsztynie</t>
  </si>
  <si>
    <t>"Strefa Innowacji" - nowatorskie rozwiązania w produkcji rolnej</t>
  </si>
  <si>
    <t>impreza plenerowa</t>
  </si>
  <si>
    <t>liczba imprez plenerowych</t>
  </si>
  <si>
    <t>rolnicy, podmioty działające na rynku rolnym, pracownicy jednostek doradztwa rolniczego, mieszkańcy obszarów wiejskich</t>
  </si>
  <si>
    <t>Wielkopolski Ośrodek Doradztwa Rolniczego w Poznaniu</t>
  </si>
  <si>
    <t>Poznań 60-163, ul.Sieradzka 29</t>
  </si>
  <si>
    <t>liczba wydanych egzemplarzy publikacji</t>
  </si>
  <si>
    <t>4000</t>
  </si>
  <si>
    <t>Inkubatory przetwórcze jako innowacyjny sposób wsparcia rozwoju lokalnego na obszarach wiejskich</t>
  </si>
  <si>
    <t xml:space="preserve">Celem operacji jest ułatwianie transferu wiedzy w zakresie podejmowania nowych inicjatyw wspierających przedsiębiorczość na obszarach wiejskich w zakresie wytwarzania żywnościowych produktów lokalnych.
Przedmiotem operacji jest wyjazd studyjny na terenie Polski związany z tematyką tworzenia i rozwijania inkubatorów przetwórczych - inkubatorów kuchennych. Celem tworzenia inkubatorów przetwórczych jest wsparcie rozwoju lokalnego na obszarach wiejskich w zakresie przetwórstwa rolno-spożywczego. </t>
  </si>
  <si>
    <t>rolnicy, pracownicy jednostek doradztwa rolniczego</t>
  </si>
  <si>
    <t>Rolnictwo a zmiany klimatu</t>
  </si>
  <si>
    <t>Celem operacji jest wymiana wiedzy i doświadczeń o charakterze innowacyjnym ze środowiska naukowego do praktyki rolniczej, pozwalajacych ograniczyć negatywny wpływ na środowisko w produkcji rolniczej. Przedmiotem operacji jest wyjazd studyjny na terenie Polski związany z tamatyką stosowania różnych systemów uprawy roli, nawożenia i zmianowania na gospodarkę wodną gleby i plonowanie roślin, nowatorskich rozwiązań melioracyjnych i sposobów zarzadzania wodą na obiektach drenarskich oraz stosowania systemów nawodnień.</t>
  </si>
  <si>
    <t>Różnicowanie pozarolniczej działalności na obszarach wiejskich</t>
  </si>
  <si>
    <t xml:space="preserve">Celem operacji jest promowanie działalności zagród edukacyjnych jako przykładu innowacyjności w zakresie przedsiębiorczości na obszarach wiejskich.Przedmiotem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</si>
  <si>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Tworzenie zespołów tematycznych w zakresie przeciwdziałania najistotniejszym problemom w rolnictwie województwa wielkopolskiego</t>
  </si>
  <si>
    <t>Celem operacji jest wymiana wiedzy, dobrych praktyk oraz wypracowanie wspólnych rozwiązań w zakresie przeciwdziałania najistotniejszym problemom w rolnictwie województwa wielkopolskiego.</t>
  </si>
  <si>
    <t>spotkanie</t>
  </si>
  <si>
    <t>liczba spotkań</t>
  </si>
  <si>
    <t>rolnicy, naukowcy, pracownicy jednostek doradztwa rolniczego</t>
  </si>
  <si>
    <t>Uzasadnienie: Istnieje potrzeba wypracowania wspólnych rozwiązań w obszarze rolnictwa w ramach współpracy pracowników jednostek doradztwa rolniczego, rolników, naukowców oraz przedstawicieli podmiotów działających na rynku rolnym. Realizacja operacji ułatwi uzyskanie informacji o potrzebach producentów rolnych i problemach w obszarze prowadzonej produkcji oraz wspomagać będzie podjęcie dalszych wspólnych działań w kierunku ich rozwiązania.</t>
  </si>
  <si>
    <t>Aspekty praktyczne zapobiegania marnowaniu żywności</t>
  </si>
  <si>
    <t>Celem operacji jest upowszechnienie informacji dotyczących etyki żywności z uwzgędnieniem minimalizowania strat na każdym etapie łańcucha żywnościowego. Tematyka operacji dotyczyła będzie sprzedaży bezpośredniej oraz rolniczego handlu detalicznego, które są ograniczeniem ogniw łańcucha żywnościowego sprzyjającego przestrzeganiu zwyczajów etycznych produkcji, przetwarzania i dystrybucji żywności. Przedmiotem operacji jest konferencja połączona z warsztatami z zakresu zapobiegania marnowaniu żywności na etapie konsumenta oraz warsztatami z zakresu ekonomiki planowania wydatków żywnościowych.</t>
  </si>
  <si>
    <t>konferencja połączona z warsztatami</t>
  </si>
  <si>
    <t>Polowe pokazy pracy innowacyjnych maszyn rolniczych (V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</si>
  <si>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</si>
  <si>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Polowe pokazy </t>
  </si>
  <si>
    <t xml:space="preserve">liczba pokazów </t>
  </si>
  <si>
    <t>rolnicy, przedstawiciele grup producenckich, przedstawiciele jednostek naukowo-badawczych oraz producenci nawozów i środków ochrony roślin, którzy współpracują z producentami maszyn rolniczych w zakresie efektywnego nawożenia i racjonalnej ochrony chemicznej, inne osoby zainteresowane tematem</t>
  </si>
  <si>
    <t>Zachodniopomorski Ośrodek Doradztwa Rolniczego w Barzkowicach</t>
  </si>
  <si>
    <t>Barzkowice 2                    73-134 Barzkowice</t>
  </si>
  <si>
    <t xml:space="preserve">drukowane materiały informacyjne i promocyjne                                  </t>
  </si>
  <si>
    <t xml:space="preserve">200                                                            </t>
  </si>
  <si>
    <t>zasadnienie: Realizacja operacji pn. „Polowe pokazy pracy maszyn  – innowacje” cieszy się bardzo dużym zainteresowaniem uczestników (zwiedzających) oraz prezenterów innowacji technologicznych dla rolnictwa. Duża liczba uczestników zapewnia podniesienie świadomości nt. innowacyjnych technologii w uprawie; umożliwia zapoznanie z tematyką Sieci na rzecz innowacji w rolnictwie,  dużej liczby odbiorców. Operacja realizowana cyklicznie umożliwia prezentację „nowinek technologicznych” na bieżąco. Dzięki temu, iż realizacja operacji odbywa się podczas corocznych  Barzkowickich Targów Rolnych Agro Pomerania grono odbiorców operacji znacznie wzrasta. Realizowane działania mają szansę trafić do większej liczby uczestników a co za tym idzie mają wpływ na osiągnięcie zamierzonych efektów realizacji operacji.</t>
  </si>
  <si>
    <t xml:space="preserve">III Międzyregionalny Pokaz Alpak </t>
  </si>
  <si>
    <t xml:space="preserve">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</si>
  <si>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</si>
  <si>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</si>
  <si>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 xml:space="preserve">drukowane materiały informacyjne i promocyjne               </t>
  </si>
  <si>
    <t xml:space="preserve">Zagrody edukacyjne jako przykład innowacyjnej przedsiębiorczości na teranach wiejskich </t>
  </si>
  <si>
    <t xml:space="preserve">wyjazd studyjny </t>
  </si>
  <si>
    <t xml:space="preserve">liczba uczestników </t>
  </si>
  <si>
    <t>rolicy ,mieszkańcy obszarów wiejskich, właściciele gospodarstw agroturystyczncy</t>
  </si>
  <si>
    <t xml:space="preserve">Uzasadnienie: Zagrody edukacyjne to innowacyjne przedsięwzięcie skierowane do rolników i mieszkańców obszarów wiejskich , osób posiadającycyh gospodarstwa agroturystyczne., który stanowc może dodoatkowe żródlo dochodu. Realizowana operacja będzie dobrym przykładem inspirującym do wzbogacania oferty edukacyjnej, turystyki wiejskiej, agroturystyki i przyczyni się do upowszechniania wiedzy w zakresie innowacyjnych rozwiązań w rolnictwie i na obszarach wiejskich, wspierania rozwoju przedsiębiorczości na obszarach wiejskich przez podnoszenie poziomu wiedzy i umiejętności w obszarze podejmowania pozarolniczej działalności gospodarczej w zakresie rozwoju agroturystyki i turystyki wiejskiej oraz do promocji jakości życia na wsi lub promocji wsi jako miejsca do życia i rozwoju zawodowego mieszkańców obszarów wiejskich. Agroturystyka i turystyka wiejska jest przykładem podejmowania działań innowacyjnych przez mieszkańców wsi oraz jest zaakceptowaniem wyzwań stawianych przez współczesną rzeczywistość, </t>
  </si>
  <si>
    <t xml:space="preserve">Innowacyjne rozwiązania w gospodarce pasiecznej </t>
  </si>
  <si>
    <t>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pracownicy jednostki doradztwa rolniczego</t>
  </si>
  <si>
    <t>Operacja ma na celu zapoznanie się uczestników z innowacjami technologicznymi w zakresie mechanizacji rolnictwa. Realizacja operacji ułatwi transwer wiedzy i innowacji w rolnictwie oraz na obszarach wiejskich, a także przyczyni się do promocji innowacji w rolnictwie i produkcji żywności.Uczestnicy wyjazdu zapoznają się z innowacyjnymi technologiami produkcji maszyn rolniczych oraz sposobami na efektywne wykorzystanie nowych technologi w swoich gospodarstwach co w pózniejszych latach może skutkowac podniesieniem rentowności gospodarstw.</t>
  </si>
  <si>
    <t xml:space="preserve">rolnicy, przedsiębiorcy , mieszkancy obszarów wiejskich, pracownicy jednostki doradztwa rolniczego </t>
  </si>
  <si>
    <t xml:space="preserve">Uzasadnienie: Rolnicy coraz chetniej otweraja się na nowe trendy.Jednym z głównych aspektów nowoczesności w gospodarstwie staja się maszyny rolnicze .Rolnicy coraz częściej inwestują w sprzęt rolniczy,dzięki któremu mogą podniesć poziom prowadzącego przez siebie gospodarstwa.Inwestycja w nowoczesne rozwiązania może prowadzić równiez do oszczędności o podniesienia rentowności gopspodarstwa. </t>
  </si>
  <si>
    <t>Innowacyjne rozwiązania w gospodarstwach ekologicznych szansą rozwoju zachodniopomorskich gopspodarstw.</t>
  </si>
  <si>
    <t xml:space="preserve">rolnicy, przedstawiciele instytucji działającyych w obszarze rolnictwa ekologicznego, pracownicy jednostki doradztwa rolniczego </t>
  </si>
  <si>
    <t>Plan operacyjny KSOW na lata 2020-2021 (z wyłączeniem działania 8 Plan komunikacyjny) - Dolnośląski ODR - kwiecień 2020</t>
  </si>
  <si>
    <t>Plan operacyjny KSOW na lata 2020-2021 (z wyłączeniem działania 8 Plan komunikacyjny) - Kujawsko-Pomorski ODR - kwiecień 2020</t>
  </si>
  <si>
    <t>Film</t>
  </si>
  <si>
    <t>Liczba nagranych filmów</t>
  </si>
  <si>
    <t>Liczba odsłon</t>
  </si>
  <si>
    <t>Działalność innowacyjna jest wyznacznikiem nowoczesności oraz niezwykle ważnym czynnikiem rozwoju i modernizacji polskiego rolnictwa, wiąże się bowiem z wprowadzaniem zmian i upowszechnianiem nowości w celu zwiększenia wydajności i obniżenia kosztów produkcji oraz osiągania wyższych dochodów z produkcji rolniczej. W rolnictwie działalność innowacyjna napotyka wiele barier, m.in. rozdrobnioną strukturę agrarną, niski poziom wiedzy rolników, niewystarczającą ilość środków produkcji oraz niepewność przyszłości gospodarstw.  Jedną z barier rozwoju innowacyjności jest też niechęć producentów (rolników) do podejmowania ryzyka związanego z wprowadzaniem nowych rozwiązań. Jednak wprowadzanie innowacji do gospodarstw rolnych jest bardzo ważne ze względu na dostosowywanie polskiego rolnictwa do wymogów Unii Europejskiej (UE) oraz możliwości osiągania wyższych dochodów z produkcji rolniczej. Dla producentów rolnych ważne są źródła innowacji o nowościach przydatnych do wdrożenia we własnym gospodarstwie oraz wsparcie w tym zakresie ze strony doradztwa rolniczego. Mając na uwadze powyższe problemy istnieje potrzeba zwiększenia nakładów na działalność transferu nowoczesnych i już znanych rozwiązań (organizacyjnych, technologicznych) do praktycznego stosowania w dużej liczbie gospodarstw. Gospodarstwa demonstracyjne są taką bazą do transferu innowacji do pozostałych. Warto zobaczyć jak to robią sąsiedzi i wykorzystać ich doświadczenia jak  i również zwrócić uwagę mieszkańców obszarów wiejskich na takie gospodarstwa, które często też świadczą usługi turystyczne. Uzasadnienie: Została zmieniona forma realizacji oraz budżet  operacji z powodu epidemii koronawirusa (znanego jako COVID-19).</t>
  </si>
  <si>
    <t>Wideokonferencja</t>
  </si>
  <si>
    <t>Liczba wideokonferencji</t>
  </si>
  <si>
    <t>Relacja z poletek demonstracyjnych</t>
  </si>
  <si>
    <t>Liczba relacji</t>
  </si>
  <si>
    <t>Liczba oglądających</t>
  </si>
  <si>
    <t>Liczba fimów</t>
  </si>
  <si>
    <t>Uzasadnienie: Operacja pozwoli poszerzyć wiedzę rolników na temat innowacji możliwych do wdrożenia w obszarze produkcji roślinnej dzięki zaprezentowaniu osiągnięć krajowych oraz zagranicznych hodowli roślin. Innowacyjny materiał hodowlany, który zostanie rolnikom zaprezentowany pozwoli na zwiększenie dochodowości gospodarstw rolnych, gdyż daje szansę na wzrost wydajności produkcyjnej i ekonomicznej gospodarstw. Dodatkowo podczas konferencji i warsztatów odbiorcy poszerzą swoją wiedzę na temat innowacyjnych rozwiązań związanych z uprawą, nawożeniem, nawadnianiem oraz ochroną roślin uprawnych. Dlatego aby zapewnić rozwój gospodarstw rolnych tak istotne jest stworzenie przestrzeni do prezentacji postępu hodowlanego i innowacji technologicznych. Udział rolników w tego typu wydarzeniach daje dodatkowo możliwość nawiązywania kontaktów oraz wymiany doświadczeń. Dla uczestników wystawa, konferencja i warsztaty będą pełniły funkcje edukacyjne oraz aktywizujące do wdrażania innowacji w swoich gospodarstwach. Corocznie wystawa cieszy się bardzo dużym zainteresowaniem. Uzasadnienie: Zostały zmienione formy realizacji operacja z powodu epidemii koronawirusa (znanego jako COVID-19)</t>
  </si>
  <si>
    <t>Innowacje w krótkich łańcuchach dostwaw żywnośći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</si>
  <si>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filmów i ich emisję na antenie TVP 3 Bydgoszcz.  Bohaterami filmów będą  przetwórcy z regionu, naukowcy, eksperci, wszyscy ci, którzy pracują na rzecz rozwoju krótkich  łańcuch dostaw żywności. W filmach zaprezentowana bedzie również GO Wiejska e-skrzyna, która jest przykładem innowacyjnego działania w tym zakresie.</t>
  </si>
  <si>
    <t>mieszkańcy obszarów wiejskich, rolnicy,  przetwórcy, przedsiębiorcy, pracownicy naukowi, doradcy rolniczy, potencjalni członkowie grup operacyjnych, z województwa kujawsko-pomorskiego</t>
  </si>
  <si>
    <t>II -  IV</t>
  </si>
  <si>
    <t>Licza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</si>
  <si>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</si>
  <si>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</si>
  <si>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 społeczeństwie polskim na przestrzeni lat wykształciły się pewne negatywne stereotypy, które nie pozwalają w pełni rozwijać sieci współpracy między przedsiębiorcami, właścicielami gospodarstw rolnych, agroturystycznych, małych przetwórców. Jest to szczególnie uwidocznione na obszarach wiejskich. Tymczasem bez należytej współpracy na poziomie lokalnym niemożliwe jest skuteczne konkurowanie na rynku. Współpraca jest bowiem warunkiem rozwoju regionalnego, jak i poszczególnych współpracujących ze sobą podmiotów. Uczestnicy wyjazdu będą  mogli zobaczyć efekty tej współpracy na przykładzie rozwiązań ze Śląska i Małopolski i przenieść te pozytywne doświadczenia do województwa kujawsko-pomorskiego.</t>
  </si>
  <si>
    <t>Jarmark kujwasko-pomorski</t>
  </si>
  <si>
    <t xml:space="preserve">Celem operacj jest tworzenie  bezpośredniej sieci kontaktów pomiędzy rolnikami z województwa kujawsko-pomorskiego, wytwórcami żywności, konsumentami oraz osobami i instytucjami oferującymi usługi na rzecz rolnictwa. Ponadto celem jest również popularyzacja proinnowacyjnych postaw opartych na krótkich łańcuchach dostaw. Przedmiotem operacji jest promocja platformy internetowej i produktów rolniczych tj. artykułów spożywczych wytworzonych w gospodarstwach, zwierząt żywych, roślin, płodów rolnych,
sprzętu rolniczego oraz usług rolniczych. </t>
  </si>
  <si>
    <t>Spot reklamowy w TV  regionalnej</t>
  </si>
  <si>
    <t>Ilość emisji</t>
  </si>
  <si>
    <t>1. Producenci rolni.
2. Przetwórcy artykułóow rolno- spożywczych.
3.  Przedsiębiorcy.
4.  Liderzy środowisk lokalnych oferyjący produkty rolnicze .
5. Konsumenci</t>
  </si>
  <si>
    <t>Kujawsko-Pomorski Ośrodek Doradztwa Rolniczego</t>
  </si>
  <si>
    <t>Minikowo               89-122 Minikowo</t>
  </si>
  <si>
    <t>Ogłoszenie w radiu</t>
  </si>
  <si>
    <t xml:space="preserve">Uzasadnienie: 
Realizacja ww. operacji ma na celu promocję i ułatwienie tworzenia sieci kontaktów pomiędzy rolnikami, podmiotami doradczymi, przedsiębiorcami sektora rolno-spożywczego oraz pozostałymi podmiotami zainteresowanymi wdrażaniem innowacji w rolnictwie i na obszarach wiejskich, dzięki utworzeniu i promowaniu  platformy internetowej, na której zamieszczone będą informacje na temat produktów oferowanych przez rolników wytworzonych we własnym gospodarstwie. Jarmark kujawsko-pomorski przyczyni się do skrócenia łańcuchów dostaw dzięki sprzedaży bezpośredniej.  Krótkie łańcuchy dostaw to ważna inicjatywa dotycząca wspólnej polityki rolnej w Unii Europejskiej oraz oznaczają zmniejszenie liczby pośredników niezbędnych do dostarczenia ostatecznemu konsumentowi produktu końcowego. Powstała baza informatyczna będzie gromadzić producentów z województwa kujawsko-pomorskiego, pozwoli przedstawić ich ofertę produktową oraz ułatwi nawiązanie kontaktu pomiędzy producentem a konsumentem. Rezultatem będzie dokonanie transakcji zakupowej. Aktualizowane oraz publikowane informacje dotyczyły będą: artykułów spożywczych (przetworzonych i nieprzetworzonych) wytworzonych w gospodarstwach, zwierząt żywych, roślin, płodów rolnych, sprzętu rolniczego oraz usług rolniczych,  oferty  Ośrodka.  Stworzone narzędzie przyczyni się do upowszechnienia skracania łańcuchów dostaw. Będzie to elektroniczna baza za pośrednictwem, której ostateczni konsumenci będą mogli zdobyć informację i  dotrzeć do producentów z pominięciem pośredników.
</t>
  </si>
  <si>
    <t xml:space="preserve">Uzasadnienie: Kwestia rozwoju krótkich łańcuchów dostaw żywności stale zyskuje na popularności i jest jednym z priorytetów wspólnej polityki rolnej. Lokalna produkcja i konsumpcja są postrzegane jako sposób na osiągnięcie sprawiedliwszych wynagrodzeń dla rolników i wyższej jakości lokalnych produktów żywnościowych. Nowe przepisy prawne umożliwiają rolnikom przetwarzanie i sprzedaż żywności wyprodukowanej w gospodarstwie bezpośrednio konsumentom, w wyniku czego w województwie kujawsko-pomorskim wielu rolników podjęło działalność RHD. Dzięki wsparciu K-PODR powstała GO Wiejska e-skrzynka, której działania będą prezentowały innowacyjny model współpracy w ramach krótkich łańcuchów dostaw. Jako pierwsze tego rodzaju przedsięwzięcie realizowane na obszarze województwa kujawsko-pomorskiego, może w znaczący sposób przyczynić się do zwiększenia zainteresowania podejmowaniem współpracy w ramach grup operacyjnych działających na rzecz skracania krótkich łańcuchów dostaw. Wszystkie innowacyjne rozwiązania w tym zakresie wymagają wsparcia i propagowania. Materiały filmowe dawałyby możliwość dotarcia z informacją, kto stoi za produkcją regionalnej żywności, tym samym uwiarygodniałyby producentów, pozwalałyby ich poznać, a w rezultacie też i się do nich przekonać. Informowanie, edukowanie i promowanie drobnych, lokalnych przetwórców a także inicjatyw które ich wspierają jest niewątpliwie jednym z ważniejszych elementów wprowadzania idei krótkich  łańcuchów  dostaw, także do domów konsumentów. Filmy stanowiłyby jeden z elementów programu „Agroregion” emitowanego na antenie TVP 3 Bydgoszcz, emitowane byłyby także jako odrębne felietony, również na tej antenie. Dawałoby to możliwość pozyskania dużej grupy odbiorców w celu upowszechnianie idei krótkich łańcuch dostaw żywności i tym samym innowacji w rolnictwie. Proces pracy na filmami, a także ich upowszechnianie, będzie sprzyjało tworzeniu sieci kontaktów dla doradców i osób wspierających innowacyjne podejście do tematu KŁŻ na obszarach wiejskich. </t>
  </si>
  <si>
    <t>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Filmy instruktażowe realizowane będą w pasiece LODR w Końskowoli, zamieszczone będą na stronie internetowej ośrodka oraz na portalu społecznościowym ośrodka .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 Dlatego też rozszerzono grupę docelową, ze względu na powszechną dostępność filmów.</t>
  </si>
  <si>
    <t>film promocyjno-instruktażowy</t>
  </si>
  <si>
    <t>Uzasadnienie: Chcąc zatrzymać proces wymierania populacji pszczół, zadbać o przyszłość ludzkości, warto propagować tradycję pszczelarską wśród społeczeństwa, należy podnieść poziom wiedzy i świadomość osób zainteresowanych tematyką pszczelarską z województwa lubelskiego w zakresie aktualnych szans i problemów w pszczelarstwie. Realizacja operacji zapewni nabywanie najnowszych wiadomości, informacji o innowacyjnych metodach utrzymywania pszczół oraz innowacyjnych motodach leczenia pszczół z różnego rodzaju chorób, które osłabiają rodziny pszczele. Dzięki nagranym filmom odbiorcy zdobędą wiedzę i umiejętności z zakresu zakładania i prowadzenia pasieki. Dzięki zakupionemu w pełni wyposażonemu w dodatkowy sprzęt ulowi, wraz z analizą parametrów znajdujących się w środku ula, prowdzone będą instruktaże,  porady i zalecenia. Pszczelarstwo jako alternatywna produkcja zwierzęca może wpłynąć na zwiększanie rentowności gospodarstw i wzrost konkurencyjności w rolnictwie. Obecnie najszerszą grupą pszczelarzy są osoby starsze, które przekazuja jedynie tradycyjne metody prowadzenia pasieki. Odbiorcy filmów dowiedzą się o innowacyjnych metodach utrzymania pszczół oraz dowiedzą się jak korzystać ze współczesnych i innowacyjnych metod pracy i źródeł informacji tj. komputer, Internet, aplikacje mobilne itp.</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</si>
  <si>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</si>
  <si>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</si>
  <si>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</si>
  <si>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Uzasadnienie:  Poprzez realizację filmów instruktażowych większa liczba osób zostanie poinformowana o innowacyjnych rozwiązaniach w rolnictwie i na obszarach wiejskich. Dzięki formie realizacji operacji istnieje możliwość pozyskania nowych beneficjentów oraz dotarcie do szerszego grona odbiorców. Obecnie w czasie ograniczonych kontaktów i przemieszczania się  w dobie epidemii COVID-19, organizacja szkoleń, konferencji i spotkań jest niemożliwa do realizacji.  Realizacja filmów pozwala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</si>
  <si>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</si>
  <si>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</si>
  <si>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</si>
  <si>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</si>
  <si>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Uzasadnienie: Wprowadzenie możliwości wytwarzania przez rolników żywności w ramach rolniczego handlu detalicznego pozwoliło na ogromny rozwój rynku produktów wysokiej jakości wytwarzanych na niewielką skalę. Jest to ogromna szansa do pozyskania dodatkowych źródeł dochodu, szczególnie przez nieduże gospodarstwa lub te położone na terenach o niekorzystnych warunkach gospodarowania. Realizowane filmy promocyjne mają pozwolić odbiorcom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</si>
  <si>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Plan operacyjny KSOW na lata 2020-2021 (z wyłączeniem działania 8 Plan komunikacyjny) - Lubelski ODR - kwiecień 2020</t>
  </si>
  <si>
    <t xml:space="preserve">Uzasadnienie: W ostatnich latach obserwuje się znaczne zmniejszenie zainteresowania uprawą ziemniaków głównie przez spadek ich spożycia w Polsce. Ocenia się, że łączna konsumpcja ziemniaków nieprzetworzonych i przetworów zmniejszy się o przeszło 4%, do 88 kg na osobę. Nadal będziemy spożywać jednak o ok. 50% więcej tego warzywa niż mieszkańcy większości krajów Unii Europejskiej. Według wstępnych danych GUS powierzchnia ziemniaków w Polsce w 2019 roku była większa od zeszłorocznych o ok. 3 % i wyniosła ponad 300 tyś. ha Jednocześnie plony oszacowano na poziomie 214 dt/ha, tj. o 37 dt/ha (ok. 15 %) mniej od ubiegłorocznych. Zbiory ziemniaków wyniosły 6,5 mln t. i były mniejsze o 13 % w porównaniu z rokiem poprzednim. Drugą przyczyną rezygnacji z uprawy ziemniaków przez rolników jest zmieniający się klimat – przedłużające się upały, długotrwałe niedobory wody skutkują wysoce obniżonymi plonami, a więc uprawa ziemniaków staje się nieekonomiczna. Należy zwrócić uwagę na szczególną uprawę, ochronę oraz dobór odpowiedniej odmiany, która dostosowana będzie do panujących warunków klimatycznych Polski.  W obecnej sytuacji należy wrócić do odmian sprawdzonych niekiedy starych, rodzimych oraz nowych (z większą odpornością na poszczególne patogeny, wirusy), które dobrze radzą sobie w zmiennych warunkach. 
W dobie daleko idących zmian klimatycznych obserwowanych na przestrzeni ostatnich dekad, zwiększył się nacisk na segregację odpadów oraz na używanie innych materiałów opakowań niż plastik. Szukane są alternatywy do zastąpienia tego tworzywa, lecz każdy z nich jest dość drogi w eksploatacji i późniejszym przetworzeniu. Dlatego zwrócono uwagę na innowacyjne wykorzystanie skrobi do produkcji opakowań, które jest w pełni naturalneo raz nie grozi ryzykiem większego zanieczyszczenia środowiska.
Nowoczesne technologie w uprawie ziemniaków są odpowiedzią na problemy dotyczące perspektywy uprawy ziemniaków w Polsce oraz stosowania właściwej agrotechniki. Stopniowy  powrót zainteresowania uprawą ziemniaków wymaga doskonalenia ważniejszych elementów agrotechniki w tym uprawy gleby, doboru odmian, nawożenia (w tym stosowania optymalnych dawek azotu), ochrony (przede wszystkim herbicydowej). Należy zwrócić uwagę, że potencjał produkcji ziemniaka jest duży i w tej chwili nie wykorzystywany w całości . </t>
  </si>
  <si>
    <t>Plan operacyjny KSOW na lata 2020-2021 (z wyłączeniem działania 8 Plan komunikacyjny) - Lubuski ODR - kwiecień 2020 r.</t>
  </si>
  <si>
    <t>film krótkometrażowy</t>
  </si>
  <si>
    <t>liczba filmów/drukowane materiały informacyjne</t>
  </si>
  <si>
    <t>1 / 500</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</si>
  <si>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</si>
  <si>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</si>
  <si>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</si>
  <si>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Uzasadnienie: w związku z występowaniem w naszych warunkach klimatycznych coraz częściej zjawiska suszy uzasadnionym jest realizacja przedmiotowej operacji dla zapoznania się potencjalnych partnerów Grup Operacyjnych z nowoczesnymi rozwiązaniami technicznymi i organizacyjnymi w zakresie regionalnych systemów zarządzania wodą i inteligentnymi systemami nawadniania na terenach wiejskich. Zastosowane w gospodarstwach rozwiązania będą przykładem dobrych praktyk dla przedstawienia wykorzystywanego systemu nawodnień pozwalającego na dywersyfikację upraw i zwiększenie plonów. Operacja pozwoli na wymianę doświadczeń i sposobów radzenia sobie w sytuacji zagrożenia suszą w gospodarstwie rolnym. Operacja zainicjuje podjęcie działań w celu wprowadzenia innowacji w infrastrukturze systemu nawodnień oraz będzie dobrą okazją do nawiązania kontaktów z potencjalnymi partnerami rolniczymi. W filmie zostanie wskazany kontakt umożliwiający zapoznanie się zainteresowanych partnerów stworzeniem potecjalnej Grupy Operacyjnej. Poza tym, operacja pozwoli na zapoznanie się odbiorców - potencjalnych partnerów sieci - z potrzebami i problemami, nad których rozwiązaniami mogą pracować przyszłe Grupy Operacyjne.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</si>
  <si>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</si>
  <si>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</si>
  <si>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</si>
  <si>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Uzasadnienie: operacja przyczyni się do aktywizacji właścicieli gospodarstw w celu tworzenia partnerstw na rzecz realizacji projektów w ramach Działania "Współpraca". Na stronie internetowej Ośrodka zostanie zamieszczony przedmiotowy film wraz ze wskazaniem kontaktu dla zainteresowanych gospodarstw taką formą działalności i w przyszłości nad stworzeniem Grupy Operacyjnej w ramach działania "Współpraca".  Operacja będzie identyfikacją problemów potencjalnych partnerów, nad których rozwiązaniami mogą pracować przyszłe Grupy Operacyjne. Przy tym, będzie okazją do wymiany wiedzy i doświadczeń pomiędzy podmiotami gospodarczymi i instytucjami działającymi w zakresie usług opiekuńczych. Organizacja przedmiotowej operacji będzie kontynuacją tematyki gospodarstw opiekuńczych jaka została zorganizowana przez zespół SIR w zeszłym roku poprzez wyjazd do województwa kujawsko-pomorskiego jako  przykładu gospodarstw opiekuńczych. Przedmiotowy projekt będzie okazją do zaprezentowania dobrych praktyk w zakresie alternatywnej formy rozwoju gospodarstw opiekuńczych. Usługi opiekuńcze jako przyszłościowa forma działalności gospodarczej na terenie województwa lubuskiego doskonale wpisuje się we wdrażanie inicjatyw w ramach działania "Współpraca" na rzecz innowacji w rolnictwie.</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</si>
  <si>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</si>
  <si>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</si>
  <si>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</si>
  <si>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</si>
  <si>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Uzasadnienie: przedmiotowa operacja jest kontynuacją tematyki winiarskiej przejawiającej się w lubuskich operacjach własnych (wcześniej konferencjach, wyjazdach studyjnych) w ramach dwuletnich Planów Operacyjnych w zakresie SIR. Powstały film zostanie zamieszczony na stronie internetowej Ośrodka. Uzasadnieniem realizacji operacji jest rosnące zainteresowanie innowacjami w uprawie winorośli, które mogą być podstawą dla powstania nowatorskich projektów w ramach Działania "Współpraca". Powstały film prezentujący lubuskie winnice będzie doskonałym przykładem dobrych praktyk wskazujące nowe ścieżki rozwoju dla prowadzenia winnicy, pielęgnacji winorośli i procesu powstawania wina. Nawiązane relacje pomiędzy Ośrodkiem i winiarzami mogą stać się podstawą dla zawiązania się ciekawych potencjalnych Grup Operacyjnych w ramach Działania "Współpraca". Forma operacji w postaci filmu może okazać się skutecznym kanałem i narzędziem w docieraniu do ogółu społeczeństwa, w tym potencjalnych beneficjentów Działania "Współpraca". Film zamieszczony na stronie internetowej Ośrodka pozwoli w sposób efektywny wykorzystać to medium do przekazywania podstawowych informacji uzyskania pomocy finansowej w ramach Działania "Współpraca" różnym grupom docelowym.</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</si>
  <si>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</si>
  <si>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</si>
  <si>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</si>
  <si>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</si>
  <si>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Uzasadnienie: w ramach powstawania Zespołów Tematycznych ds. innowacji grupa pszczelarzy podzieliła się swoimi wątpliwościami i problemami z jakimi boryka się gospodarka pasieczna na terenie województwa lubuskiego. Poznana problematyka chemizacji rolnictwa (stosowanie pestycydów z grupy neonikotynoidów) prowadzącej do załamania równowagi środowiska naturalnego wraz z aktywną wycinką robinii akacjowej w województwie lubuskim wpływającej na zmniejszenia bazy pożytkowej, choroby pszczele jest podstawą dla realizacji przedmiotowej operacji w dwójnasób w formie filmu zamieszczonego na stronie internetowej Ośrodka oraz materiału drukowanego  w ramach wskazań innowacyjnych rozwiązań przez potencjalne Grupy Operacyjne i prawidłowego postępowania w kulturze rolniczej.</t>
  </si>
  <si>
    <t>Plan operacyjny KSOW na lata 2020-2021 (z wyłączeniem działania 8 Plan komunikacyjny) - Małopolski ODR - kwiecień 2020</t>
  </si>
  <si>
    <t xml:space="preserve">Uzasadnienie:  W ramach operacji planowane jest zorganizowanie wystawy drobnego inwentarza podczas Międzynarodowej Wystawy Rolniczej Agropromocja w roku 2020.   W ten sposób rolnicy zachęcani będą do innowacyjnego i aktywnego podejścia do pozyskiwania dodatkowych źródeł dochodu co jest istotne zwłaszcza w niewielkich gospodarstwach rodzinnych południowej części województwa małopolskiego.  Promowanie chowu drobnych zwierząt gospodarskich (np. królików i szynszyli) przyczynić może się do zwiększenia efektywności ekonomicznej gospodarstw.   Zakładamy, że poprzez możliwość  bezpośredniego spotkania z hodowcami uczestnicy będą mogli uzyskać podstawową wiedzę  w zakresie chowu drobnego inwentarza a cała operacja przyczyni się do nawiązywania kontaktów  pomiędzy rolnikami.  </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</si>
  <si>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</si>
  <si>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możliwośći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działalnośćci turystycznej, agroturystycznej i edukacyjnej.</t>
  </si>
  <si>
    <t>konkurs</t>
  </si>
  <si>
    <t>ilość nagrodzonych</t>
  </si>
  <si>
    <t>ilość wyróżnionych</t>
  </si>
  <si>
    <t>publikacja "Agroturystyka wschodniego Mazowsza - przykłady innowacyjnych rowiązań"</t>
  </si>
  <si>
    <t>publikacja "Dobra praktyka Higieniczna i Produkcyjna jako podstawa do rozwoju innowacyjnego przetwórstwa żywności w warunkach domowych"</t>
  </si>
  <si>
    <t xml:space="preserve">nakład </t>
  </si>
  <si>
    <t>Uzasadnienie wprowadzenia nowej operacji: Z uwagi na trudną sytuację spowodowaną pandemią koronawirusa należy poszukiwać i wspierać rozwój działalności pozarolniczej, tak aby oferta gospodarstw agroturystycznych spełniała oczekiwania konsumentów i zapewniała dochód. Przeprowadzony konkurs wyłoni ciekawe i innowacyjne oferty agroturystyczne, które znajdą się w planowanej publikacji, co będzie zbiorem dobrych praktyk dla innych podmiotów prowadzących działalność agroturystyczną oraz formą promocji, skierowaną do poszukiwaczy atrakcyjnych i bezpiecznych miejsc odpoczynku. Publikacja dotycząca przetwórstwa żywności w warunkach domowych jest odpowiedzią na coraz większe zapotrzebowanie konsumentów na zdrową, ekologiczną żywność. Publikacja, o której mowa jest skierowana do coraz szerszego grona przetwórców, a dzięki informacjom w niej zawartych przetwórcy będą mieli wiedzę jak bezpiecznie i z wykorzystaniem jakich nowoczesnych metod mogą przetwarzać żywność, co z kolei wpłynie na jakość produktu i finalnie na zwiększającą się liczbę odbiorców.</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</si>
  <si>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</si>
  <si>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</si>
  <si>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informacje i publikacje w internecie</t>
  </si>
  <si>
    <t>cykl tematyczny</t>
  </si>
  <si>
    <t xml:space="preserve">Uzasadnienienie wprowadzenia nowej operacji: Postępujące zmiany klimatyczne prowadzą do zachwiania równowagi wodnej w środowisku. Woda jest głównym zasobem dla produkcji roślinnej i zwierzęcej. Zmiany klimatu generują wahania temperatury i opadów, zmuszają rolników do przemyślenia strategii uprawy roślin i hodowli zwierząt w warunkach okresowych niedoborów wody. Pierwszym krokiem, aby przeciwdziałać negatywnym skutkom zmian klimatycznych na rolnictwo jest zidentyfikowanie zagrożeń, a następnie wybór środków zaradczych na poziomie gospodarstw. Te niekorzystne warunki pogodowe negatywnie przełożyły się na stan i kondycję większości upraw, a tym samym na wielkość i jakość uzyskanych plonów. W skrajnych przypadkach susza doprowadziła do całkowitej ich utraty. Walka z tymi zagrożeniami to konieczność szukania nowych rozwiązań mających za zadanie niwelować niekorzystne warunki. Operacjka zakłada wykorzystanie doświadczenia oraz wiedzy naukowej jednostek naukowo badawczych i przedstawienie ich w przystępnej dla odbiorcy formie. Formą realizacji operacji będą informacje i publikacje w internecie 10 cykli tematycznych. Każdy z 10 cykli tematycznych obejmie 3 filmiki zamieszczone w internecie, możliwość zadawania pytań ekspertowi, publikację w gazecie oraz publikację w internecie. Na koszt każdego cyklu składa się koszt nagrania i montażu filmiku, wynagrodzenie 3 ekspertów obejmujące filmiki, udzielanie odpowiedzi na pytania do filmu, artykuł w internecie i w gazecie. </t>
  </si>
  <si>
    <t xml:space="preserve">szkolenie learningowe                                                          warsztaty online             </t>
  </si>
  <si>
    <t>szkolenie e-learningowe                                      warsztaty online,                                      liczba uczestników</t>
  </si>
  <si>
    <t xml:space="preserve">1                               1                                                          20        </t>
  </si>
  <si>
    <t>Film instruktażowy                                                              Skrypt</t>
  </si>
  <si>
    <t>1                                   1</t>
  </si>
  <si>
    <r>
      <t>Uzasadnienie: „Wyniki doświadczeń terenowych za rok 2019”. Zasiane na polu doświadczalnym nowinki odmianowe mogą pomóc producentowi rolnemu podjąć trudną decyzję odnośnie wyboru odpowiedniej, wysoko plonującej odmiany. Ponadto decydowanie się na uprawę niezarejestrowanej odmiany zawsze wiąże się z ryzykiem spadku opłacalności produkcji. Biorąc pod uwagę ilość i jakość odmian zarejestrowanych i przebadanych w Polsce przez COBORU, nie ma większej potrzeby testowania na własny koszt oferowanego przez różne firmy sprowadzonego materiału siewnego. Producent rolny, nie tylko skorzysta z wyników, ale będzie mógł do nich wrócić w każdej chwili, gdy pojawią się wątpliwości odnośnie prawidłowej agrotechniki.</t>
    </r>
    <r>
      <rPr>
        <sz val="12"/>
        <rFont val="Calibri"/>
        <family val="2"/>
        <charset val="238"/>
        <scheme val="minor"/>
      </rPr>
      <t>Koszty kwalifikowalne zadania będą obejmowały wynagrodzenia za opracowanie wyników, przygotowanie do druku,  wydruk, dostawa, opracowanie graficzne i skład komputerowy treści.</t>
    </r>
  </si>
  <si>
    <t xml:space="preserve">Producenci rolni, spółki i spółdzielnie produkcyjne prowadzące produkcję roślinną na terenie województwa opolskiego i województw ościennych oraz osób zainteresowanych. </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</si>
  <si>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</si>
  <si>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</si>
  <si>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</si>
  <si>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</si>
  <si>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</si>
  <si>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Uzasadnienie: Prace w rolnictwie odznaczają się  wyjątkową na tle innych gałęzi gospodarki specyfiką. Wynika to z sezonowości i zmienności czynności, co sprawia, ze rolnik wykonuje prace wymagające szerokiego spektrum wiedzy i umiejętności. To z kolei sprawia, ze zagrożenia wypadkowe w rolnictwie są duże (co potwierdzają statystyki), ponadto wielu rolników zapada na różnego rodzaju nowe schorzenia związane z wykonywaną pracą. Wobec tego zasadne staje się kompleksowe przedstawienie rozwiązań polepszających bezpieczeństwo i komfort pracy rolników. Projekt będzie obejmował opracowanie  oraz udostępnienie w wesji online na stronach internetowych: www.oodr.pl, www.sir.oodr.pl.</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</si>
  <si>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</si>
  <si>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</si>
  <si>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t>
  </si>
  <si>
    <t>broszura                         liczba egzemplarzy</t>
  </si>
  <si>
    <t>1                         500</t>
  </si>
  <si>
    <t>producenci rolni, doradcy rolniczy, pracownicy jednostek doradztwa rolniczego, mieszkańcy obszarów wiejskich oraz osoby zainteresowane tematem</t>
  </si>
  <si>
    <t>Uzasadnienie: Operacja ma na celu zgromadzenie w jednym miejscu informacji dotyczącej uprawy soi oraz jej znaczenia środowiskowego, ze wskazaniem zastosowania soi w płodozmianie jako alternatywy dla wielu gospodarstw rolnych. Będzie to kompendium wiedzy nt. nowoczesnej uprawy soi, w którym omówione zostaną zasadnicze zagadnienia agrotechniki tej rośliny.Projekt będzie obejmował opracowanie, wydrukowanie oraz udostępnienie w wesji online na stronach internetowych: www.oodr.pl, www.sir.oodr.pl.</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</si>
  <si>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</si>
  <si>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</si>
  <si>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</si>
  <si>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</si>
  <si>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 xml:space="preserve">Uzasadnienie:Projekt będzie ralizowany w postaci samouczka dostępnego w formie online na stronach internetowych oraz na profilu facebook prowadzonych przez OODR . Jego treśc będzie stanowiła odpowiedź na problem z dziedziny  nasilania się zjawiska suszy. Susza w rlnictwie ma  negatywny wpływ na poziom produkcji rolnej (w szczególności roślinnej). Poradnik ma na celu wskazać kierunki optymalizacji procesów gospodarowania zasobami wodnymi w gospodarstwach rolnych oraz agroturystycznych. </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</si>
  <si>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</si>
  <si>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</si>
  <si>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</si>
  <si>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</si>
  <si>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3                       750                     3</t>
  </si>
  <si>
    <t>Uzasadnienie:  Za pomoca realizacji projektu nastąpi zwiększenie zainteresowania wśród odbiorców we wdrażaniu innowacyjnych rozwiązać na rzecz rozwoju obszarów wiejskich, upowszechniania wiedzy z zakresu wykorzystywania zasobów środowiska naturalnego raz korzystania z dostępnych możliwości. Zakres tematyczny publikacji ukierunkowany został m.in. na główne wyzwania dla rolnictwa, zagadnień z zakresu tematyki środowiska i rozwoju obszarów wiejskich</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</si>
  <si>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</si>
  <si>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</si>
  <si>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t>
  </si>
  <si>
    <t>szkolenia e-learningowe                                      liczba uczestników</t>
  </si>
  <si>
    <t>2                               40</t>
  </si>
  <si>
    <t>Uzasadnienie: Projekt będzie generował koszty opłacenie platformy e-learningowej na cały rok oraz  opracowanie i przeprowadzenie dwóch szkoleń w formie e-learningu z następującej tematyki: "Wykorzystanie Internetu i social mediów w marketingu gospodarstwa rolnego". Platformy społecznościowe m.in.: blogi, mikroblogi (np. Twitter) społeczności kontentowe (np. YouTube), serwisy społecznościowe (np. Facebook, Instagram) dają możliwość prowadzenia aktywnych i aktualnych działań promocyjnych. Szkolenia są narzędziem zapoznania odbiorców z możliwością prowadzenia działalności agroturystycznej w celu zróżnicowania źródeł utrzymania i zwiększenia dochodów gospodarstwa rolnego. Szczególnie istotne staję się to w kontekście zmiennych i zależnych od czynników zewnętrznych dochodów gospodarstw rolnych.</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</si>
  <si>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</si>
  <si>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</si>
  <si>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</si>
  <si>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</si>
  <si>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I kw</t>
  </si>
  <si>
    <t xml:space="preserve">Podkarpacki E-Bazarek </t>
  </si>
  <si>
    <t xml:space="preserve">Celem operacj jest tworzenie  bezpośredniej sieci kontaktów pomiędzy podkarpackimi rolnikami, wytwórcami żywności, konsumentami oraz osobami i instytucjami oferującymi usługi na rzecz rolnictwa. Ponadto celem jest również   popularyzacja proinnowacyjnych postaw opartych na krótkich
łańcuchach dostaw. Przedmiotem operacji jest promocja  stworzonej platformy internetowej a  zakres operacji obejmuje m.in. promocję produktów rolniczych tj. artykułów spożywczych wytworzonych w gospodarstwach przetworzonych
i  nieprzetworzonych , zwierząt żywych, roślin, płodów rolnych,
sprzętu rolniczego oraz usług rolniczych. </t>
  </si>
  <si>
    <t xml:space="preserve">1. reklama w radio 
2. reklama w TV
3. Reklama na nośniku multimedialnym 
4. reklama na bilbordzie </t>
  </si>
  <si>
    <t xml:space="preserve">1.  - 447 szt
2. -  7 szt
3. - 7 szt
4. - 10 szt
</t>
  </si>
  <si>
    <t xml:space="preserve">
uczestnicy e-bazarku:
 1. Producenci rolni.
2. Przetwórcy artykułóow rolno- spożywczych.
3.  Przedsiębiorcy.
 4.  Liderzy środowisk lokalnych oferyjący produkty rolnicze .
5. Konsumenci
</t>
  </si>
  <si>
    <t>II-IV KW</t>
  </si>
  <si>
    <t xml:space="preserve">Wirtualny Dzień Pola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</si>
  <si>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realacji z wystawy oraz zakupionemu telebimowy z osprzętem sterującym i oprogramowaniem do zdalnej zmiany treści na ekranie. Będzie to przedsięwzięcie bardzo korzystne w dobie istniejącej  sytuacji i będzie wykorzystywane do wielu innych operacji zwiazanych z przekazem wiedzy oraz nawiązywania kontaktów. 
</t>
  </si>
  <si>
    <t xml:space="preserve">wystawa </t>
  </si>
  <si>
    <t>1.  ilość wystawców  
2. ilość pokazów 
3. iość godzin emisji   
4.  - ilość osób na konferencji</t>
  </si>
  <si>
    <t>40
2
6
100</t>
  </si>
  <si>
    <t xml:space="preserve">uczestnicy  wystawy w tym :. rolnicy , 
właścicieli lasów, przedsiębiorcy 
  przedstawiciele jednostek naukowo-badawczych,
 podmioty reprezentujące nowe rozwiązania branzy rolniczej ( w tym : maszyn i sprzętu rolniczego roślin uprawych , sadowniczych i ogrodniczych oraz środków do produkcji, </t>
  </si>
  <si>
    <t>II-III KW</t>
  </si>
  <si>
    <t>Plan operacyjny KSOW na lata 2020-2021 (z wyłączeniem działania 8 Plan komunikacyjny) - Podkarpacki ODR - kwiecień 2020</t>
  </si>
  <si>
    <t>Plan operacyjny KSOW na lata 2020-2021 (z wyłączeniem działania 8 Plan komunikacyjny) - Opolski ODR - kwiecień 2020</t>
  </si>
  <si>
    <t>Plan operacyjny KSOW na lata 2020-2021 (z wyłączeniem działania 8 Plan komunikacyjny) - Mazowiecki ODR - kwiecień 2020</t>
  </si>
  <si>
    <t xml:space="preserve">Uzasadnienie: 
Realizacja ww. operacji ułatwi  tworzenie oraz funkcjonowania sieci kontaktów pomiędzy rolnikami, podmiotami doradczymi, przedsiębiorcami sektora rolno-spożywczego oraz pozostałymi podmiotami zainteresowanymi wdrażaniem innowacji w rolnictwie i na obszarach wiejskich  dzięki utworzeniu  platformy internetowej,  w której zamieszczone będą informacje na temat produktów oferowanych przez rolników wytworzonych we własnym gospodarstwie wraz z podaniem lokalizacji  siedziby.  Aktualizowane oraz publikowane   informacje dotyczyły będą:  artykułów spożywczych wytworzonych w gospodarstwach przetworzonych i nieprzetworzonych , zwierząt żywych, roślin, płodów rolnych, sprzętu rolniczego oraz usług rolniczych,  oferty  Ośrodka.  Podkarpacki E-Bazarek przyczyni się do skrócenie łańcuchów dostaw   dzięki  sprzedaży bezpośredniej.  
Krótkie łańcuchy dostaw to ważna inicjatywa  dotycząca wspólnej polityki rolnej w Unii Europejskiej oraz oznaczają zmniejszenie liczby pośredników niezbędnych do dostarczenia ostatecznemu konsumentowi produktu końcowego. Ponadto w związku z  zaistniałą sytuacją związaną z ogłoszeniem stanu epidemii na terenie całego kraju nastąpiło przerwanie takiego łańcucha produktów rolno - spożywczych. Podkarpaccy rolnicy zostali postawieni w sytuacji dotąd nie spotykanej jaką jest brak możliwości sprzedaży własnych produktów, wytworzonych we własnych gospodarstwach rolnych. Z drugiej strony konsumenci, w tym znaczna liczba mieszkańców obszarów miejskich została pozbawiona możliwości dostępu do żywności wysokiej jakości, która dostępna była na licznych targowiskach i bazarach.
Powstała baza  informatyczna  będzie gromadzić producentów z województwa podkarpackiego, pozwoli przedstawić ich ofertę produktową oraz ułatwi nawiązanie kontaktu pomiędzy producentem a konsumentem; efektem finalnym będzie dokonanie transakcji zakupowej. 
Podkarpacki  E-Bazarek - stanowi  platformę internetową przyczyniającą  się do upowszechnienia skracania łańcuchów dostaw  od producenta  do konsumenta.    Będzie to elektroniczna baza za pośrednictwem , której ostateczni konsumenci będą   mogli zdobyć informację i  dotrzeć do producentów z pominięciem pośredników. Dzięki temu będzie odbywała się  bezpośrednia transakcja pomiędzy wytwórcą  produktu a klientem.  Realizacja operacji polegala będzie na promocji ww. przedsięwzięcia </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</si>
  <si>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</si>
  <si>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</si>
  <si>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</si>
  <si>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rozwiązniania w rolnictwie z zakresu uprawy roślin w warunach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</si>
  <si>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10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</si>
  <si>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</si>
  <si>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ilość filmów</t>
  </si>
  <si>
    <t xml:space="preserve">Uzasadnienie: Operacja pozwoli poszerzyć wiedzę rolników na temat innowacji możliwych do wdrożenia w obszarze produkcji roślinnej dzięki zaprezentowaniu osiągnięć krajowych oraz zagranicznych hodowli roślin. Innowacyjne podejście do uprawy w okresie zmniejszonych opadów atmosferycznych, który zostanie rolnikom zaprezentowany pozwoli na zmniejszenie strat w gospodarstwa rolnych spowodowanych przez suszę. Dodatkowo zaprezentowane zostaną informacje na temat innowacyjnych rozwiązań związanych z uprawą, nawożeniem, nawadnianiem oraz ochroną roślin uprawnych. Dlatego aby zapewnić rozwój gospodarstw rolnych tak istotne jest stworzenie przestrzeni do prezentacji postępu hodowlanego i innowacji technologicznych. Dla oglądających, filmy będą pełniły funkcje edukacyjne oraz aktywizujące do wdrażania innowacji w swoich gospodarstwach. </t>
  </si>
  <si>
    <t>Plan operacyjny KSOW na lata 2020-2021 (z wyłączeniem działania 8 Plan komunikacyjny) - Podlaski ODR - kwiecień 2020</t>
  </si>
  <si>
    <t>Uzasadnienie: Operacja ma na celu wsparcie lokalnych producentów żywności wysokiej jakości w zakresie sprzedaży produktów bezpośrednio z gospodarstw oraz budowa relacji sprzedający – kupujący; budowanie świadomości konsumentów o lokalnych producentach żywności wysokiej jakości co przeniesie się na tworzenie bezpośrednich kontaktów konsument - rolnik produkujący żywność.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</si>
  <si>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webinarium</t>
  </si>
  <si>
    <t>liczba wydarzeń</t>
  </si>
  <si>
    <t xml:space="preserve">liczba </t>
  </si>
  <si>
    <r>
      <rPr>
        <i/>
        <sz val="11"/>
        <color theme="1"/>
        <rFont val="Calibri"/>
        <family val="2"/>
        <charset val="238"/>
        <scheme val="minor"/>
      </rPr>
      <t>Uzasadnienie</t>
    </r>
    <r>
      <rPr>
        <sz val="11"/>
        <color theme="1"/>
        <rFont val="Calibri"/>
        <family val="2"/>
        <charset val="238"/>
        <scheme val="minor"/>
      </rPr>
      <t xml:space="preserve">: Opinie na temat rentowności gospodarstw pasiecznych są podzielone. Jedni uważąją, że trzeba mieć dużą ilość rodzin pszczelich, aby osiągać zysk (miód), a są i zwolennicy mnijeszych pasiek i zróżnicowanych źródeł dochodu z tytułu prowadzenia pasieki - nie tylko sprzedaż miodu, ale również produktów pszczelich.  Dla wielu z nas pszczoła to wciąż jedynie producent miodu. Często zapominamy o innych produktach pszczelich - ich rodzajach, właściowościach i zastosowaniu. Nie mniej można już zaobserwować rosnące zainteresowanie - produkty pszczelarskie są pożądane w przemyśle spożywczym, chemicznym, farmaceutycznym i kosmetycznym. Dlatego niezbędne  jest zaprezentowanie innowacyjnych metod produkcji, służących poszerzeniu wachlarza produktów wytwarzanych w pasiekach. Rumunia należy do jednych z pięciu krajów  z największą liczbą uli, więc z pewnością są krajem, od którego można się wiele nauczyć.  W Rumunii preparaty stworzone na bazie produktów pszczelich stosowane są w dermatologii, ginekologii, laryngologii, kardiochirurgii, chirurgii, a nawet w ortopedii. Produkty pszczele, m.in. miód, jad pszczeli, propolis, pyłek, pierzga, wosk, mleczko pszczele  wykorzystywane są w apiterapii. W kosmetolgii są produktowane: krem odżywczy, propolisowe  pomadki, a także propolisowe czopki. Uczestnicy wyjazdu będą mogli zaobserwować możliwości jakie daje im poszerzanie wachlarza tych  produktów. Każda taka zmiana może przyczyniać się do poprawy ekonomicznej pasiek. Wspólne uczestnictwo w wyjździe posłyży integracji środowiska pszczelarskiego. Dzięki wymianie doświadczeń I poglądów, możliwe będzie zawiązanie kontaków, co może przełożyc się na zawiązanie potencjalnej grupy operacyjnej w dziedzienie pszczelarstwa. Wspólne uczestnictwo w procesie </t>
    </r>
    <r>
      <rPr>
        <i/>
        <sz val="11"/>
        <color theme="1"/>
        <rFont val="Calibri"/>
        <family val="2"/>
        <charset val="238"/>
        <scheme val="minor"/>
      </rPr>
      <t xml:space="preserve">Benchmarking </t>
    </r>
    <r>
      <rPr>
        <sz val="11"/>
        <color theme="1"/>
        <rFont val="Calibri"/>
        <family val="2"/>
        <charset val="238"/>
        <scheme val="minor"/>
      </rPr>
      <t xml:space="preserve"> może zainspirować do wdrożenia innowacyjnych rozwiązań w ramach   działania 'Współpraca". Po wyjeździe zostanie opracowany materiał w postacji krótkiego filmu - relacji z wyjazdu, tak aby nowe informacje dotarły do szerszej grupy odbiorców i zainspirowały do włączenia się do współpracy pozostałe osoby, które nie mogły brać udziału w wyjeździe.</t>
    </r>
  </si>
  <si>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</si>
  <si>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</si>
  <si>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</si>
  <si>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</si>
  <si>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lczba opracowań</t>
  </si>
  <si>
    <t>publikacja w internecie</t>
  </si>
  <si>
    <t>liczba opracowań</t>
  </si>
  <si>
    <t>Uzasadnienie:
Wstęp do ROZPORZĄDZENIA PARLAMENTU EUROPEJSKIEGO I RADY (UE) NR 1305/2013 z dnia 17 grudnia 2013 r. W sprawie wsparcia rozwoju obszarów wiejskich przez Europejski Fundusz Rolny na rzecz Rozwoju Obszarów Wiejskich (EFRROW) Dz.U. L 347 z 20.12.2013, s. 487 wskazuje iż: Transfer wiedzy i działalność informacyjna powinny odbywać się nie tylko w postaci tradycyjnych kursów szkoleniowych, ale powinny być także dostosowane do potrzeb podmiotów na obszarach wiejskich. Z tego względu należy również wspierać warsztaty, coaching, demonstracje, działalność informacyjną oraz krótkoterminowe programy wymiany oraz wizyt w gospodarstwach i lasach.
Coaching jako forma wspierania rozwoju, wykorzystywana jest w projektach realizowanych przez grupy operacyjne EIP-AGRI (z Włoch, Niemiec, Wielkiej Brytanii, Szwecji, Dani, Austrii, Chorwacji, Włoch, Słowenii – łącznie: 23 przykłady realizacji w latach 2015-
2021, źródło: https://ec.europa.eu/eip/agriculture/en/eip-agri-projects ).
Należy stwierdzić, że o ile coaching jest obecny w Polsce od początku XXI wieku, w 2014 r. rozporządzeniem MPiPS (Dz.U. z 2014 r., poz. 1145) zawód „Coach” został wpisany do klasyfikacji zawodów i specjalności rynku pracy, a w roku 2016 rynek coachingu w Polsce szacowany był na niemal 40 mln zł (źródło: http://magazynlbq.pl/perspektywa-coachingu-w-polsce/), o tyle w polskim rolnictwie i na obszarach wiejskich, pozostaje pojęciem praktycznie nieznanym i/lub nierozumianym.
Wg Joanny Żukowskiej (Instytut Międzynarodowego Zarządzania i Marketingu, SGH, Warszawa 2012): coaching to proces, dzięki któremu następuje wzmacnianie i wspieranie osoby coachowanej lub zespołu coachowanego w dążeniu do zmiany, dzięki skutecznie zadawanym pytaniom przez coacha, jak również za pośrednictwem permanentnego motywowania i asystowania osobie lub zespołowi w drodze do celu. Następuje tu wzmocnienie potencjału osoby lub zespołu coachowanego, jak również niwelowanie ograniczeń i barier.
Według Izby Coachingu: coaching to metoda wspierania rozwoju realizowana w formie cyklu spotkań (sesji) coacha z klientem. Przez aktywne słuchanie, zadawanie pytań, narzędzia i zadania rozwojowe trener pomaga klientowi osiągnąć dany cel. 
Uwzględniając opracowanie „Future of Advisory services” - Wytyczne polityki SWG SCAR-AKIS* w zakresie przyszłości doradztwa (materiały konferencyjne „Wyzwania dla doradztwa rolniczego po 2020 roku” Warszawa luty 2018 r., pkt. 1.5. Od roli linearnej do słuchacza i coacha: Wraz ze wzrostem złożoności wyzwań doradcy powinni również być świadomi ewolucji systemów i przygotować się do zmian, zarówno w sposobie zarządzania własnymi usługami, jaki i relacji z rolnikami/klientami), zasadnym wydaje się sprawdzenie możliwości wprowadzenia coachingu na szeroką skalę, jako innowacyjnej metody wspierającej pracę doradców i brokerów innowacji na drodze rozwoju polskiego rolnictwa i obszarów wiejskich.
W obecnej sytuacji ograniczeń w organizacji zgromadzeń oraz przemieszczania się wynikających ze stanu zagrożenia epidemicznego, bezpieczna organizacja i realizacja grupowych procesów coachingu możliwa jest dzięki narzędziom ICT. Niemniej jednak należy podkreślić, że wyniki oceny skuteczności coachingu prowadzonego w taki sposób, mogą różnić się od wyników oceny skuteczności coachingu prowadzonego w warunkach stacjonarnych. Stąd zasadne wydaje się przeprowadzenie analogicznej analizy w warunkach stacjonarnych, po ustąpieniu aktualnych ograniczeń.
Realizacja operacji przyczyni się do rozwiązania problemu niskiej aktywności rolników, przedsiębiorców i pozostałych jednostek sektora rolno-spożywczego w tworzeniu partnerstw działających na rzecz innowacji w woj. pomorskim.</t>
  </si>
  <si>
    <t>Plan operacyjny KSOW na lata 2020-2021 (z wyłączeniem działania 8 Plan komunikacyjny) - Śląski ODR - kwiecień 2020</t>
  </si>
  <si>
    <r>
      <t>Plan operacyjny KSOW na lata 2020-2021 (z wyłączeniem działania 8 Plan komunikacyjny) -</t>
    </r>
    <r>
      <rPr>
        <b/>
        <sz val="11"/>
        <rFont val="Calibri"/>
        <family val="2"/>
        <charset val="238"/>
        <scheme val="minor"/>
      </rPr>
      <t xml:space="preserve"> Pomorski ODR - kwiecień</t>
    </r>
    <r>
      <rPr>
        <b/>
        <sz val="11"/>
        <color theme="1"/>
        <rFont val="Calibri"/>
        <family val="2"/>
        <charset val="238"/>
        <scheme val="minor"/>
      </rPr>
      <t xml:space="preserve"> 2020</t>
    </r>
  </si>
  <si>
    <t>Plan operacyjny KSOW na lata 2020-2021 (z wyłączeniem działania 8 Plan komunikacyjny) - Świętokrzyski ODR - kwiecień 2020</t>
  </si>
  <si>
    <t>Plan operacyjny KSOW na lata 2020-2021 (z wyłączeniem działania 8 Plan komunikacyjny) - Warmińsko-mazurski ODR - kwiecień  2020</t>
  </si>
  <si>
    <t xml:space="preserve">audycja telewizyjna
</t>
  </si>
  <si>
    <t>9</t>
  </si>
  <si>
    <t>audycja radiowa</t>
  </si>
  <si>
    <t>liczba audycji radiowych</t>
  </si>
  <si>
    <t>8</t>
  </si>
  <si>
    <t xml:space="preserve">Postęp technologiczny współczesnego rolnictwa jest na tyle intensywny, że producentom rolnym coraz trudniej znaleźć odpowiednie rozwiązania, które pozwoliłyby na optymalizację prowadzonej produkcji. Realizowana operacja ułatwi wymianę wiedzy fachowej oraz dobrych praktyk w zakresie wdrażania innowacji w rolnictwie i na obszarach wiejskich oraz przyczyni się do poszerzenia wiedzy rolników nt. dostępnych technologii i rozwiązań możliwych do zastosowania lub wykorzystania we własnych gospodarstwach. Oprócz nowości w sektorze maszyn ważne jest uwzględnianie nowoczesnych metod agrotechniki, które pozwolą na zrównoważoną produkcję, która będzie bezpieczna dla środowiska, jak i dla konsumentów. Realizacja tej operacji jest także ważnym elementem modernizacji współczesnego rolnictwa i wprowadzenia zagadnień, które swą tematyka obejmują rolnictwo precyzyjne oraz przyszłościowe Rolnictwo 4.0. </t>
  </si>
  <si>
    <t>Innowacyjne działalności pozarolnicze, w tym produkcja i przetwórstwo surowców zielarskich- alternatywa dla małych gospodarstw rolnych</t>
  </si>
  <si>
    <t>vebinarium</t>
  </si>
  <si>
    <t>liczba vebinariów</t>
  </si>
  <si>
    <t>rolnicy - właściciele małych gospodarstw, inni mieszkańcy obszarów wiejskich, w tym producenci żywności regionalnej, pracownicy nauki, doradcy rolniczy.</t>
  </si>
  <si>
    <t>Film promocyjny</t>
  </si>
  <si>
    <t>Celem operacji jest poszerzenie wiedzy w zakresie nowoczesnych narzędzi pracy rolnika  oraz najbardziej rekomendowanych programów do obsługi gospodarstwa, zarówno w zakresie produkcji roślinnej, jak i zwierzęcej.  Operacja przyczyni się także do utworzenia sieci kontaktów dla doradców, rolników i służb wspierających wdrażanie nowoczesnych technologii w ramach rolnictwa 4.0.</t>
  </si>
  <si>
    <t xml:space="preserve">Rolnictwo na terenie województwa warmińsko-mazurskiego jest bardzo zróżnicowane, zarówno pod względem powierzchni gospodarstw, jakości gleb, struktury użytków rolnych, a co za tym idzie także skali produkcji rolnej (roślinnej, jak i zwierzęcej). Czynniki te natomiast, bezpośrednio przekładają się na stopień opłacalności tej produkcji. W związku z tym coraz częściej producenci rolni poszukują rozwiązań, które niosą wymierne korzyści w szczególności w zakresie maksymalizacji produkcji przy jednoczesnej minimalizacji kosztów. Coraz częściej potrzeby te spełnia rolnictwo precyzyjne, które niesie ze sobą szereg rozwiązań technologicznych. Seminarium nt. IT w rolnictwie jest doskonałą formą zapoznania odbiorców operacji z innowacyjnymi rozwiązaniami w tej branży, a także wpłynie na ocenę potencjału wdrożeniowego poszczególnych technologii. </t>
  </si>
  <si>
    <t>I-III</t>
  </si>
  <si>
    <t>Plan operacyjny KSOW na lata 2020-2021 (z wyłączeniem działania 8 Plan komunikacyjny) - Wielkopolski ODR - kwiecień 2020</t>
  </si>
  <si>
    <t xml:space="preserve">Uzasadnienie: Marnotrawstwo żywności to poważny problem - w przypadku Polski rocznie marnuje się ok. 9 mln ton żywności. Marnowanie widoczne jest na każdym etapie - począwszy od wytwarzania poprzez przetwarzanie, dystrybucję a skończywszy na konsumpcji. Potrzebne jest natychmiastowe działanie, by proces ten organiczyć. Edukacja w tym zakresie jest bardzo istotna, w ramach realizacji operacji rolnicy i mieszkańcy obszarów wiejskich jako produceni i konsumenci będą mieli możliwość uzyskania wiedzy na temat postępowania z żywnością w celu ograniczenia jej marnowania. </t>
  </si>
  <si>
    <t>Plan operacyjny KSOW na lata 2020-2021 (z wyłączeniem działania 8 Plan komunikacyjny) -  Zachoniopomorski ODR  - kwiecień 2020</t>
  </si>
  <si>
    <t xml:space="preserve">Uzasadnienie:  Realizacja operacji w postaci III Międzyregionalnego Pokazu Alpak pozwoli na bezpośrednie dotarcie do szerszego grona odbiorców. W trakcie trwania pokazu każdy z odwiedzających będzie miał bezpośredni dostęp do zwierząt, hodowców i ekspertów, co umożliwi bezpośrednią wymianę wiedzy na temat chowu i hodowli alpak, walorów ekonomicznych hodowli, jak i również możliwości pozyskiwania funduszy na rozpoczęcie hodowli. Ogólnodostępna forma pokazu pozwoli na zapoznanie się uczestników z nowymi możliwościami związanymi z rozwojem obszarów wiejskich. Organizacja III Międzyregionalnego Pokazu Alpak pozwoli na zaprezentowanie osiągnięć już funkcjonujących w naszym kraju gospodarstw zajmujących się chowem i hodowlom alpak. Zorganizowanie pokazu alpak wraz z oceną zwierząt oraz punktem konsultacyjnym pozwoli zwiedzającym na dokładne zapoznanie się z chowem i hodowlą alpak. Dzięki pokazowi oceny zwierząt każdy ze zwiedzających zapoznany zostanie z elementami na które należy zwrócić uwagę przy wyborze zwierząt (biorąc pod uwagę w jakim typie dane zwierzę będzie użytkowane). Organizacja pokazu alpak pozwoli zwiedzającym na zapoznanie się z tymi zwierzętami, poznanie ich temperamentu i zachowań.  Namiot w którym będzie znajdował się pokaz pozwoli na bezpośredni kontakt zwiedzających z hodowcami i ekspertami w tej dziedzinie. 
</t>
  </si>
  <si>
    <t xml:space="preserve">Celem operacji jest przekazanie uczestnikom jakie korzyści dla rolników może przynieść prowadzenie zagrody edukacyjnej,uczestnicy przez bezpośredni kontakt z osobami, które posiadają takie zagrody będa mogli dowiedzieć się jakie wymogi trzeba spełniać by prowadzić taką zagrodę.   Celem operacji jest równiez wymiana dobrych praktyk na obszarach wiejskich  w zakresie gospodarstw edukacyjnych.Operacja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</si>
  <si>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 I -IV</t>
  </si>
  <si>
    <t>Operacja ma posłuzyć jako wsparcie dla  pszczelarzy. Zawód pszczelarza jest bardzo trudny ze wzgledu na wymagania specjalistycznej wiedzy na temat pszczół, roślin miododajnych , ekonomi , przetwórstwa itd. Nowoczesne pszczelarstwo narzuca pewnego rodzaju specjalizacje :                                                                    -hodowlaną -pasieki reprodukcyjne i zarodowe,                                               - technologiczną-rozwiązania nowatorskie w produkcji,                                 -towarową -pasieki produkcyjne, przetwórstwo produktów pszczelich.  Skuteczne prowadzenie gospodarki pasiecznej wymaga szerokiego wachlarza umiejętności z dziedziny zarządzania i marketingu, ekonomi i prawa.Dostosowywanie się do potrzeb zmieniającego się rynku wymusza na pszelarzach innowacyjny styl zarządzania gospodarstwem pasiecznym.  W związku z tym Zachodniopomomorski Ośrodek Doradztwa Rolniczego w Barzkowicach chce stworzyć innowacyjną  pasikę i na potrzeby realizacji operacji planujne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</si>
  <si>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warsztaty + film krótkometrażowy </t>
  </si>
  <si>
    <t xml:space="preserve">liczba warsztatów </t>
  </si>
  <si>
    <t xml:space="preserve">liczba filmów </t>
  </si>
  <si>
    <t>Wdrażanie działań na rzecz transferu wiedzy pomiędzy nauka a praktyką rolniczą -promownaie innowacyjnych rozwiązań w rolnictwie</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</si>
  <si>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 ekologicznym na terenie województwa zachodniopomorskiego i pokazanie jakie możliwości daje gospodarstwo ekologiczne. Za pomocą filmu zostanie przedstawione innowacyjne podejście do rolnictwa ekologicznego. Film zostanie zamieszczony na stronie inernetowej Ośrodka oraz na portalu społecznościowym Ośrodka i krajowego SIR  co przyczyni się  do wzrostu wiedzy na temat  istoty funkcjonowania gospodarstw ekologicznych, róznorodnych kierunków gospodarowania, sposobów zwiększenia rentowności , co może przyczynić się do rozwoju obszarów wiejskich.</t>
  </si>
  <si>
    <t xml:space="preserve">film  krótkometrażowy </t>
  </si>
  <si>
    <t>III -IV</t>
  </si>
  <si>
    <t xml:space="preserve">Innowacje w rolnictwie i innowacyjne metody uprawy roślin </t>
  </si>
  <si>
    <t>Celem operacji  jest zapoznananie  z zagadnieniami innowacyjności w rolnictwie i pokazanie  jaką rolę stanowi pomysłowość, koncepcja, znajomość zagadnień we wdrażaniu konkretnych procesów innowacyjnych oraz przedstawienie jak można wykorzystać innowacyjne rozwiazania w gospodarstwach. Przedmiotem realizacji będzie wizyta w gospodarstwie i nagranie filmu krótkometrażowego  z gospodarstwa rolnego uprawiającego  warzywa na rynek chiński.   Film zostanie zamieszczony na stronie inernetowej Ośrodka i na portalu społecznościowym Ośrodka i krajowego SIR</t>
  </si>
  <si>
    <t xml:space="preserve">Uzasadnienie: Zajmowanie się problemami obszarów wiejskich wiąże się często z dostosowywaniem się do zmieniających się warunków na tych obszarach. Postepujące zmiany demograficzne , spadek liczby pracowników zatrudnionych w tradycyjnego dospodarcxe rolnej można uznać za problem. W celu zwiększenia dobrobytu  ekonomicznego , na którą liczą rolnicy nalezy uruchomić kreatywność i innowacyjność . </t>
  </si>
  <si>
    <t xml:space="preserve">Racjonalne gopsodarowanie  zasobami wody w warunkach suszy </t>
  </si>
  <si>
    <t xml:space="preserve"> Celem operacji jest zapoznanie z tematyką dotyczacą  gospodarowania zasobami wody z wykorzystaniem nowoczesnych technik zarządzania wodą przy zbiornikach wodnych , w tym wykorzystanie innowacyjcyh technik melioracyjnych.  Przedmiotem realziacji jest  nagranie filmów krótkometrażowych których tematem będzie:                                                                                    - tworzenie małych zbiorników retencjonujących wody opadowe, - budowa ujęć rezerwowych (wód podziemnych) i innych rozwiązań mających zapobiec suszy lub redukujących jej skutki,  jak np.uprawy odporne na suszę, czy wskazówki dotyczące                         zwiększenie retencji w glebie, takich jak, np. melioracje, rowy nawadniająco-odwadniające,                                                             Ponadto zostaną również przedstawione  możliwości  pozyskiwania dofinansowania na instalację urzadzeń nawadniających . Filmy zaprezentują wzorcowe gospodarstwa posiadające nowoczesne zbiorniki retencyjne. Filmy , które zostaną zamieszczone na stronie inernetowej Ośrdoka i na potalu społecznościowym Ośrodka i krajowego SIR prócz przedstawienia informacji o których mowa powyżej będa też formą reportażu zrealizowanego w gospodarstwach posiadajacych nowe urzadzenia retencyjne.</t>
  </si>
  <si>
    <t xml:space="preserve">film krótkometrażowy </t>
  </si>
  <si>
    <t xml:space="preserve">rolnicy , mieszkańcy obszarów wiejskich </t>
  </si>
  <si>
    <t>I -IV</t>
  </si>
  <si>
    <t>Uzasadnienie :  W Polsce susza to narastający problem dlatego wzrasta potrzeba tworzenia małych zbiorników retencjonujących wody opadowe, budowy ujęć rezerwowych (wód podziemnych) i innych rozwiązań mających zapobiec suszy lub redukujących jej skutki,  jak np.uprawy odporne na suszę, czy wskazówki dotyczące zwiększenia retencji w glebie, takich jak, np. melioracje, rowy nawadniająco-odwadniające.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</si>
  <si>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</si>
  <si>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bedzie nagranie fimu  z  przeprowadzenia warsztatów serowarskich co pozwoli na zdobycie praktycznych umiejętości wykonywania serów.  Film zostanie zamieszczony na stronie inermetowej Ośrodka oraz na portalu społecznosciowym Ośrodka i krajowego SIR.</t>
  </si>
  <si>
    <t xml:space="preserve">rolnicy, właściciele małych  gospodarstw, mieszkańcy obszarów wiejskich </t>
  </si>
  <si>
    <t xml:space="preserve">Uzasadnienie : Trwająca od dłuższego czasu trudna sytuacja na rynku mleka zmusza małe gospodarstwa utrzymujące bydło mleczne lub kozy do poszukiwania nowych możliwości poprawy ich sytuacji ekonomicznej. Od 2017 roku gospodarstwa rolne mają większe możliwości produkcji produktów pochodzenia zwierzęcego na poziomie gospodarstwa. Przepisy weterynaryjne dopuszczają oprócz działalności marginalnej lokalnej i ograniczonej sprzedaży bezpośredniej również sprzedaż produktów z własnego gospodarstwa w ramach rolniczego handlu detalicznego. </t>
  </si>
  <si>
    <t>Harmonogram / termin realizacji (w ujęciu kwartalnym)</t>
  </si>
  <si>
    <t>Budżet brutto operacji  (w zł)</t>
  </si>
  <si>
    <t xml:space="preserve">Wnioskodawca </t>
  </si>
  <si>
    <t>Broker innowacji doradcą XXI wieku</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</si>
  <si>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</si>
  <si>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t>
  </si>
  <si>
    <t>Centrum Doradztwa Rolniczego w Brwinowie Oddział w Warszawie</t>
  </si>
  <si>
    <t>ul. Wspólna 30
00-930 Warszawa</t>
  </si>
  <si>
    <t>łączna liczba uczestników</t>
  </si>
  <si>
    <t xml:space="preserve">Uzasadnienie: Kreowanie innowacyjnych rozwiązań  w podmiotach naukowych, publicznych i prywatnych jednostkach badawczo-rozwojowych oraz wspieranie ich wdrażania do praktyki przez podmioty świadczące usługi doradcze, zgodnie ze standardami funkcjonującymi w UE, powinno być realizowane przez wykwalifikowanych specjalistów pełniących funkcję brokerów innowacji. Odpowiednie szkolenie brokerów przyczyni się do wzrostu ich aktywności co przełoży się na  skuteczniejsze wspieranie współpracy wielopodmiotowej w celach badawczych, wdrożeniowych i upowszechnieniowych. Ponadto dzięki operacji brokerzy innowacji wyknujący zadania na rzecz SIR będą mieli okazję nawiązać bezpośrednie kontakty z osobami pełniącymi podobne funkcje w innych instytucjach, a także będa mieli okazję wymienić się doświadczeniami związanymi ze wspieraniem podnoszenia poziomu innowacyjności polskiego sektora rolno-spożywczego. </t>
  </si>
  <si>
    <t xml:space="preserve">I-IV
</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</si>
  <si>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</si>
  <si>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</si>
  <si>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 xml:space="preserve">reprezentanci Grup Operacyjnych EPI, pracownicy jednostek doradztwa rolniczeego, przedstawiciele ARiMR i MRiRW,  zainteresowani działaniem "Współpraca", zagraniczni goście (przedstawiciele EIP-AGRI i Komisji Europejskiej) </t>
  </si>
  <si>
    <t>Uzasadnienie: Do tej pory w Polsce powstało ponad 30 Grup Operacyjnych EPI, które potrzebują impulsu do szerszej współpracy na poziomie krajowym i międzynarodowym. Szczyt będzie okazją do zaprezentowania działalności i efektów pracy polskich Grup Operacyjnych, a także okazją do aktywizacji Grup w celu podejmowania działań w inicjatywach o charakterze ponadregionalnym i międzynarodowym. Ponadto poprzez udział w szczycie zagranicznych gości, przedstawicieli resortu rolnictwa oraz jednostek wspierających rozwój rolnictwa i obszarów wiejskich członkowie Grup Operacyjnych będą mieli szeroką możliwość wymiany wiedzy i doświadczeń związanych z wdrażaniem innowacji.</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</si>
  <si>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</si>
  <si>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</si>
  <si>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</si>
  <si>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 xml:space="preserve">Uzasadnienie:  W związku z planowanym kolejnym naborem do działania "Współpraca", objętgo Programem Rozwoju Obszarów Wiejskich na lata 2014-2020, niezbędne jest przeprowadzenie szkolenia dla potencjalnych członków Grup Operacyjnych w zakresie przygotowania projektów i sporządzania wniosków wynikajacych z przepisów dotyczących działania. Opracowanie i wdrożenie innowacyjnych rozwiazań w ramach działania "Współpraca" jest jednym z priorytetów Ministerstwa Rolnictwa i Rozwoju Wsi. Szkolenia  wzmocnią motywację do udziału we wdrażaniu wielopodmiotowych przedsięwzięć na rzecz wspierania innowacyjności oraz wskażą jakie są wymagania ARiMR i IZ co do wniosku o przyznanie pomocy, aby wniosek spełniał kryteria formalne i merytoryczne wynikające z przepisów rozporządzenia i właściwych instrukcji. </t>
  </si>
  <si>
    <t>III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</si>
  <si>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t>
  </si>
  <si>
    <t>Partnerzy zarejestrowani w bazie Partnerów SIR, potencjalni Partnerzy SIR, przedstawiciele doradztwa rolniczego, przedstawiciele Grup Operacyjnych EPI</t>
  </si>
  <si>
    <t>Uzasadnienie: W tworzeniu sieci kontaktów niezwykle istotne jest umożliwienie powiązania osób/podmiotów zarejestrowanych w funkcjonującej od 2015 roku bazie Partnerów SIR oraz potencjalnych Partnerów, poprzez  kontakty osobiste tj. bezpośrednie spotkania "twarzą w twarz". Aby zacieśniać nawiązane kontakty należy umożliwić  Partnerom dzielenie się doświadczeniami w zakresie wspierania i wdrażania innowacyjnych rozwiązań, prowadzonej działalności oraz identyfikacji obszarów do współpracy. Niezwykle istotne jest wskazywanie  inspirujących przykładów projektów realizowanych przez wielopodmiotowe partnerstwa.</t>
  </si>
  <si>
    <t>Spotkania informacyjno-szkoleniowe dla pracowników WODR oraz CDR wykonujących i wspierających zadania na rzecz SIR</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</si>
  <si>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t>
  </si>
  <si>
    <t>spotkanie informacyjno-szkoleniowe</t>
  </si>
  <si>
    <t>Pracownicy CDR i WODR, przedstawiciele MRiRW oraz ARiMR</t>
  </si>
  <si>
    <t xml:space="preserve">Uzasadnienie: Do prawidłowego funkcjonowania Sieci na rzecz innowacji w rolnictwie i na obszarach wiejskich niezbędne są cykliczne spotkania osób, które wykonują zadania na rzecz SIR tj. krajowych i wojewódzkich koordynatorów SIR oraz krajowych i wojewódzkich brokerów innowacji, jak również innych pracowników CDR i WODR wspierających działalność SIR. Podczas spotkań uczestnicy wymieniają się doświadczeniami oraz dobrymi praktykami, identyfikują powstałe problemy, zarówno na poziomie wojewódzkim jak i krajowym, a także poszukują możliwych rozwiązań tych problemów. Spotkania zespołu SIR są też doskonałą płaszczyzną do zacieśniania współpracy pomiędzy osobami zaangażowanymi w realizację zadań SIR, a tym samym do zacieśnienia współpracy pomiędzy poszczególnymi województwami w zakresie promowania innowacyjnych rozwiązań w rolnictwie, leśnictwie, produkcji żywności i na obszarach wiejskich. </t>
  </si>
  <si>
    <t>Innowacyjne narzędzia ICT do planowania rozwoju gospodarstw szansą na wzrost konkurencyjności polskiego rolnictwa</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</si>
  <si>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PROW 2014-2020 Dzialanie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</si>
  <si>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rolnicy, przedstawiciele doradztwa rolniczego, przedstawiciele nauki, zainteresowani tematyką operacji</t>
  </si>
  <si>
    <t>Centrum Doradztwa Rolniczego w Brwinowie Oddział w Warszawe</t>
  </si>
  <si>
    <t xml:space="preserve">seminarium </t>
  </si>
  <si>
    <t>konferencja podsumowująca</t>
  </si>
  <si>
    <t>Uzasadnienie: Potrzeba realizacji operacji wynika wprost z ustawy o zbieraniu i wykorzystywaniu danych rachunkowych z gospodarstw rolnych dn. 29.11.2000 r. (Dz.U.poz. 2020 z 2019) oraz potrzeby podnoszenia efektywności i rentowności polskich gospodarstw rolnych, zdiagnozowanej przez Polskie Zrzeszenie Producentów Bydła Mięsnego podczas badań focusowych z rolnikami różnych branż w okresie listopad 2019 - styczeń 2020 z udziałem 60 osób, w tym również poprzez świadome zarządzanie finansami gospodarstw na poziomie mikro. Ponadto jednostki doradztwa rolniczego oraz podmioty naukowe są zainteresowane finansami gospodarstw na poziomie makro.  Realizacja operacji przyczyni się do zwiększenia świadomości uczestników w zakresie prowadzenia rachunkowości zarządczej, co może przełożyc się na zwiększenie wartości ekonomicznej polskich gospodarstw rolnych, oraz może przyczynić się do zwiększenia współpracy uczestników operacji w tym zakresie z podmiotami publicznymi oraz instytucjami rynku finansowego. Temat operacji jest również przedmiotem zainteresowania potencjalnych Grup Operacyjnych EPI,  w związku z czym potencjalni konsorcjanci biorący udział w projekcie będą mieli możliwość porównania różnych systemów rachunkowych funkcjonujących w Europie oraz różnych dobrych praktyk w tym zakresie, co przełoży się na jakość opracowywanych przez te Grupy projektów.</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</si>
  <si>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</si>
  <si>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</si>
  <si>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przedstawiciele doradztwa rolniczego, przedstawiciele nauki, rolnicy, przedsiębiorcy, administracja rządowa i samorządowa, instytucje pracujace na rzecz rolnictwa </t>
  </si>
  <si>
    <t>Centrum Doradztwa Rolniczego w Brwinowie Oddział w Radomiu</t>
  </si>
  <si>
    <t>ul. Chorzowska 16/18, 
26-600 Radom</t>
  </si>
  <si>
    <t xml:space="preserve">liczba
 uczestników </t>
  </si>
  <si>
    <t>Uzasadnienie: Operacja przyczyni się do transferu wiedzy i innowacji, dodatkowo stworzy warunki dogodne do sieciowania kontaktów między wielosektorowymi grupami odbiorców. Będzie okazją do prezentacji najnowocześniejszych osiągnięć nauki oraz zachęcenie grupy docelowej operacji do wzmocnienia motywacji korzystania z zasobów jednostek naukowych, które ustawicznie wyprzedzają poziom technologii stosowanej w rolnictwie polskim.</t>
  </si>
  <si>
    <t>Rolnictwo ekologiczne - szansa dla rolników i konsumentów</t>
  </si>
  <si>
    <t xml:space="preserve">rolnicy, przedstawiciele doradztwa rolniczego, przedstawiciele nauki, administracja rządowa i samorządowa,  instytucje pracujące na rzecz rolnictwa  ekologicznego </t>
  </si>
  <si>
    <t xml:space="preserve">I-IV
</t>
  </si>
  <si>
    <t>Centrum Doradztwa Rolniczego w Brwinowie Oddzał w Radomiu</t>
  </si>
  <si>
    <t xml:space="preserve">konferencja
</t>
  </si>
  <si>
    <t>2 broszury (materiał szkoleniowy)</t>
  </si>
  <si>
    <t>2000</t>
  </si>
  <si>
    <t>Konkurs Najlepsze Gospodarstwo Ekologiczne - finał krajowy</t>
  </si>
  <si>
    <t xml:space="preserve">liczba  konkursów </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</si>
  <si>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</si>
  <si>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 xml:space="preserve">Wiedza i innowacje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</si>
  <si>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prakyczne wdrażanie wyników prowadzonych badań. 
</t>
  </si>
  <si>
    <t>stoisko na targach</t>
  </si>
  <si>
    <t xml:space="preserve">liczba stoisk informacyjno-promocyjnych </t>
  </si>
  <si>
    <t xml:space="preserve">uczestnicy targów </t>
  </si>
  <si>
    <t xml:space="preserve">III -IV </t>
  </si>
  <si>
    <t xml:space="preserve">konferencja  </t>
  </si>
  <si>
    <t xml:space="preserve">rolnicy, przedstawiciele doradztwa rolniczego, przedstawiciele nauki, administracja rządowa i samorządowa,  instytucje pracujące na rzecz rolnictwa  </t>
  </si>
  <si>
    <t xml:space="preserve">łączna liczba uczestników </t>
  </si>
  <si>
    <t xml:space="preserve">Konferencja  połączona z warsztatami w zakładzie doświadczalnym instytutu  naukowego oraz współpracujacym z instytutem  gospodarstwie rolnym  </t>
  </si>
  <si>
    <t>Uzasadnienie: Operacja umożliwi prezentację  grupie  docelowej najnowszych innowacyjnych osiągnięć w rolnictwie – rezultatów prac wszystkich placówek naukowo-badawczych podległych MRiRW a także  zakresu ich  wdrażania. Ponadto operacja przyczyni się do transferu wiedzy skierowanej do zainteresowanych odbiorców  dot.  m.in. korzystania z instrumentów finansowych w ramach PROW, technologii produkcji rolniczej,  przetwórstwa produktów rolnych i rolniczego handlu detalicznego a także  nowej perspektywy budżetowej UE na lata 2021-2027.</t>
  </si>
  <si>
    <t xml:space="preserve">Innowacyjna działalność gospodarcza - instrukcje wdrożenia usług na bazie trzech ogrodów ekologicznych: pokazowego, edukacyjnego, terapeutycznego. </t>
  </si>
  <si>
    <t xml:space="preserve">Celem operacji jest przekazanie wiedzy praktycznej i informacji na temat prowadzenia działalności gospodarczych w oparciu o ogrody pokazowe, ogrody edukacyjne w gospodarstwie ekologicznym oraz ogrody w gospodarstwie agroturystycznym. 
Współpraca w zakresie identyfikacji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dającym możliwość dywersyfikacji dochodu przy np. produkcji szkółkarskiej, działalności agroturystycznej czy edukacyjnej. </t>
  </si>
  <si>
    <t>Informacja/publikacje w internecie (film)</t>
  </si>
  <si>
    <t>liczba zrealizowanych filmów</t>
  </si>
  <si>
    <t>Centrum Doradztwa Rolniczego w Brwinowie Odział w Krakowie</t>
  </si>
  <si>
    <t>ul. Meiselsa 1,
 31-063 Kraków</t>
  </si>
  <si>
    <t>Instrukcja PDF w Internecie</t>
  </si>
  <si>
    <t>liczba instukcji</t>
  </si>
  <si>
    <t xml:space="preserve">Uzasadnienie:  Proponowana operacja przyczyni się do promocji innowacji produktowych i marketingowych  w zakresie dywersyfikacji dochodów gospodarstw rolnych w oparciu o nowatorskie usługi bazujące na ogrodach. W I roku realizacji operacji zostaną zrealizowane trzy filmy oraz trzy instrukcje, w drugim roku szkolenia E–learningowe. Produkcja szkółkarska, działalność agroturystyczna czy edukacyjna przyrodnicza to podstawy dywersyfikacji dochodów w gospodarstwach ekologicznych o profilu ogrodniczym. Taka działalność gospodarcza na obszarach wiejskich umożliwia również świadczenie usług będących odpowiedzią na trendy rynkowe zgodne z innowacyjnym podejściem w zrównoważonym zarządzaniu rozwojem obszarów wiejskich. </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</si>
  <si>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</si>
  <si>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</si>
  <si>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szkolenie z wyjazdem studyjnym</t>
  </si>
  <si>
    <t xml:space="preserve"> liczba wyjazdów studyjnych</t>
  </si>
  <si>
    <t xml:space="preserve">przedstawiciele doradztwa rolniczego, rolnicy, mieszkańcy obszarów wiejskich </t>
  </si>
  <si>
    <t>Centrum Doradztwa Rolniczego w Brwinowie Oddział w Poznaniu</t>
  </si>
  <si>
    <t>ul. Winogrady 63, 
61-659 Poznań</t>
  </si>
  <si>
    <t xml:space="preserve">Uzasadnienie: Z jednego hektara trwałych użytków zielonych w Polsce uzyskuje się około 4,5 tony siana, a z pastwiska około 15 ton zielonej masy o niezadawalającej jakości z punktu widzenia żywienia zwierząt. Są to wydajności bardzo niskie, a przecież trwałe użytki zielone są źródłem tanich, naturalnych i wartościowych pasz wykorzystywanych w żywieniu przeżuwaczy.  Tak niski poziom produkcji na TUZ jest następstwem niekorzystnych warunków środowiskowych niepoprawnej pielęgnacji runi, nawożenia oraz wielu innych powiązanych ze sobą czynników. Cykl szkoleń ma na celu upowszechnianie innowacyjnych rozwiązań i stosowania dobrych praktyk w zakresie wykorzystania TUZ, jako wartościowej paszy w żywieniu bydła. Szkolenie składa się z dwóch komplementarnych części stacjonarnej i wyjazdu studyjnego w trakcie których uczestnicy uzyskają wiedzę na tematy związane z pielęgnacją runi i gospodarką na TUZ oraz zapoznają się z dobrymi praktykami w tym zakresie. </t>
  </si>
  <si>
    <t>…</t>
  </si>
  <si>
    <t>Dzień Przedsiębiorcy Rolnego</t>
  </si>
  <si>
    <t>Celem operacji jest przekazanie informacji na temat innowacyjnych rozwiązań możliwych do wdrożenia w gospodarstwie rolnym warunkujących wzrost 
dochodu rolniczego oraz wymiana wiedzy i doświadczeń w tym zakresie pomiędzy uczestnikami operacji</t>
  </si>
  <si>
    <t>materiały konferencyjne</t>
  </si>
  <si>
    <t xml:space="preserve">Uzasadnienie: Konferencja Dzień Przedsiębiorcy Rolnego stanowi doskonałe miejsce spotkań doradztwa, nauki i praktyki, skutkujących wymianą informacji, poszerzaniem wiedzy czy dyskusją nad bieżącymi, istotnymi z punktu widzenia rolnictwa i działalności rolniczej tematami takimi jak m.in.: wpływ czynników rynkowych w działalności rolniczej; konkurencyjność i rentowność prowadzonej działalności (porównywanie rezultatów prowadzonej działalności rolniczej z innymi gospodarstwami); innowacje w zakresie działalności produkcyjnej i organizacji produkcji w gospodarstwie rolnym; finansowanie wybranych inwestycji m.in. w ramach PROW 2014-2020. 
Konferencje Dni Przedsiebiorcy Rolnego realizowane dotychczas przez CDR O/ Poznań spotkały się z dużym zainteresowaniem rolników, doradcow rolniczych, przedstawicieli nauki i firm z otoczenia rolnictwa. Przyjęta forma tzn. obrady plenarne oraz panele dyskusyjne nt. wybrancyh działalności produkcyjnych umożliwiają bezpośredni udział, możliwość poznania nowych, innowacyjnych rozwiązań technologicznych, informatycznych czy dyskusji na tematy związane z prowadzoną działalnością rolniczą wg zasady ,,z praktyki dla praktyki". Opracowane materiały konferencyjne będą przekazywane zarówno uczestnikom wydarzenia jak i dystrybuowane do Wojewódzkich Ośrodków Drodztwa Rolniczego celem szerszego rozprzestrzeniania informacji. </t>
  </si>
  <si>
    <t>Nauka doradza praktyce rolniczej</t>
  </si>
  <si>
    <t xml:space="preserve">Celem operacji jest upowszechnianie wiedzy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Operacja przyczyni się do transferu wiedzy i innowacji odpowiadających bieżącym problemom występującym w rolnictwie, w tym szczególnie związanych z niedoborem wody. Operacja będzie kładła szczególny nacisk na tematykę związaną z zapisami prawa wodnego dotyczącego wykorzystywania wody przez rolnictwo i obszary wiejskie oraz związaną z zabiegami agrotechnicznymi sprzyjającymi zatrzymaniu wody w glebie i z dostępnymi odmianami roślin odpornymi na niedobory wody. Po emisji oglądający będą mieli możliwość konsultowania się z prelegentami, co będzie formą rozszerzenia przedstawionego tematu dostosowaną do indywidualnych potrzeb odbiorców. Indywidualne konsultacje dają możliwość wielopodmiotowego sieciowania kontaktów, a przez to szansę na dalszą efektywną wspópracę między nauką, doradztwem i praktyką rolniczą.  </t>
  </si>
  <si>
    <t xml:space="preserve">filmy krótkometrażowe 
</t>
  </si>
  <si>
    <t>rolnicy,mieszkańcy obszarów wiejskich, przedstawiciele doradztwa rolniczego, osoby i instytucje zainteresowane tematem</t>
  </si>
  <si>
    <t>ul. Wspólna 30,
 00-930 Warszawa</t>
  </si>
  <si>
    <t>liczba wyświetleń</t>
  </si>
  <si>
    <t>Uzasadnienie: Praktyka rolnicza mierzy się z wieloma problemami, które najczęściej są skutkiem zmian klimatycznych. Obecnie szczególnie uciążliwy jest niedobór wody. Dlatego też tematem przewodnim operacji będzie zwalczanie skutków i przeciwdziałanie suszy.  Forma operacji jest alternatywą dla konferencji tematycznych, podczas których po wykłądach uczestnicy zadają pytania prelegentom, rozszerzając tym samym przedstawiony temat.  Filmy/prezentacje będą publikowane na stronie internetowej CDR oraz portalach społecznościowych skierowanych do praktyki rolniczej.  Opracja otworzy również możliwości pozyskania aktywnej praktyki rolniczej jako Partnerów SIR.   Dodatkowo każdy film będzie się kończył zapraszeniem praktyki rolniczej do zgłaszania najbardziej nurtujących problemów w produkcji roślinnej, dzięki czemu operacja będzie źródłem informacji, które będą podstawą do wyboru tematów podczas wydarzeń organizowanych przez SIR.</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</si>
  <si>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</si>
  <si>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</si>
  <si>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t>
  </si>
  <si>
    <t>liczba konkursów</t>
  </si>
  <si>
    <t>rolnicy, mieszkańcy obszarów wiejskich, przedstawiciele doradztwa rolniczego,  osoby i instytucje zainteresowane tematem</t>
  </si>
  <si>
    <t>liczba zidentyfikowanych i opublikowanych dobrych praktyk</t>
  </si>
  <si>
    <t>Uzasadnienie: Rolnicy często są zmuszeni do samodzielnego projektowania usprawnień i wdrażania ich w swoich gospodarstwach. Jest to podyktowane niedostępnością  oczekiwanych przez rolników rozwiązań na rynku, bądź dostępne rozwiąznia nie do końca spełniają oczekiwania zainteresowanego, albo są po prostu zbyt drogie. Konkurs da możliwość prezentacji "dzieł" praktyki rolniczej. Prócz tego, że operacja będzie służyła aktywowaniu miezkańców obszarów wiejskich, zobrazuje też przyczyny powstania ich "dzieł", a przez to potrzeby praktyki rolniczej.  Prace będą oceniane przez komisję składającą się z przedstawicieli: doradztwa rolniczego, nauki oraz pracownika Działu Innowacji w Rolnictwie z CDR. Ten wielopodmiotowy skład pozwoli na rzetelną ocenę prac pod względem ich funkcjonalności i innowacyjności. Nagradzanie najlepszych prac jest nieocenionym motywatorem. Zakłada się, że nagrody będą przyznawane w formie pieniężnej. Nagrady będą przyznawane za zajęcie I, II i III miejsca. Przewiduje się też wyróżnienia. Innymi kosztami operacji są umowy cywilno-prawne z członkami komisji, niebędącymi pracownikami CDR oraz zamieszczenie ogłoszenia w ogólnopolskiej prasie rolniczej. Ogłoszenie o naborze w ramach konkursu będzie również zamieszczone na stronie internetowej CDR, Wojewódzkich ODR oraz na portalach społecznościowych. 
Operacja przyczyni się również do promocji Sieci na rzecz innowacji w rolnictwie i na obszarach wiejskich oraz do pozyskania nowych, aktywnych Partnerów SIR.</t>
  </si>
  <si>
    <t>Razem możemy więcej - ułatwiamy tworzenie sieci kontaktów oraz promujemy dobre praktyki w zakresie wdrażania innowacji</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</si>
  <si>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i broszur w języku angielskim. Treść tych publikacji przybliży zagranicznym sieciom zakres i metody pracy SIR. Dodatkowo w ramach operacji zostaną wykonane roll-upy, podobnie jak ulotki i broszury, w dwóch wersjach językowych. Materiały promocyjne w formie roll-up'ów, jako stałe elementy wizualizacji sal konferencyjnych i stiosk wystawienniczych pełnią funkcję utrwalania w pamięci uczestników promowanego znaku. Jest to również sposób na wskazanie w zauważalny sposób informacji o finansowaniu projektów realizowanych przez Sieć.</t>
  </si>
  <si>
    <t>publikacja w formie broszur i ulotek; roll-up'y</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</si>
  <si>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</si>
  <si>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</si>
  <si>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</si>
  <si>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</si>
  <si>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</si>
  <si>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</si>
  <si>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</si>
  <si>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liczba broszur anglojęzycznych</t>
  </si>
  <si>
    <t>liczba roll-up'ów</t>
  </si>
  <si>
    <t>Uzasadnienie: materiały w formie ulotek i broszur są niezbędnym elementem promocyjnym i informacyjnym służącym do nawiązywania nowych kontaktów, zacieśniania kontaktów już istniejących  oraz służącym do aktywizacji potencjalnych partnerów.  Roll-up'y będą uzupełnieniem operacji, będą pełniły funkcje utrwalenia w pamięci znaku SIR.</t>
  </si>
  <si>
    <t xml:space="preserve">Koncepcja  nt. "Wykorzystanie nowoczenych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</si>
  <si>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teleinformatyczncyh.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</si>
  <si>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koncepcja</t>
  </si>
  <si>
    <t>MRiRW, jednostki doradztwa rolniczego, jednostki naukowo-badawcze</t>
  </si>
  <si>
    <t>ul. Winogrady 63
61-659 Poznań</t>
  </si>
  <si>
    <t>Uzasadnienie: Coraz więcej usług  publicznych w tym dotyczących działalności rolniczej świadczonych jest z wykorzystaniem technologii cyfrowych. W ramach koncepcji planowane jest wskazanie rozwiązań technicznych i teleinformatyznych służących lub usprawniających proces wymiany informacji, tworzenie sieci kontaktów, rozwój wiedzy, transfer innowacji  w działalności rolniczej i na rzecz mieszkańców obszarów wiejskich. W rezultacie transfer  czy wymiana wiedzy między zainteresowanymi stronami przebiega sprawniej, dostęp do określonych treści, informacji jest  nieograniczony, część usług  doradczych może być wykonywana zdalnie.</t>
  </si>
  <si>
    <t>17</t>
  </si>
  <si>
    <t xml:space="preserve">Wsparcie dla tworzenia Lokalnych Partnerstw ds.Wody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</si>
  <si>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PLW w każdym powiecie w Polsce. Celem operacji „Wsparcie dla tworzenia Lokalnych partnerstw ds. Wody” jest z jednej strony stworzenie pierwszej w Polsce sieci współpracy miedzy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</si>
  <si>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 Zespół ekspertów</t>
  </si>
  <si>
    <t>przedstawiciele nauki, JDR, CDR, Wód Polskich, Samorządów, MRiRW</t>
  </si>
  <si>
    <t>Centrum Doradztwa Rolniczgo w Brwinowie</t>
  </si>
  <si>
    <t>ul. Pszczelińska 99, 
05-840 Brwinów</t>
  </si>
  <si>
    <t>liczba uczestników  jednego spotkania</t>
  </si>
  <si>
    <t>opracowania i raporty</t>
  </si>
  <si>
    <t>szkoleni doradców ds. wody</t>
  </si>
  <si>
    <t xml:space="preserve">liczba uczestników jednego szkolenia </t>
  </si>
  <si>
    <t>szkolenia koordynatorów LPW</t>
  </si>
  <si>
    <t>liczba uczestników jednego szkolenia</t>
  </si>
  <si>
    <t xml:space="preserve">Uzasadnienie:       Narastające w ostatnich latach problemy z dostępnością wody dla rolnictwa i obszarów wiejskich w wynikają z wielu przyczyn.   Istotną rolą w rozwiązaniu problemu będzie miało  przeanalizowanie: zapotrzebowania na wodę, możliwości korzystania z wód oraz instrumentów wsparcia, które pozwalałyby na wprowadzanie innowacyjnych oszczędnych metod  gospodarowania wodą w rolnictwie i na obszarach wiejskich, oraz możliwość współpracy między instytucjonalnej. Dostępność wody jest uzależniona od wielu czynników  m.in. od miejsca, jakości gleby, czy dotychczasowego zarządzania zasobami wodnymi. Dlatego aby wprowadzić rozwiązania globalne w kraju należałoby przeanalizować poszczególne regiony. Stworzenie Lokalnych Partnerstw ds. Wody (jedno LPW na terenie powiatu), których celem byłoby tworzenia sieci efektywnej współpracy pomiędzy wszystkimi kluczowymi partnerami na rzecz zarządzania zasobami wody w rolnictwie i na obszarach wiejskich na poziomie lokalnym, dałoby szansę na wypracowanie lokalnych i krajowych rozwiązań. Częścią tworzonej sieci partnerstw jest zaproponowana przez CDR operacja, która ma na celu pomoc w tworzeniu pilotażowych 16 Lokalnych Partnerstw ds. Wody. Operacja zakłada  innowacyjne  podejście do gospodarowania wodą na terenie całego kraju oparte na zaangażowaniu i współudziale reprezentantów różnych podmiotów i różnych środowisk. Doświadczenia 16 pilotażowych partnerstw pozwoli na rozbudowanie partnerstw na kolejne obszary w Polsce. Planuje się utworzenie docelowo około 300 Lokalnych do spraw wody.                                                                                                                                                                                           </t>
  </si>
  <si>
    <r>
      <t xml:space="preserve">mieszkańcy obszarów wiejskich, rolnicy, przedsiębiorcy, przedstawiciele organizacji </t>
    </r>
    <r>
      <rPr>
        <sz val="11"/>
        <rFont val="Calibri"/>
        <family val="2"/>
      </rPr>
      <t xml:space="preserve">pozarządowych, przedstawiciele podmiotów doradczych oraz inne </t>
    </r>
    <r>
      <rPr>
        <sz val="11"/>
        <color theme="1" tint="4.9989318521683403E-2"/>
        <rFont val="Calibri"/>
        <family val="2"/>
      </rPr>
      <t>osoby lub przedstawiciele podmiotów zaineresowanych tematyką operacji.</t>
    </r>
  </si>
  <si>
    <t>Plan operacyjny KSOW na lata 2020-2021 (z wyłączeniem działania 8 Plan komunikacyjny) -  CDR (SIR)  - kwiecień 2020</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</si>
  <si>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dolnoślaskim.</t>
  </si>
  <si>
    <t>spotkanie,
wyjazd studyjny,
film</t>
  </si>
  <si>
    <t xml:space="preserve">Liczba spotkań
Liczba uczestników spotkań,
w tym liczba doradców
Liczba wyjazdów studyjnych
Liczba uczestników wyjazdów studyjnych, w tym liczba doradców
Liczba filmów
</t>
  </si>
  <si>
    <t>3
210
6
1
35
4
1</t>
  </si>
  <si>
    <t>Uzasadnienie: Województwo dolnośląskie należy do regionów o najniższej w kraju obsadzie zwierząt gospodarskich. Struktura produkcji rolniczej wskazuje, że zasoby gospodarstw przesunęły się w stronę produkcji roślinnej. Przyczyną jest opłacalność tej produkcji, w stosunku do roślinnej, znacznie większa uciążliwość pracy, ale przede wszystkim procesy, jakie zaszły w rolnictwie po 2004 r., dotyczące dostosowania się do wymogów i standardów UE. Istotnym czynnikiem była komercjalizacja sektora uboju i przetwórstwa surowców pochodzenia zwierzęcego oraz wprowadzanie systemów i technologii gwarantujących produkcję „zdrowej i bezpiecznej żywności”. Organizacja cyklu spotkań Zespołu Tematycznego związanego z zagadnieniami chowu i hodowli bydła mięsnego, umożliwi poznanie, wymianę wiedzy i doświadczeń pomiędzy dolnośląskimi rolnikami, hodowcami była, doradcami, przedsiębiorcami czy przedstawicielami świata nauki. Stworzenie odpowiedniej płaszczyzny ułatwi nawiązywanie kontaktów, co w przyszłości może zaowocować tworzeniem grup zainteresowanych realizowaniem wspólnych innowacyjnych projektów w tym zakresie. Poprzez udział w spotkaniach uczestnicy mają bezpośredni wpływ na wybór kolejnych tematów, ukierunkowanych na ich potrzeby.  Natomiast wiedza zdobyta podczas wyjazdu studyjnego do polskich i czeskich gospodarstw hodowlanych wpłynie na wymianę wiedzy fachowej, dobrych praktyk w zakresie wdrażania innowacji w rolnictwie i na obszarach wiejskich, ułatwi transfer wiedzy od nauki do praktyki. Podczas wizyt studyjnych w gospodarstwach zajmujących się chowem i hodowlą bydła mięsnego uczestnicy poznają  innowacyjne rozwiązania w rożnych modelach produkcyjnych.
Ponieważ ostatnie zorganizowane spotkanie Zespołu Tematycznego ds. chowu i hodowli bydła mięsnego odbyło się na początku marca 2020 r., a kolejne zaplanowane jest na jesień bieżącego roku, natomiast wyjazd studyjny, który miał być łącznikiem pomiędzy ww. spotkaniami zostanie przesunięty na termin późniejszy w związku z obecną sytuacją w kraju i na świecie, aby zapewnić ciągłość operacji postanowiono nakręcić film prezentujacy wykład pt. "Praktyczne wskazówki dla hodowców bydła – jak przygotować bydło mięsne do sezonu pastwiskowego". Wykład ten będzie przeznaczony i dostępny dla członków Zespołu Tematycznego oraz wszystkich zainteresowanych zagadnieniami dotyczącymi chowu i hodowli bydła mięsnego. Pozwoli on na utrzymanie sieci kontakówu pomiędzy członkami Zespołu Tematycznego, pracownikami Ośrodka i przedstawicielami jednostek naukowo-badawczych.</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</si>
  <si>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mozliwości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zachecą uczestników do zakładania nowych potencjalnych grup na rzecz innowacji w zakresie krótkich łańcuchów dostaw. </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</si>
  <si>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ktorego celem będzie podniesienie świadomości ekologicznej i edukacyjnej rolników i mieszkańców obszarów oraz wypracowanie innowacyjnych rozwiązań, które pomogą w prowadzeniu ekologicznego gospodarstwa.</t>
  </si>
  <si>
    <r>
      <t xml:space="preserve">
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t>
    </r>
    <r>
      <rPr>
        <sz val="11"/>
        <rFont val="Arial"/>
        <family val="2"/>
        <charset val="238"/>
      </rPr>
      <t xml:space="preserve">Za sprawą filmu którego bohaterami będą rolnicy prowadzący już gospodarstwa demonstracyjne będzie możliwe zapoznanie sie z praktycznymi rozwiązaniami, które zostały już przetestowane i są możliwe do stosowania w gospodarstwach polskich w wymienionych wcześniej sektorach.  
</t>
    </r>
  </si>
  <si>
    <r>
      <t xml:space="preserve">Rolnicy, </t>
    </r>
    <r>
      <rPr>
        <sz val="11"/>
        <rFont val="Calibri"/>
        <family val="2"/>
        <charset val="238"/>
        <scheme val="minor"/>
      </rPr>
      <t>przedstawiciele doradztwa rolniczego</t>
    </r>
  </si>
  <si>
    <r>
      <t xml:space="preserve">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t>
    </r>
    <r>
      <rPr>
        <sz val="11"/>
        <rFont val="Arial"/>
        <family val="2"/>
        <charset val="238"/>
      </rPr>
      <t xml:space="preserv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fimu.</t>
    </r>
  </si>
  <si>
    <t>Uzasadnienie: w ramach zrealizowanych operacji własnych wśród uczestników, w tym głównie ekologów powstała inicjatywa zorganizowania operacji w zakresie szeroko rozumianej tematyki uprawy ziół, innowacyjnego wykorzystanie surowców zielarskich w połączeniu z poznaniem dobrych praktyk w dziedzinie pszczelarstwa. Operacja przyczyni się do wzrostu świadomości osób w zakresie produktów ekologicznych, rozwoju kontaktów i inicjatyw współpracy producenckiej, przetwórczej i dystrybucyjnej ze szczególnym uwzględnieniem krótkich łańcuchów dostaw żywności. Wpłynie na aktywizację mieszkańców wsi na rzecz podejmowania inicjatyw w zakresie innowacyjnej produkcji wyrobów zielarskich oraz wzrost liczby nowych pasiek czy rodzin pszczelich przyczyniając się tym samym do ograniczenia chemizacji rolnictwa. Wyjazd będzie doskonałą okazją dla nawiązania współpracy między ekologami i pszczelarzami w ramach partnerstwa sieci na rzecz innowacji oraz podstawą dla tworzenia się potencjalnych Grup Operacyjnych wzorem wizytowanej Grupy Operacyjnej Agroleśnictwo w Dolinie Zielawy.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</si>
  <si>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</si>
  <si>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</si>
  <si>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r>
      <t>Uzasadnienie: wzorem roku poprzedniego, w którym zrealizowano pod podobną nazwą operację, pojawiła się inicjatywa organizacji cyklicznego wydarzenia w obrębie tematyki żywności ekologicznej. Zważywszy na duże zainteresowanie uczestników tematyką i nawiązaną współpracą z jednostkami organizacyjnymi (KOWR) i samorządowymi (Lubuskie Centrum Produktu Regionalnego) uzasadnionym jest realizacja przedmiotowej operacji. Organizacja cyklicznego wydarzenia wpłynie na kształtowanie postaw proekologicznych wśród mieszkańców obszarów wiejskich oraz rozwój lokalnych gospodarstw rolnych ze szczególnym uwzględnieniem współpracy rolników ekologicznych w skracaniu łańcucha dostaw żywności, przy tym będzie podstawą dla tworzenia się potencjalnych Grup Operacyjnych w ramach Działania "Współpraca". Poprzez realizację przedmiotowej operacji zostanie osiągnięty cel poprzez podnoszenie wiedzy w obszarze lokalnego przetwórstwa, zachęcania do tworzenia partnerstw podejmujących wspólne innowacyjne przedsiewzięcia w zakresie produkcji, bezpośredniej sprzedaży, promocji, certyfikacji i wprowadzania do obrotu regionalnej żywności wysokiej jakości. Operacja będzie możliwością zapoznania się różnych instytucji, jednostek samorządowych, rolników, ekologów i przetwórców przy wsparciu jednostki doradczej w przedmiocie identyfikacji innowacyjnych projektów w ramach powstania potencjalnej Grupy Operacyjnej.</t>
    </r>
    <r>
      <rPr>
        <i/>
        <sz val="11"/>
        <rFont val="Calibri"/>
        <family val="2"/>
        <charset val="238"/>
        <scheme val="minor"/>
      </rPr>
      <t xml:space="preserve"> </t>
    </r>
    <r>
      <rPr>
        <sz val="11"/>
        <rFont val="Calibri"/>
        <family val="2"/>
        <charset val="238"/>
        <scheme val="minor"/>
      </rPr>
      <t>Zmiana celu, formy, wskaźników i terminu realizacji operacji podyktowana została sytuacją panującej pandemii koronowirusa w Polsce. Sporządzenie filmu przedstawiającego innowacyjne rozwiązania w dziedzinie ekologii, uprawy ziół, prowadzonej formy działalności potencjalnych partnerów z różnych gospodarstw rolnych będzie podstawą dla identyfikacji potrzeb i problemów, nad których rozwiązaniami mogą pracować przyszłe Grupy Operacyjne. W filmiku zostanie wskazany kontakt, który pozwoli na możliwość zapoznania się zainteresowanych partnerów stworzeniem potecjalnej Grupy Operacyjnej.</t>
    </r>
  </si>
  <si>
    <t>liczba uczestników / liczba pokazów / drukowane materiały informacyjne</t>
  </si>
  <si>
    <t>20 / 1 / 200</t>
  </si>
  <si>
    <t xml:space="preserve">III   </t>
  </si>
  <si>
    <t>Uzasadnienie: w ramach organizowanych przez LODR targów rolniczych  w Kalsku w 2020 r. zespół SIR chce zorganizować szkolenie wraz z pokazem praktycznym w zakresie hodowli alpak. Przedmiotowa operacja będzie źródłem informacji dla właścicieli gospodarstw rolnych, w tym agroturystycznych w zakresie wsparcia finansowego w ramach Działania "Współpraca" oraz chowu i hodowli alpak. Ponadto, będzie okazją na uświadomienie uczestnikom o wszechstronnych możliwościach produkcyjnych tych zwierząt takich jak: włókno, mięso, turystyka i rekreacja oraz alpakoterapia, które mogą zostać wykorzystane dla rozwoju małych gospodarstw i stworzenia alternatywnych źródeł dochodu. Przedmiotowa operacja jest kontynuacją zainteresowania w województwie lubuskim gospodarstwami opiekuńczymi. Organizacja szkolenia połączonego z pokazem zwierząt podczas targów bedzie okazją dotarcia do szerokiego grona zainteresowanych innowacjami, w tym udziałem w tworzeniu Grup Operacyjnych w ramach Działania "Współpraca". Zmiana terminu realizacji operacji podyktowana została sytuacją panującej pandemii koronowirusa w Polsce. Ponadto, doprecyzowane zostały wskaźniki monitorowania operacji oraz wskazanie opracowania materiałów informacyjnych i związane z tym zwiększenie budżetu operacji.</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</si>
  <si>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</si>
  <si>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</si>
  <si>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</si>
  <si>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Uzasadnienie: hodowla bydła w województwie lubuskim stale wiedzie prym wśród hodowców. Organizacja przedmiotowej operacji (zawsze w okresie czerwca) zapisała się w LODR w Kalsku w cykliczne wydarzenie o charakterze sieciującym, na którą zapraszani są uczestnicy z całej Polski. Sukcesywnie ilość osób zainteresowanych udziałem w konferencji stale rośnie pokazując zasadność i potrzebę jej organizacji. W 2020 r. operacja zostanie zrealizowana po raz czwarty jednak w odmiennej formie tj. filmu krótkometrażowego przedstawiającego innowacje w chowie i hodowli bydła mięsnego na terenie województwa lubuskiego. Taka forma komunikacji może okazać się skutecznym kanałem i narzędziem w docieraniu do ogółu społeczeństwa, w tym potencjalnych beneficjentów uzyskania pomocy finansowej w ramach Działania "Współpraca". Ponadto, film zamieszczony na stronie internetowej Ośrodka pozwoli w sposób efektywny wykorzystać to medium do przekazywania informacji różnym grupom docelowym. Operacja przyczyni się do poznania przez odbiorców - potencjalnych partnerów sieci - potrzeb i problemów, nad których rozwiązaniami mogą pracować przyszłe Grupy Operacyjne. W filmie zostanie wskazany kontakt umożliwiający zapoznanie się zainteresowanych partnerów stworzeniem potecjalnej Grupy Operacyjnej w obrębie tematyki chowu i hodowli bydła. Zmiana tematu, celu, formy, wskaźników, grupy docelowej i terminu realizacji operacji podyktowana została sytuacją panującej pandemii koronowirusa w Polsce. Zwiększenie budżetu operacji zostało podyktowane dodaniem materiałów informacyjnych w ramach opercji.</t>
  </si>
  <si>
    <t xml:space="preserve">Uzasadnienie:  Uprawa ziół w województwie małopolskim jest dobrym kierunkiem, gdyż dla takich upraw nie są potrzebne duże areały, a ich uprawa może stanowić znaczny, dodatkowy dochód w gospodarstwie. Szczególnie przydatne są one w uprawach ekologicznych, gdzie uzyskuje się wysokiej jakości surowiec zielarski np. do produkcji leków. Zapotrzebowanie na surowce zielarskie jest wysokie i nie ma problemów z ich zbytem. Lista ziół, którą można uprawiać jest duża, zatem można odpowiednio dobrać je względem stanowiska. Dobrym pomysłem jest również wzbogacenie oferty agroturystycznej o ogrody ziołowe np. w celach terapeutycznych (tzw. hortiterapia) lub stanowiące ostatnio bardzo dużą atrakcję pola lawendowe. Uprawa ziół powinna wiązać się z działaniami edukacyjnymi, propagującymi stosowanie ziół w kuchni, kosmetyce czy w lecznictwie. Zielarstwo ma szanse stać się ważną gałęzią rolnictwa w Polsce.  W Małopolsce realizowane są z powodzeniem projekty, które mają na celu propagowanie uprawy ziół między innymi Małopolska Wieś Pachnąca Ziołami.   </t>
  </si>
  <si>
    <r>
      <t xml:space="preserve">Celem operacji jest </t>
    </r>
    <r>
      <rPr>
        <sz val="11"/>
        <rFont val="Calibri"/>
        <family val="2"/>
        <charset val="238"/>
      </rPr>
      <t xml:space="preserve">inicjowanie tworzenia lokalnych partnerstw jako potencjalnych grup operacyjnych aplikujących o środki w ramach działania "Współpraca". Cel będzie realizowany poprzez aktywizację mieszkańców obszarów wiejskich w celu tworzenia partnerstw oraz </t>
    </r>
    <r>
      <rPr>
        <sz val="11"/>
        <rFont val="Calibri"/>
        <family val="2"/>
        <charset val="238"/>
        <scheme val="minor"/>
      </rPr>
      <t xml:space="preserve">wspieranie aktywnego tworzenia sieci kontaktów pomiędzy podmiotami zainteresowanymi oraz wspierającymi wdrażanie innowacyjnych rozwiązań </t>
    </r>
    <r>
      <rPr>
        <sz val="11"/>
        <rFont val="Calibri"/>
        <family val="2"/>
        <charset val="238"/>
      </rPr>
      <t xml:space="preserve">oraz realizację współnych projektów </t>
    </r>
    <r>
      <rPr>
        <sz val="11"/>
        <rFont val="Calibri"/>
        <family val="2"/>
        <charset val="238"/>
        <scheme val="minor"/>
      </rPr>
      <t xml:space="preserve">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 </t>
    </r>
  </si>
  <si>
    <t xml:space="preserve">Uzasadnienie: Szkolenie serowarskie będzie przeprowadzone na platformie edukacyjnej Moodle (kurs e-learningowy). Dzięki temu uczestnicy szkolenia będą mieli dostęp do treści szkoleniowych w ustalonym przez OODR czasie. Po zakończeniu szkolenia na platformie Moodle uczestnicy wezmą udział w sesji on-line z dostępem do wizji i fonii (w czasie rzeczywistym) podczas której zobaczą proces produkcji sera podpuszczkowego oraz będą mogli zadać prowadzącemu pytania, które pojawią się czy to do treści szkolenia (Moodle) czy do bieżących treści prezentowanych podczas sesji on-line. W ostatnich latach nastąpił wyraźny wzrost zainteresowania żywnością naturalną, ekologiczną, najczęściej wytwarzaną w warunkach farmerskich, przyzagrodowych lub małych miejskich zapleczach rzemieślniczych. W tej grupie dużą popularnością cieszą się produkty mleczarskie, a w szczególności sery dojrzewające, które charakteryzują się często odmiennymi, bardziej wyrazistymi cechami organoleptycznymi. Wyroby tego typu produkowane są najczęściej w niewielkich serowarniach farmerskich i rzemieślniczych, które w przeciwieństwie do dużych zakładów, charakteryzuje mała skala produkcji, użycie prostych urządzeń oraz zatrudnienie tylko jednego lub kilku pracowników. Istotnym elementem decydującym o sukcesie działalności takiego zaplecza jest wiedza i doświadczenie serowara. Uruchomienie tego typu działalności wymaga opanowania podstawowej wiedzy teoretycznej i praktycznej z zakresu: właściwości fizykochemicznych i technologicznych mleka, jego parametrów jakościowych, podstawowych dodatków wykorzystywanych w produkcji serów tj.   kultur starterowych i enzymów koagulujących, a także znajomości funkcji i przebiegu podstawowych operacji technologicznych. Produkcja serów definiowana jako przetwórstwo zwierzęce niesie również w sobie wiele zagrożeń zdrowotnych, stwarzających realne ryzyko dla zdrowia i życia konsumenta.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Zmiana dotyczy przeniesienia terminu na późniejszy oraz przekształcenia form realizacji  operacji ze względu na ogłoszony stan epidemi. 
</t>
  </si>
  <si>
    <t xml:space="preserve">Uzasadnienie: Projekt będzie obejmował stworzenie filmu instruktażowego z udziałem wykładowców, a także opracowanie skryptu obejmującego w formie pisemnej informacji zawrstych w filmie. Stworzone materiały będą publikowane za pomocą stron internetowych oraz portalu społecznościowego facebook prowadzonych przez OODR.  Z uwagi na  zmieniające się warunki środowiskowe, ciągłu pospiech i stres, wzrastająca liczba zachorowań na choroby cywilizacyjne, alergie i zaburzenia metaboliczne wymuszają poszukiwanie alternatywnych metod leczenia i odzyskiwania sił witalnych. Powrót do naturalnych metod leczenia i suplementacji oraz wypoczynku w kontakcie z przyroda jest odpowiedzią na potrzeby obecnego społeczeństwa. Stąd też duże zainteresowanie ziołami jako cennymi surowcami pokarmowymi, leczniczymi i kosmetycznymi. Zwiększenie rentowności i konkurencyjności gospodarstw rolnych w województwie opolskim, zainteresowanie innowacyjnym tematem dla poszerzenia swojej specjalności.  Zmiana dotyczy przeniesienia terminu na późniejszy oraz przekształcenia form realizacji  operacji ze względu na ogłoszony stan epidemi. </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</si>
  <si>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</si>
  <si>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</si>
  <si>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</si>
  <si>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Uzasadnienie: „Przewodniku po polu doświadczalnym 2020”. Zasiane na polu doświadczalnym nowinki odmianowe mogą pomóc producentowi rolnemu podjąć trudną decyzję odnośnie wyboru odpowiedniej, wysoko plonującej odmiany. Ponadto decydowanie się na uprawę niezarejestrowanej odmiany zawsze wiąże się z ryzykiem spadku opłacalności produkcji. Biorąc pod uwagę ilość i jakość odmian zarejestrowanych i przebadanych w Polsce przez COBORU, nie ma większej potrzeby testowania na własny koszt oferowanego przez różne firmy sprowadzonego materiału siewnego.  Projekt będzie obejmował opracowanie, wydrukowanie oraz udostępnienie w wesji online na stronach internetowych: www.oodr.pl, www.sir.oodr.pl. Opolski Ośrodek Doradztwa Rolniczego w Łosiowie zdecydował się na wprowadzenie dodatkowej opcji dla przewodnika, że będzie również dostępny w wersji online. </t>
  </si>
  <si>
    <t xml:space="preserve">Uzasadnienie: Zadanie polegać będzie na przeprowadzeniu trzy dniowego wyjazdu studyjnego  dla 40 osób. Operacja przeznaczona  jest głównie dla rolników oraz doradców, czyli osób bezpośrednio związanych z produkcją ekologiczną oraz jednocześnie zainteresowanych współnymi inicjatywami, mających na celu wdrażanie innowacyjnych rozwiązań. Zagadnienia poruszane podczas szkolenia przewidziane są zarówno dla rolników ekologicznych z wieloletnią praktyką, chcących wzbogacić swoją wiedzę oraz rozwijać dochodowość w  gosp. , jak i dla rolników chcących się zaznajomić z zasadami produkcji ekologicznej i przetwórstwem. Doradcy z kolei będą mogli przekazywać rolnikom zdobytą wiedzę z zakresu przetwórstwa produktów ekologicznych. Założeniem przedmiotowej operacji jest dotarcie z szeroko pojętą informacją o działaniu Współpraca do przedstawicieli ww. środowisk, którzy w przyszłości mogą współtworzyć grupy operacyjne na rzecz innowacji. Uczestnicy zostaną zapoznani z teorecznymi i praktycznymi aspektami funkcjonowania przetwórni i pozytywnymi skutkami skracania łańcuchów dostaw, wybranych zagadnień dotyczących organizacji  marketingu produktów rolnictwa ekologicznego.  Powzięcie wiedzy w zakresie przetwórstwa produktów roślinnych i zwierzęcych  w produkcji ekologicznej wpłynie korzystnie na zwiększenie dochodowości gospodarstw ekologicznych oraz współpracy pomiędzy gospodarstwami ekologicznymi. Działalność przetwórni na obszarach wiejskich może być wykorzystana do  sprzedaży bezpośredniej żywności ekologicznej oraz promocji funkcji społecznych i pozarolniczych gospodarstw rolnych. Zmiana dotyczy przeniesienia terminu realizacji operacji na późniejszy ze względu na ogłoszony stan epidemi. </t>
  </si>
  <si>
    <t>Uzasadnienie: 
Podkarpacki Ośrodek Doradztwa Rolniczego planuje zorganizowanie konferencji dotyczącej tematyki wykorzystania i zastosowania produktów, których głównym składnikiem jest mleko i mód. Realizacja ww.  operacji w takim układzie nie spowoduje braku osiągniecia celu KSOW oraz realizacji Priorytetu PROW.   Organizacja  konferencji bez wyjazdu studyjnego również przyczyni się do   tworzenia sieci kontaktów dla doradców i służb wspierających wdrażanie innowacji na obszarach wiejskich tj. pracowników  PODR  , rolników, przedstawicieli  instytucji naukowych, przedstawicieli instytucji rolniczych i około rolniczych  - służb wspierających wdrażanie innowacji na obszarach wiejskich.  Tak odpowiednio dobrana grupa docelowa składająca się z różnych ogniw uczestniczących w rynku  pozwoli na  nawiązanie kontaktów  pomiędzy nimi i pozwoli  w przyszłości na współpracę. Ponadto będzie możliwość połączenia nauki z praktyką.  Ta forma realizacji operacji , którą jest konferencja   ma na celu szerzenie informacji na temat innowacji i tendencji w produkcji mleka i zastosowaniu jego przetworów oraz produkcji pasiecznej.   
Zorganizowana konferencja  dla 300 osób pozwoli na stworzenie sieci kontaktów oraz sprawne jej funkcjonowanie   pomiędzy podmiotami zainteresowanymi wdrażaniem innowacji w rolnictwie i na obszarach wiejskich oraz ułatwianie wymiany wiedzy fachowej oraz dobrych praktyk w zakresie wdrażania innowacji w rolnictwie i na obszarach wiejskich.  Dotyczyć  będzie małych gospodarstw, których dywersyfikacja dochodu będzie się odbywała poprzez sprzedaż bezpośrednią lub rolniczy handel detaliczny. Małe podkarpackie gospodarstwa przyczynią się do produkcji zdrowej żywności  bezpośrednio dostarczanej do konsumenta tj. mleka i jego przetworów oraz miodu i jego produktów.  Specyfika rolnictwa podkarpackiego charakteryzuje się znacznym rozdrobnieniem, które nie mogą się same utrzymać bez dodatkowego źródła dochodu. Na konferencji uczestnicy zaznajomią się  z walorami mleka i miodu  w codziennym życiu człowieka, ich zastosowaniem w różnych gałęziach gospodarki  i sposobami sprzedaży.  Zaplanowana kwota została przesunięta na inną operacje, która będzie bardziej zasadna w związku z istniejącą sytuacją.</t>
  </si>
  <si>
    <r>
      <rPr>
        <b/>
        <sz val="12"/>
        <rFont val="Calibri"/>
        <family val="2"/>
        <scheme val="minor"/>
      </rPr>
      <t xml:space="preserve">Uzasadnienie: </t>
    </r>
    <r>
      <rPr>
        <sz val="12"/>
        <rFont val="Calibri"/>
        <family val="2"/>
        <scheme val="minor"/>
      </rPr>
      <t xml:space="preserve">
Realizacja operacji przyczyni się do przekazania  i upowszechnienia  informacji  w bardzo szerokim stopniu dotyczących najnowocześniejszych rozwiązań stosowanych w rolnictwie prezentowanych przez wystawców podczas organizowanej imprezy.  Na  imprezie prezentować się będą przedstawiciele różnych branż:  producenci i sprzedawcy    najnowocześniejszego sprzętu rolniczego,  środków do produkcji rolniczej , przedstawicieli instytucji badawczo -naukowych, specjalistów działów technologicznych  Ośrodka Doradztwa Rolniczego . 
Na telebimie wyświetlane będą prezentowane  informacje w zakresie nowoczesnych technik uprawy roślin i hodowli zwierząt , doświadczenia polowe   przedstawiające różne grupy upraw przy wykorzystaniu nowoczesnych  technologii  wykonywane przez Ośrodek Doradztwa  Rolniczego. Przeprowadzane zostaną wywiady z przedstawicielami instytucji naukowych, które będą prezentowali  swoje prace badawczo – naukowe.  Organizacja ,,wirtualnego dnia pola’’ pozwoli na zaprezentowanie wielu innowacyjnych rozwiązań oraz   zainicjuje wiele nowych  pomysłów  , które będzie można zastosować w rolnictwie.   Wirtualna wystawa transmitowana będzie na żywo  za pomocą elektronicznych komunikatorów. Ponadto emitowane zostaną wcześniej przygotowane nagrania z przedstawicielami nauki, pracownikami działu technologii Ośrodka Doradztwa Rolniczego w Boguchwale oraz różnego rodzaju pokazy wykonane przez najbardziej znane firmy rozprowadzające nowoczesny sprzęt rolniczy.    Ze względu na ogromne wystąpienie suszy  duży nacisk zostanie również  położony na tematykę związaną z działaniami związanymi z zatrzymaniem wody w glebie .   Taka forma pozwoli w bardzo szerokim zakresie na rozpropagowanie najlepszych rozwiązań prezentowanych przez wystawców na terenie całego Podkarpacia i nie tylko a także wyłonić potencjalnych członków grup operacyjnych.  Ponadto biorąc pod uwagę istniejącą sytuację związaną z zakazem organizacji wystaw zbiorowych takie rozwiązanie będzie najlepszą formą , aby dotrzeć do jak największego grona zainteresowanych, poprzez elektroniczny przekaz informacji.  Operacja ta zapewne  przyczyni się do wspierania  innowacji w rolnictwie, produkcji żywności, leśnictwie i na obszarach wiejskich oraz  tworzenia sieci współpracy partnerskiej za pomocą najnowocześniejszych technik przekazu informacji.  Do realizacji planowanej operacji niezbędny  będzie zakup telebimu z osprzętem sterującym i oprogramowaniem do zdalnej zmiany treści na ekranie   ( do kwoty 50 000 zł)  , na którym wyświetlane będzie relacja z wystawy. Ponadto zaplanowana jest konferencja przeprowadzona w sposób zdalny. 
Jest to przedsięwzięcie szczególnie istotne podczas obowiązywania ograniczeń w organizacji zgromadzeń oraz przemieszczania się w związku z panującą epidemią COVID-19 ale również w przyszłości w związku z upowszechnianiem się form kontaktów i szkoleń na odległość.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Dzięki operacji zachowany będzie kontakt z rolnikami, przedsiębiorcami i innymi podmiotami a dodatkowo uczestnicy wideokonferencji   itp. poznają korzyści wykorzystania nowoczesnych narzędzi ICT, co wpłynie na rozwój cyfryzacji gospodarstw rolnych, obszarów wiejskich oraz instytucji działających na rzecz rolnictwa. </t>
    </r>
  </si>
  <si>
    <r>
      <rPr>
        <i/>
        <sz val="11"/>
        <rFont val="Calibri"/>
        <family val="2"/>
        <charset val="238"/>
        <scheme val="minor"/>
      </rPr>
      <t>Uzasadnienie</t>
    </r>
    <r>
      <rPr>
        <sz val="11"/>
        <rFont val="Calibri"/>
        <family val="2"/>
        <charset val="238"/>
        <scheme val="minor"/>
      </rPr>
      <t>: W Polsce, podobnie jak w innych krajach Unii Europejskiej, z roku na rok rośnie zainteresowanie produktami lokalnymi, regionalnymi i tradycyjnymi. To odpowiedź konsumentów na pogarszającą się jakość żywności wytwarzanej masowo. Wielu kupujących wybiera wyroby lokalne czy regionalne produkowane w sposób tradycyjny, charakteryzujące się wysoką jakością i doskonałym, niepowtarzalnym smakiem. Produkcja żywności regionalej, tradycyjnej, ekologicznej wiąże się z różnymi formami przedsiębiorczości: turystyką wiejską, twórczością ludową i rzemiosłem, małym lokalnym przetwórstwem, a także innowacyjnymi metodami łączenia  różnych źródeł dochodu, w tym z działalności pozarolniczych. Uczestnicy mają poznać  innowacyjne rozwiązania gospodarcze oraz utworzone sieci współpracy w zakresie turystyki wiejskiej i przedsiębiorczości wiejskiej wpływającej w znaczny wsposób na skracanie łańcucha żywności. Kolejnym problemem istniejącym na obszarach wiejskich jest brak integracji i aktywizacji mieszkańców. Najlepszym sposobem na rozwiązanie problemów w tym zakresie jest min. wyjazd studyjny - pokazujący dobre praktyki z zakresu turystyki wiejskiej oraz wykorzystania produktów lokalnych, uczestnicy nauczą się również w jaki sposób promować swoje produkty. Program przewiduje warsztaty oraz wizyty w gospodarstwach tworzących i wprowadzających do obrotu produkty regionalne, dobre wykorzystanie funduszy unijnych a także sieć współpracy pomiędzy sektorem doradczym, społecznym  i gospodarczym.</t>
    </r>
  </si>
  <si>
    <r>
      <rPr>
        <i/>
        <sz val="11"/>
        <rFont val="Calibri"/>
        <family val="2"/>
        <charset val="238"/>
        <scheme val="minor"/>
      </rPr>
      <t xml:space="preserve"> Uzasadnienie</t>
    </r>
    <r>
      <rPr>
        <sz val="11"/>
        <rFont val="Calibri"/>
        <family val="2"/>
        <charset val="238"/>
        <scheme val="minor"/>
      </rPr>
      <t>: Nie ma wątpliwości, że pszczoła  należy do jednych z najbardziej potrzebnych ludzkości owadów. Często zapominamy , że oprócz produkcji miodu, pełnią  zdecydowanie ważniejszą funkcję - zapylania roślin. I chodzi tu nie tylko o piękne kwiaty w naszych ogrodach, ale też o rośliny, bez których umarlibyśmy z głodu. Jak szacują eksperci ONZ, pszczoły zapylają 70 ze 100 roślin uprawnych zapewniających ludzkości 90 proc. żywności. Dlatego tak duży strach budzą doniesienia o tym, że populacja pszczół maleje. Ginięcie pszczół to oczywiście nie tylko problem europejski. Zmagają się z nim pszczelarze niemal z całego świata. Nie ma zatem wątpliwości, że należy prowadzić działania mające na celu utrzymanie populacji pszczół.  Nowoczesne  pszczelarstwo  narzuca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Niestety, w dobie postępujących zmian klimatycznych, obecnie stosowane metody już nie wystarczają. Rozwój  pszczelarstwa  oraz  jego  efekty  produkcyjne  stają się zależne od  wprowadzenia innowacyjnych  sposobów  zapobiegania  oraz  zwalczania  chorób, pasożytów i    szkodników pszczół. Istotne w tym procesie jest podjęcie współpracy i wymiana doświadczeń, co  umożliwi wymiana doświadczeń i poglądów, a co za tym idzie budowanie sieci kontaktów.</t>
    </r>
  </si>
  <si>
    <t xml:space="preserve">Uzasadnienie: Działanie naszej gospodarki oparte jest na paliwach kopalnych – ropie, węglu i gazie, dających nam ponad 80 procent energii. Jednak korzystanie z paliw kopalnych ma swoją cenę. Chodzi tu nie tylko o emisje tlenków siarki i azotu, pyłów i metali ciężkich, czy szkody związane z wydobyciem  lub wypadkami ani nawet problemy geopolityczne związane z konkurowaniem i konfliktami o zasoby, chodzi tu przede wszystkim o wpływ emisji dwutlenku węgla ze spalania paliw kopalnych na zmiany klimatu. W związku z tym Unia Europejska kładzie duży nacisk na szukanie pozyskiwania energii z odnawialnych żródeł, ochrony środowiska w tym przede wszystkim powietrza. Energetyka wiatrowa państw Danii i Holandii jest innowacyjnym przykładem wdrażania takich inicjatyw i daje możliwość zainspirowania uczestników wyjazdu studyjnego z województwa śląskiego najbardziej bliskiego tradycjom górniczym do podjęcia nowoczesnych inicjatyw na ich terenie. Ponadto drugie wizytowane państwo jakim jest Holandia oprócz odnawialnych źródeł energii jest liderem w zakresie hodowli, uprawy i pielęgnacji roślin ozdobnych. W naszym regionie rośnie zapotrzebowanie wśród ogrodników i producentów kwiatów ozdobnych na nowinki w  zakresie roślin ozdobnych - kwiatów.  Zastosowane w Holandii dobre praktyki dzięki realizacji operacji mogą zostać przeniesione do własnych gospodarstw zarówno w zakresie produkcji ogrodniczej jak i odnawialnych źródeł energii. Zmiana terminu realizacji operacji spowodowana jest trwającą sytuacją epidemiczną w kraju. </t>
  </si>
  <si>
    <t xml:space="preserve">Uzasadnienie: Poszerzenie bazy pożytków poprzez uprawę nowych gatunków i wdrożenie nowych technologii przy uprawie dotychczasowych rośłin miododajnych przyczyni sie do wzrostu produkcji miodu i do zagospodarowania gruntów nieuprawianych lub uprawianych sporadycznie. Bedzie to miało korzystny wpływ na stan środowiska w rejonie Żywca. Po nawiazaniu kontaktu z naukowcami możliwe będzie powstanie Grupy Operacyjnej. Operacja jest odpowiedzią na propozycje zgłoszonych podczas Kiermaszu Innowacyjnych Inicjatyw zorganizowanego przez MRiRW tematów prezentowanych przez jednostki badawczo -  rozwojowe. Temat odpowiada zapotrzebowaniu zgłopszonemu przez Oddział Bielsko-Biała. </t>
  </si>
  <si>
    <t xml:space="preserve">Przykłady dostaw bezpośrednich z Bawarii pokazują jak ten rodzaj zbytu produktów rolnych jest ważny dla rolników i dla konsumentów. Innowacyjne metody marketingowe w Bawarii, gdzie rolnicy sprzedający towary bezpośrednio konsumentom  posiadają własne loga i znaki, są możliwe do przeniesienia na teren województwa śląskiego. Nawiązanie kontaktów z Instytutem Zootechniki pomoże rolnikom z tego terenu zawiązać Grupę Operacyjną zdolną do złożenia wnisku o pomoc do ARiMR. Operacja jest odpowiedzią na propozycje zgłoszonych podczas Kiermaszu Innowacyjnych Inicjatyw zorganizowanego przez MRiRW, tematów prezentowanych przez jednostki badawczo - rozwojowe rolnictwa. Temat odpowiada zapotrzebowaniu zgłoszonemu przez Powiatowy Zespół Doradztwa Rolniczego w Bieruniu-Lędzinach. </t>
  </si>
  <si>
    <t>Uzasadnienie:  Karp jest jedną z najważniejszych ryb gospodarczych. Jest hodowany w stawach od tysięcy lat, został wprowadzany do wód otwartych. Chętnie poławiany przez wędkarzy na grunt. Propozycja zrealizowania operacji jest odpowiedzią na potrzebę kultywowania tradycji spożywania karpia nie tylko podczas Wigilii ale również przez cały rok. Operacja pomoże uświadomić konsumenta o dobrych, ekologicznych i smacznych walorach tej ryby, o produkcji karpia, która odbywa sie w środowisku naturalnym. Poziom spożycia ryb w Polsce jest wciąż za niski. Konferencja przyczyni sie do popularyzacji jedzenia ryb, do zapewnienia, że hodowcy są ambasadorami dobrostanu karpia, by był jak najzdrowszy i w jak najlepszej kondycji. Toteż Polska jest największym producentem karpia w Unii Europejskiej w tym "zagłębiem" hodowli karpia jest Lubelszczyzna. Konferencja to doskonała okazja do nawiązania nowych kontaktów i wymiany wiedzy na temat licznych odmian hodowlanych karpii.</t>
  </si>
  <si>
    <r>
      <t>„</t>
    </r>
    <r>
      <rPr>
        <sz val="11"/>
        <rFont val="Calibri"/>
        <family val="2"/>
        <charset val="238"/>
        <scheme val="minor"/>
      </rPr>
      <t xml:space="preserve">Adoptowanie do warunków województwa świętokrzyskiego innowacyjnych rozwiązań z gospodarstw pasiecznych Polski południowej i Czech z aspektami ochrony bioróżnorodności i dywersyfikacji dochodów tych gospodarstw” </t>
    </r>
  </si>
  <si>
    <t xml:space="preserve">Uzasadnienie:
Olbrzymim problemem, nie tylko gospodarski polskiej, jest spadek populacji owadów zapylających, w tym pszczół. Zmiany klimatyczne powodują rozszerzanie zasięgu i presji chorób, a zanieczyszczanie środowiska (w tym agrochemikaliami) potęguje skalę wymierania owadów zapylających. Odwrócenie tego procesu jest możliwe tylko poprzez świadome działania prośrodowiskowe m.in. wspieranie bioróżnorodności oraz stosowanie innowacyjnych rozwiązań ograniczających wpływ destrukcyjnych czynników w hodowli pszczół. Te działania powinno wspierać upowszechnianie dobrych praktyk rolniczych i proekologicznych oraz ustawicznie doskonalenie zawodowe rolników i pszczelarzy. Ich wspólne przedsięwzięcia zwiększają świadomość odpowiedzialności za współistnienie ludzi i pożytecznych gatunków roślin i zwierząt. Jednocześnie nie wolno zapomnieć o efekcie ekonomicznym, istotnym dla wszystkich, korzystających z pracy pszczół. Innowacyjność produktowa na bazie surowców i produktów pszczelich pozwala na rozwój przedsiębiorczych postaw i wzrost rentowności gospodarstw pasiecznych. Wspólne działanie pszczelarzy i wymiana doświadczeń z producentami z innych regionów potęgują ten proces. Wyjazd studyjny stanowić będzie praktyczne przedstawienie dobrych przykładów w prowadzeniu pasiek pszczelich przy wykorzystaniu nowatorskich rozwiązań, które po dostosowaniu do warunków naszego województwa, wdrożone mogą być jako rozwiązania innowacyjne (również np. poprzez poszerzenie palety produktów na bazie miodu), a także możliwości dywersyfikacji dochodów w tej gałęzi rolnictwa bazując na walorach lokalnych. Ponadto realizacja operacji przyczyni się do nawiązania międzyregionalnej i międzynarodowej współpracy grupy branżystów ukierunkowanej na rozwój pszczelarstwa, w efekcie czego realizować będą oni mogli wspólnej działania, inicjatywy i projekty. Nawiązana współpraca stać się może podwaliną dla przyszłej grupy operacyjnej wdrażającej innowacje w pszczelarstwie (w tym np. produktowe na bazie miodu, w zakresie ochrony bioróżnorodności, dywersyfikacji dochodów gospodarstw pszczelarskich i innych) w ramach działania „Współpraca”.     </t>
  </si>
  <si>
    <t>Innowacyjna aktywność jest wyznacznikiem nowoczesności i bardzo ważnym czynnikiem modernizacji i rozwoju polskiego rolnictwa. Wiąże się ona z wprowadzaniem zmian i upowszechnianiem nowości w celu zwiększenia wydajności i obniżenia kosztów produkcji oraz osiągania wyższych dochodów z produkcji rolniczej. W rolnictwie działalność innowacyjna napotyka wiele przeszkód m.in. niewystarczający poziom wiedzy producentów rolnych i niepewność przyszłości gospodarstw. Zauważalna jest niechęć producentów rolnych do podejmowania ryzyka związanego z wprowadzaniem nowatorskich rozwiązań. Jednak wprowadzanie innowacji do gospodarstw rolnych jest bardzo istotne ze względu na dostosowywanie polskiego rolnictwa do wymogów Unii Europejskiej  oraz możliwości osiągania wyższych dochodów z produkcji rolnej. Dla rolników ważne są źródła informacji o nowościach przydatnych do wdrożenia w swoim gospodarstwie oraz wsparcie w tym zakresie ze strony doradztwa rolniczego, popartego autorytetem nauki. W związku z tym istnieje potrzeba zwiększenia nakładów na działalność transferu nowoczesnych i już znanych rozwiązań (organizacyjnych, technologicznych) do praktycznego zastosowania ich w dużej liczbie gospodarstw. W nagraniach radiowych i telewizyjnych zostaną przedstawione różne przykłady innowacyjnych rozwiązań w zakresie m.in. produkcji roślinnej, produkcji zwierzęcej i przetwórstwa zastosowanych w wybranych gospodarstwach z terenu woj. warmińsko-mazurskiego. W nagraniach wezmą udział także przedstawiciele nauki i eksperci mający szeroką wiedzę i doświadczenie w zakresie nowych rozwiązań, które mogą zostać zaimplementowane w pozostałych gospodarstwach rolnych z terenu woj. warmińsko-mazurskiego. Poprzez pokazanie, że w określonych gospodarstwach takie nowatorskie rozwiązania się sprawdziły, sprawić można, że również inne z terenu woj. warmińsko-mazurskiego pójdą ich śladem. Zaprezentowane dobre praktyki wpłyną na podwyższenie wiedzy w zakresie: wdrażania innowacji w rolnictwie, możliwości jakie daje działanie "Współpraca" i partnerstwo w ramach SIR oraz pozyskiwania środków na innowacje wśród potencjalnych odbiorców operacji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</si>
  <si>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radiowych 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</si>
  <si>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</si>
  <si>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Wzrost popytu  na surowce zielarskie nie przekłada się ani na ogólny wzrost powierzchni upraw ziół w regionie, ani na wzrost liczby gospodarstw produkujących rośliny zielarskie, co skutkuje ich poważnym deficytem. Planowana operacja przyczyni się do transferu wiedzy i dobrych praktyk w zakresie prowadzenia działalności pozarolniczej, w tym zakładania i prowadzenia upraw roślin zielarskich, pozyskiwania wysokiej jakości surowca naturalnego, jego przetwórstwa, a także tworzenia innowacyjnych form współpracy w organizacji i funkcjonowania ekologicznej uprawy ziół. Integracja sektora rolno-spożywczego oraz tworzenie sieci współpracy pomiędzy nauką a doradztwem rolniczym. Uczestnictwo w operacji może przyczynić się do wprowadzenia nowych rozwiązań w tym zakresie, w szczególności w zakresie działalności pozarolniczej.</t>
  </si>
  <si>
    <t>Planowana operacja przyczyni się do transferu wiedzy i dobrych praktyk wdrażania innowacji marketingowych w zakresie promocji i dystrybucji produktów lokalnych pomiędzy uczestnikami operacji. Kreowanie wizerunku marki, przyczyniające się do rozwoju krótkich łańcuchów dostaw, jest jednym z najważniejszych narzędzi podnoszenia konkurencyjności w sektorze rolno-spożywczym, a tym samym innowacyjnym sposobem rozwoju przedsiębiorczości na obszarach wiejskich. Nawiązanie współpracy pomiędzy podmiotami uczestniczącymi w operacji przyczyni się również do podejmowania inicjatyw w zakresie wdrażania innowacyjnych rozwiązań marketingowych, które w efekcie będą skutkowały podniesieniem rentowności i konkurencyjności wytwarzanych produktów lokalnych. Wprowadzanie innowacji marketingowych w sektorze rolno-spożywczym jest ważnym czynnikiem wpływającym na atrakcyjność produktów i ofertę obszarów wiejskich. Rozwój krótkich łańcuchów dostaw przyczynia się do dywersyfikacji dochodów gospodarstw rolnych, wzrostu zatrudnienia na obszarach wiejskich, rozwoju przedsiębiorczości, przeciwdziała migracji młodych ludzi do miast, zapobiegając tym samym wyludnianiu się terenów wiejskich.</t>
  </si>
  <si>
    <t xml:space="preserve">Operacja ma na celu identyfikację osób i podmiotów mogących wchodzić w skład Grup Operacyjnych Działania "Współpraca". Proces tworzenia nowych rozwiązań dla rolnictwa wymaga trwałego powiązania między różnymi podmiotami i wsparcia transferu wiedzy i innowacji.  Przemiotem operacji jest impreza plenerowa, wyjazd studyjny oraz publikacja. Wyjazd studyjny dotyczy tematyki zbóż, roślin bobowatych i najnowszych osiągnięć w zakresie stosowania integrowanej ochrony roślin.   Zaprezentowane zostaną również deszczownie, jako środek wpływający na poprawę kondycji roślin przed zabiegami ochronnymi oraz zapewnianiający odpowiednią wilgotności gleby, niezbędną do prawidłowego działania środków ochrony roślin. Dwudniowa impreza plenerowa ułatwi prezentację innowacyjnych rozwiązań w rolnictwie, obejmować bedzie organizację stoisk informacyjnych firm i instytucji stosujących nowoczesne rozwiązania. W trakcie imprezy odbędą się pokazy i demonstracje technologii opartych o Internet Rzeczy, dotyczące integrowanych zabiegów ochrony roślin, zbierania danych z wykorzystaniem dronów, zdjęć satelitarnych oraz nowych aplikacji.  Całość pogrupowana będzie w bloki tematyczne, m. in. digitalizacja procesów technologicznych i organizacyjnych gospodarstw rolnych, systemy wspomagania decyzji w ochronie roślin oraz nawodnienia rolnicze. Zaprezentowany zostanie również projekt autonomicznych szklarni, przedstawiony zostanie niskonakładowy i bezpieczny dla środowiska system nawożenia i siewu kukurydzy, cyfrowy monitoring produkcji bydła pod kątem poprawy dobrostanu, efektywności oraz rentowności produkcji, innowacyjne technologie w zakresie gospodarowania wodą, w tym przedstawienie nowatorskiego rozwiązania regulującego odpływ wód z sieci drenarskich, opracowanego przez polskich naukowców oraz opatentowanej również polskiej technologii dotyczącej kontenerowego, autonomicznego pozyskiwania wysokobiałkowej paszy z owadów. Podczas imprezy działał będzie również punkt informacyjny dotyczący działania "Współpraca", w którym przekazywana będzie informacja na temat zasad przyznawania finansowania w ramach działania "Współpraca", zasadach zakładania Grup Operacyjnych i realizowania przez nie projektów. Publikacja obejmować będzie charakterystykę podmiotów biorących udział w strefie innowacji oraz przedstawianych w strefie innowacji innowacyjnych rozwiązań przyczyniających się do rozwoju sektora rolnego. 
</t>
  </si>
  <si>
    <t>Uzasadnienie: Szybki postęp i zmiany technologiczne utrudniają podążanie rolników za coraz to nowszymi rozwiązaniami, które potencjalnie ułatwiłyby i wspomogły pracę w rolnictwie. Szybki postęp i zmiany w technologiach rolniczych nie mają powiązania z podnoszeniem świadomości osób z obszarów wiejskich z zakresu najnowszych, dostępnych technologii i rozwiązań możliwych do zastosowania lub wykorzystania w sektorze rolnym. Ideą realizowanej operacji jest pokazanie rolnikom, że innowacyjne rozwiązania podnoszące jakość i ułatwiające produkcję mogą mieć różny wymiar i oddziaływanie. Operacja dotyczyła bedzie również działania „Współpraca”, ponieważ umożliwi nawiązanie współpracy pomiędzy Wielkopolskim Ośrodkiem Doradztwa Rolniczego w Poznaniu a podmiotami wspierającymi produkcję rolniczą.
W celu, przedmiocie i temacie operacji zamieszczono bardziej szczegółowe uzasadnienie wyboru działania 5.</t>
  </si>
  <si>
    <t xml:space="preserve">Uzasadnienie: Wyjazd studyjny umożliwi uzyskanie wiedzy przez uczestników na temat przetwarzania wyprodukowanego w gospodarstwie rolnika surowca, by nadać mu wartość dodaną i uzyskiwać dzięki temu zwiększone dochody. Celem tworzenia inkubatorów przetwórczych jest wsparcie rozwoju lokalnego na obszarach wiejskich w zakresie przetwórstwa rolno-spożywczego. Działalność inkubatorów przetwórczych może być inspiracją dla rolników chcących rozwijać swoje gospodarstwa. Możliwość sprzedaży produktów przetworzonych może decydować o opłacalności produkcji. Sprzedaż produktów przetworzonych dotyczyć może produktów lokalnych, charakterystycznych i niepowtarzalnych dla danego regionu. Z rozwoju wytwarzania produktów lokalnych skorzystać może również konsument, który otrzymuje produkt o wysokiej jakości i znanym pochodzeniu. </t>
  </si>
  <si>
    <t>Uzasadnienie: Wyjazd studyjny będzie wspierał transfer wiedzy w zakresie sposobów przeciwdziałania i adaptacji do zmian klimatu w rolnictwie. Zmiany klimatu stanowią coraz poważniejsze zagrożenie dla globalnego bezpieczeństwa żywnościowego. Rolnictwo i produkcja żywności są szczególnie narażone na konsekwencje zmieniających się warunków klimatycznych i coraz bardziej nieprzewidywalnej pogody, dlatego działania w zakresie rolnictwa stanowią coraz większe wyzwania. W roziązaniu problemów związanych z łagodzeniem zmian klimatu oraz adaptacją do ich konsekwencji pomóc mmogą odpowiednie metody gospodarowania glebą i wodą. Powstrzymanie lub spowolnienie zmian klimatycznych jest również możliwe poprzez zwiększenie efektywności energetycznej energii. Funkcjonowanie nowoczesnego gospodarstwa rolnego jest ściśle związane z koniecznością pokrycia rosnącego zapotrzebowania na energię. Kompleksowe podejście do zagadnień związanych z energetyką wykorzystującą zasoby i surowce pochodzenia rolniczego jest elementem zrównoważonego rolnictwa. Działanie te musza być wspierane przez szeroki wachlarz badań podstawowych i rozwojowych oraz rozwój świadomości społecznej rolników w zakresie zmiany klimatu, ich skutków i przeciwdziałania im.</t>
  </si>
  <si>
    <t xml:space="preserve">Uzasadnienie: Wielkopolskie gospodarstwa rolne posiadają potencjał właściwy do prowadzenia atrakcyjnych zajęć edukacyjnych kształtujących postawy ekologiczne i konsumenckie, wychodząc naprzeciw oczekiwaniom w zakresie uczenia się poprzez działanie. Jest to doskonały sposób na dodatkowe źródło dochodu w gospodarstwie. Zagrody edukacyjne ze względu na różnorodny charakter ich działalności są ciągle nowatorskim i pożądanym kierunkiem pozarolniczej działalności na obszarach wiejskich. W województwie wielkopolskim do końca 2019 roku funkcjonowało zaledwie 19 zagród edukacyjnych. Poprzez realizację operacji chcemy spowodować wzrost liczby zagród edukacyjnych w województwie wielkopolskim. Chcemy również poprzez wymianę doświadczeń różnicować ich ofertę. Prowadzenie takiej działalności z jednej strony stanowi dodatkowe źródło dochodu dla gospodarstwa, z drugiej popularyzuje wiedzę na temat rolnictwa. Zagrody edukacyjne od kilku lat stanowią bardzo dobry przykład innowacyjnej przedsiębiorczości na obszarach wiejskich Polski. Działalność edukacyjną prowadzą nie tylko małe obszarowo gospodarstwa, ale także te bardzo duże, nawet o powierzchni powyżej 50 ha. Ponadto działalność edukacyjna zazwyczaj powiązana jest nie tylko z prowadzeniem gospodarstwa rolnego, także z agroturystyką, przetwórstwem lub inną dodatkową działalnością. </t>
  </si>
  <si>
    <t>Uzasadnienie: Pszczelarstwo jest specyficzną dyscypliną wiedzy i gospodarki. Skuteczne prowadzenie gospodarki pasiecznej wymaga szerokiego wachlarza umiejętności z dziedziny zarządzania i marketingu, ekonomii i prawa. Dostosowywanie się do potrzeb zmieniającego się rynku wymusza na pszczelarzach innowacyjny styl zarządzania gospodarstwem pasiecznym. Nowoczesne pszczelarstwo narzuca pewnego rodzaju specjalizacje : hodowlaną -pasieki reprodukcyjne i zarodowe, technologiczną-rozwaiązania nowatorskie w produkcji, towarową -pasieki produkcyjne, przetwórstwo produktów pszczelich. Operacja m posłuzyć jako wsparcie pszczelarzy. Pszczelarz innowator powinien orientowac się w korzyściach płynących z programów wsparcai kierowanych do pszczelarzy,Zachodniopopmorski Ośrodek mając na uwadze to iż zawód pszczelarza jest bardzo trudny ze wzgledu na wymagania specjalistycznej wiedzy na temat pszczół, roślin miododajnych , ekonomi , prztewórstwa itd. W związku z tym Zachodniopomomorski Ośrodek Doradztwa Rolniczego w Barzkowicach chce stworzyć innowacyjną  pasikę . ZODR w Barzkowicach  posiada  sciężkę edukacyjną oraz tradycyjne ule ale w pszczelarstwie, które uprawiane jest od tylu lat tymi samymi metodami odczuwalna jest potrzeba nowości i innowacji dlatego zacgodniopomorski ODR  planujne w ramach operacji zakupić 3 ule typy FLOW -HIVE, które posiadają nowoczesny system, który umozliwia miodobranie bez otwierania ula.  Celem jest przedstawienie innowacyjnej pasieki dostępnej dla wszystkich zainteresowanych niemalże bez ograniczeń czasowych. Jest to dobra alternatywa dla wyjazdów studyjnych , których koszt jest znacznie wyższy od szacowanych kosztów założenia innowacyjnej pasieki ajednoczesnie wykazdy do tej pory dawały ograniczenia braku możliwości zwizualizowania takich psiek dla wszystkich zainteresowanych.</t>
  </si>
  <si>
    <t xml:space="preserve">Uzasadnienie: Województwo zachodniopomorskie jest  jednym z liderów pod względem ilości producentów a także powerzchi upraw ekologicznych na tle kraju . Zasdanym jest promowanie instniejących  gospodarstw, które wytwarzają żywnosć wyskokiej jakości przy jednoczesnym zachowaniu bioróżnorodności i ochronie zasobów naturalnych.  Ze względu na duże zainteresowanie  żywnościa ekologiczną istniej potrzeba ciągłego podnoszenia wiedzy na temat tej produkcji , bazując na dotychczasowym dorobku naukowym jak również w oparciu o najnowsze wyniki badań. </t>
  </si>
  <si>
    <t xml:space="preserve">
III-IV </t>
  </si>
  <si>
    <t xml:space="preserve">Uzasadnienie: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</si>
  <si>
    <t>Ministerstwo Rolnictwa i Rozwoju Wsi, ul. Wspólna 30, 00-930 Warszawa</t>
  </si>
  <si>
    <t>I, II, III, IV</t>
  </si>
  <si>
    <t>Departament Strategii, Transferu Wiedzy i Innowacji</t>
  </si>
  <si>
    <t>Publikacja</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</si>
  <si>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</si>
  <si>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</si>
  <si>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</si>
  <si>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</si>
  <si>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</si>
  <si>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</si>
  <si>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brak</t>
  </si>
  <si>
    <t>Uzasadnienie: Organizacja konferencji przyczyni się do: zapewnienia organizacji systemu doradztwa rolniczego zgodnie z przepisami UE, podniesienia jakości świadczonych usług doradczych, wzmocnienia procesu transferu wiedzy, zwiększenia zakresu współpracy instytucji doradztwa rolniczego i instytutów badawczych; podniesienia poziomu zainteresowania instytucji doradczych i instytutów badawczych wdrażaniem rozwiązań innowacyjnych na rzecz rozwoju obszarów wiejskich.</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</si>
  <si>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</si>
  <si>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</si>
  <si>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</si>
  <si>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</si>
  <si>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</si>
  <si>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Uzasadnienie: Upowszechnienie wiedzy na temat dobrych praktyk w zakresie doradztwa rolniczego w Polsce uwzględniając operacje zrealizowane w ramach PROW 2014 -2020 i SIR ze szczególnym naciskiem na innowacyjność i upowszechnienie najnowszych osiągnięć nauk rolniczych w praktyce.</t>
  </si>
  <si>
    <t>Plan operacyjny KSOW na lata 2020-2021 (z wyłączeniem działania 8 Plan komunikacyjny) - MRiRW-kwiecień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</si>
</sst>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164" formatCode="#,##0.00\ &quot;zł&quot;"/>
    <numFmt numFmtId="165" formatCode="#,##0.00\ _z_ł"/>
    <numFmt numFmtId="166" formatCode="[$-415]General"/>
    <numFmt numFmtId="167" formatCode="#,##0.000"/>
  </numFmts>
  <fonts count="51"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1"/>
      <name val="Calibri"/>
      <family val="2"/>
      <charset val="238"/>
    </font>
    <font>
      <sz val="12"/>
      <color theme="1"/>
      <name val="Calibri"/>
      <family val="2"/>
      <charset val="238"/>
      <scheme val="minor"/>
    </font>
    <font>
      <i/>
      <sz val="11"/>
      <color theme="1"/>
      <name val="Calibri"/>
      <family val="2"/>
      <charset val="238"/>
      <scheme val="minor"/>
    </font>
    <font>
      <sz val="11"/>
      <color rgb="FF000000"/>
      <name val="Calibri"/>
      <family val="2"/>
      <charset val="238"/>
    </font>
    <font>
      <b/>
      <sz val="14"/>
      <name val="Calibri"/>
      <family val="2"/>
      <charset val="238"/>
      <scheme val="minor"/>
    </font>
    <font>
      <sz val="14"/>
      <name val="Calibri"/>
      <family val="2"/>
      <charset val="238"/>
      <scheme val="minor"/>
    </font>
    <font>
      <sz val="10"/>
      <name val="Calibri"/>
      <family val="2"/>
      <charset val="238"/>
      <scheme val="minor"/>
    </font>
    <font>
      <b/>
      <sz val="12"/>
      <color theme="1"/>
      <name val="Calibri"/>
      <family val="2"/>
      <charset val="238"/>
      <scheme val="minor"/>
    </font>
    <font>
      <sz val="12"/>
      <name val="Calibri"/>
      <family val="2"/>
      <charset val="238"/>
      <scheme val="minor"/>
    </font>
    <font>
      <sz val="10"/>
      <color theme="1"/>
      <name val="Calibri"/>
      <family val="2"/>
      <charset val="238"/>
      <scheme val="minor"/>
    </font>
    <font>
      <sz val="11"/>
      <color rgb="FF000000"/>
      <name val="Calibri"/>
      <family val="2"/>
      <charset val="238"/>
    </font>
    <font>
      <sz val="11"/>
      <name val="Arial"/>
      <family val="2"/>
      <charset val="238"/>
    </font>
    <font>
      <sz val="11"/>
      <color theme="1"/>
      <name val="Calibri"/>
      <family val="2"/>
      <charset val="238"/>
    </font>
    <font>
      <sz val="11"/>
      <name val="Calibri"/>
      <family val="2"/>
      <charset val="238"/>
    </font>
    <font>
      <sz val="10"/>
      <name val="Arial ce"/>
    </font>
    <font>
      <sz val="12"/>
      <color indexed="8"/>
      <name val="Calibri"/>
      <family val="2"/>
      <charset val="238"/>
    </font>
    <font>
      <b/>
      <sz val="12"/>
      <name val="Calibri"/>
      <family val="2"/>
      <charset val="238"/>
      <scheme val="minor"/>
    </font>
    <font>
      <sz val="12"/>
      <color rgb="FFFF0000"/>
      <name val="Calibri"/>
      <family val="2"/>
      <charset val="238"/>
      <scheme val="minor"/>
    </font>
    <font>
      <sz val="11"/>
      <color rgb="FF9C0006"/>
      <name val="Calibri"/>
      <family val="2"/>
      <charset val="238"/>
      <scheme val="minor"/>
    </font>
    <font>
      <b/>
      <sz val="20"/>
      <color theme="1"/>
      <name val="Calibri"/>
      <family val="2"/>
      <charset val="238"/>
      <scheme val="minor"/>
    </font>
    <font>
      <sz val="14"/>
      <color rgb="FFFF0000"/>
      <name val="Calibri"/>
      <family val="2"/>
      <charset val="238"/>
      <scheme val="minor"/>
    </font>
    <font>
      <sz val="11"/>
      <color rgb="FF9C0006"/>
      <name val="Calibri"/>
      <family val="2"/>
      <charset val="1"/>
    </font>
    <font>
      <sz val="11"/>
      <color indexed="8"/>
      <name val="Calibri"/>
      <family val="2"/>
    </font>
    <font>
      <sz val="11"/>
      <color theme="1"/>
      <name val="Calibri"/>
      <family val="2"/>
      <scheme val="minor"/>
    </font>
    <font>
      <sz val="11"/>
      <color theme="1" tint="4.9989318521683403E-2"/>
      <name val="Calibri"/>
      <family val="2"/>
      <scheme val="minor"/>
    </font>
    <font>
      <sz val="11"/>
      <name val="Calibri"/>
      <family val="2"/>
      <scheme val="minor"/>
    </font>
    <font>
      <sz val="11"/>
      <name val="Calibri"/>
      <family val="2"/>
    </font>
    <font>
      <b/>
      <sz val="11"/>
      <color theme="1" tint="4.9989318521683403E-2"/>
      <name val="Calibri"/>
      <family val="2"/>
      <scheme val="minor"/>
    </font>
    <font>
      <sz val="11"/>
      <color rgb="FFFF0000"/>
      <name val="Calibri"/>
      <family val="2"/>
    </font>
    <font>
      <sz val="11"/>
      <color rgb="FFFF0000"/>
      <name val="Calibri"/>
      <family val="2"/>
      <scheme val="minor"/>
    </font>
    <font>
      <sz val="11"/>
      <color theme="1" tint="4.9989318521683403E-2"/>
      <name val="Calibri"/>
      <family val="2"/>
    </font>
    <font>
      <b/>
      <sz val="11"/>
      <color theme="1"/>
      <name val="Calibri"/>
      <family val="2"/>
      <scheme val="minor"/>
    </font>
    <font>
      <sz val="11"/>
      <color rgb="FF0D0D0D"/>
      <name val="Calibri"/>
      <family val="2"/>
    </font>
    <font>
      <sz val="11"/>
      <color rgb="FF000000"/>
      <name val="Calibri"/>
      <family val="2"/>
    </font>
    <font>
      <b/>
      <sz val="11"/>
      <name val="Calibri"/>
      <family val="2"/>
      <scheme val="minor"/>
    </font>
    <font>
      <i/>
      <sz val="11"/>
      <name val="Calibri"/>
      <family val="2"/>
      <charset val="238"/>
      <scheme val="minor"/>
    </font>
    <font>
      <sz val="12"/>
      <name val="Calibri"/>
      <family val="2"/>
      <scheme val="minor"/>
    </font>
    <font>
      <sz val="10"/>
      <name val="Calibri"/>
      <family val="2"/>
      <scheme val="minor"/>
    </font>
    <font>
      <sz val="8"/>
      <name val="Calibri"/>
      <family val="2"/>
      <scheme val="minor"/>
    </font>
    <font>
      <b/>
      <sz val="12"/>
      <name val="Calibri"/>
      <family val="2"/>
      <scheme val="minor"/>
    </font>
    <font>
      <b/>
      <sz val="16"/>
      <name val="Calibri"/>
      <family val="2"/>
      <scheme val="minor"/>
    </font>
    <font>
      <b/>
      <sz val="13"/>
      <color indexed="8"/>
      <name val="Calibri"/>
      <family val="2"/>
      <charset val="238"/>
      <scheme val="minor"/>
    </font>
    <font>
      <b/>
      <sz val="13"/>
      <name val="Calibri"/>
      <family val="2"/>
      <charset val="238"/>
      <scheme val="minor"/>
    </font>
    <font>
      <sz val="13"/>
      <name val="Calibri"/>
      <family val="2"/>
      <charset val="238"/>
      <scheme val="minor"/>
    </font>
  </fonts>
  <fills count="12">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9CC00"/>
        <bgColor rgb="FF99CC00"/>
      </patternFill>
    </fill>
    <fill>
      <patternFill patternType="solid">
        <fgColor rgb="FFFFFF99"/>
        <bgColor indexed="64"/>
      </patternFill>
    </fill>
    <fill>
      <patternFill patternType="solid">
        <fgColor rgb="FFFFFF66"/>
        <bgColor indexed="64"/>
      </patternFill>
    </fill>
    <fill>
      <patternFill patternType="solid">
        <fgColor rgb="FFFFC7CE"/>
      </patternFill>
    </fill>
    <fill>
      <patternFill patternType="solid">
        <fgColor rgb="FF99CC00"/>
        <bgColor indexed="64"/>
      </patternFill>
    </fill>
    <fill>
      <patternFill patternType="solid">
        <fgColor rgb="FFFFC7CE"/>
        <bgColor rgb="FFFFEB9C"/>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s>
  <cellStyleXfs count="8">
    <xf numFmtId="0" fontId="0" fillId="0" borderId="0"/>
    <xf numFmtId="44" fontId="6" fillId="0" borderId="0" applyFont="0" applyFill="0" applyBorder="0" applyAlignment="0" applyProtection="0"/>
    <xf numFmtId="166" fontId="10" fillId="0" borderId="0" applyBorder="0" applyProtection="0"/>
    <xf numFmtId="0" fontId="6" fillId="0" borderId="0"/>
    <xf numFmtId="0" fontId="25" fillId="9" borderId="0" applyNumberFormat="0" applyBorder="0" applyAlignment="0" applyProtection="0"/>
    <xf numFmtId="0" fontId="28" fillId="11" borderId="0" applyBorder="0" applyProtection="0"/>
    <xf numFmtId="0" fontId="25" fillId="9" borderId="0" applyNumberFormat="0" applyBorder="0" applyAlignment="0" applyProtection="0"/>
    <xf numFmtId="0" fontId="3" fillId="0" borderId="0"/>
  </cellStyleXfs>
  <cellXfs count="711">
    <xf numFmtId="0" fontId="0" fillId="0" borderId="0" xfId="0"/>
    <xf numFmtId="4" fontId="0" fillId="0" borderId="0" xfId="0" applyNumberFormat="1"/>
    <xf numFmtId="0" fontId="0" fillId="0" borderId="0" xfId="0" applyAlignment="1">
      <alignment horizontal="left"/>
    </xf>
    <xf numFmtId="0" fontId="4" fillId="0" borderId="2" xfId="0" applyFont="1" applyBorder="1" applyAlignment="1">
      <alignment horizontal="left" vertical="top" wrapText="1"/>
    </xf>
    <xf numFmtId="0" fontId="4" fillId="0" borderId="0" xfId="0" applyFont="1"/>
    <xf numFmtId="0" fontId="5" fillId="0" borderId="0" xfId="0" applyFont="1"/>
    <xf numFmtId="0" fontId="0" fillId="0" borderId="0" xfId="0"/>
    <xf numFmtId="0" fontId="5"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164" fontId="0" fillId="0" borderId="0" xfId="0" applyNumberFormat="1" applyFont="1" applyFill="1" applyAlignment="1">
      <alignment horizontal="center" vertical="center"/>
    </xf>
    <xf numFmtId="0" fontId="0" fillId="0" borderId="0" xfId="0" applyFont="1" applyFill="1"/>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0" xfId="0" applyAlignment="1">
      <alignment horizontal="left"/>
    </xf>
    <xf numFmtId="0" fontId="0" fillId="0" borderId="0" xfId="0" applyFill="1"/>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xf numFmtId="0" fontId="0" fillId="4" borderId="1" xfId="0" applyFont="1" applyFill="1" applyBorder="1" applyAlignment="1">
      <alignment horizontal="center"/>
    </xf>
    <xf numFmtId="0" fontId="1" fillId="0" borderId="0" xfId="0" applyFont="1"/>
    <xf numFmtId="0"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xf>
    <xf numFmtId="0" fontId="0" fillId="0" borderId="0" xfId="0" applyAlignment="1">
      <alignment wrapText="1"/>
    </xf>
    <xf numFmtId="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4" fillId="0" borderId="0" xfId="0" applyFont="1"/>
    <xf numFmtId="0" fontId="0" fillId="0" borderId="2" xfId="0" applyFont="1" applyBorder="1"/>
    <xf numFmtId="0" fontId="0" fillId="0" borderId="0" xfId="0" applyFont="1" applyAlignment="1">
      <alignment horizontal="center"/>
    </xf>
    <xf numFmtId="0" fontId="0" fillId="0" borderId="0" xfId="0" applyAlignment="1">
      <alignment horizontal="center"/>
    </xf>
    <xf numFmtId="0" fontId="0" fillId="0" borderId="2" xfId="0" applyFont="1"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xf numFmtId="0" fontId="0" fillId="0" borderId="0" xfId="0" applyAlignment="1"/>
    <xf numFmtId="0" fontId="0" fillId="0" borderId="2" xfId="0" applyBorder="1" applyAlignment="1">
      <alignment horizontal="center" vertical="center" wrapText="1"/>
    </xf>
    <xf numFmtId="0" fontId="0" fillId="0" borderId="0" xfId="0" applyBorder="1"/>
    <xf numFmtId="20" fontId="0" fillId="0" borderId="0" xfId="0" applyNumberFormat="1"/>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0" xfId="0" applyAlignment="1">
      <alignment horizontal="left" wrapText="1"/>
    </xf>
    <xf numFmtId="166" fontId="0" fillId="3" borderId="2" xfId="2" applyFont="1" applyFill="1" applyBorder="1" applyAlignment="1">
      <alignment horizontal="center" vertical="center" wrapText="1"/>
    </xf>
    <xf numFmtId="166" fontId="0" fillId="0" borderId="2" xfId="2" applyFont="1" applyBorder="1" applyAlignment="1">
      <alignment horizontal="center" vertical="center" wrapText="1"/>
    </xf>
    <xf numFmtId="0" fontId="0" fillId="0" borderId="0" xfId="0" applyAlignment="1">
      <alignment horizontal="center" vertical="center" wrapText="1"/>
    </xf>
    <xf numFmtId="0" fontId="11" fillId="0" borderId="0" xfId="0" applyFont="1"/>
    <xf numFmtId="0" fontId="12" fillId="0" borderId="0" xfId="0" applyFont="1"/>
    <xf numFmtId="0" fontId="0" fillId="0" borderId="0" xfId="0" applyFill="1" applyAlignment="1">
      <alignment horizontal="center" vertical="center"/>
    </xf>
    <xf numFmtId="4" fontId="0" fillId="0" borderId="0" xfId="0" applyNumberFormat="1" applyAlignment="1">
      <alignment horizontal="center" vertical="center"/>
    </xf>
    <xf numFmtId="4" fontId="0" fillId="3" borderId="0" xfId="0" applyNumberForma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xf>
    <xf numFmtId="4" fontId="0" fillId="0" borderId="0" xfId="0" applyNumberFormat="1" applyFont="1" applyAlignment="1">
      <alignment horizontal="center" vertical="center"/>
    </xf>
    <xf numFmtId="4" fontId="0" fillId="3" borderId="0" xfId="0" applyNumberFormat="1" applyFont="1" applyFill="1"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0" fontId="5" fillId="0" borderId="0" xfId="0" applyFont="1" applyBorder="1"/>
    <xf numFmtId="4" fontId="0" fillId="0" borderId="0" xfId="0" applyNumberFormat="1" applyBorder="1"/>
    <xf numFmtId="2" fontId="0"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2" borderId="7"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left"/>
    </xf>
    <xf numFmtId="0" fontId="0" fillId="0" borderId="0" xfId="0" applyBorder="1" applyAlignment="1">
      <alignment horizontal="left"/>
    </xf>
    <xf numFmtId="0" fontId="7" fillId="0" borderId="2" xfId="0" applyFont="1" applyBorder="1" applyAlignment="1">
      <alignment horizontal="center" vertical="center" wrapText="1"/>
    </xf>
    <xf numFmtId="0" fontId="0" fillId="0" borderId="2" xfId="0" applyBorder="1" applyAlignment="1">
      <alignment wrapText="1"/>
    </xf>
    <xf numFmtId="0" fontId="0" fillId="0" borderId="4" xfId="0" applyBorder="1" applyAlignment="1">
      <alignment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xf>
    <xf numFmtId="4" fontId="0" fillId="0" borderId="2" xfId="0" applyNumberFormat="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5" fillId="0" borderId="2" xfId="0" applyFont="1" applyBorder="1" applyAlignment="1">
      <alignment horizontal="left" vertical="center" wrapText="1"/>
    </xf>
    <xf numFmtId="49" fontId="4" fillId="0" borderId="2" xfId="0" applyNumberFormat="1" applyFont="1" applyBorder="1" applyAlignment="1">
      <alignment horizontal="center" vertical="top" wrapText="1"/>
    </xf>
    <xf numFmtId="17" fontId="4"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0" fontId="1" fillId="0" borderId="2" xfId="0" applyFont="1" applyBorder="1" applyAlignment="1">
      <alignment horizontal="left" vertical="center" wrapText="1"/>
    </xf>
    <xf numFmtId="0" fontId="0" fillId="0" borderId="2" xfId="0" applyBorder="1" applyAlignment="1">
      <alignment horizontal="left" vertical="top" wrapText="1"/>
    </xf>
    <xf numFmtId="49" fontId="0" fillId="0" borderId="2" xfId="0" applyNumberFormat="1" applyBorder="1" applyAlignment="1">
      <alignment horizontal="center" vertical="top" wrapText="1"/>
    </xf>
    <xf numFmtId="17" fontId="0" fillId="0" borderId="2" xfId="0" applyNumberFormat="1" applyBorder="1" applyAlignment="1">
      <alignment horizontal="center" vertical="center" wrapText="1"/>
    </xf>
    <xf numFmtId="164" fontId="0" fillId="0" borderId="0" xfId="0" applyNumberFormat="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17" fillId="6" borderId="14" xfId="0" applyFont="1" applyFill="1" applyBorder="1" applyAlignment="1">
      <alignment horizontal="center" vertical="center" wrapText="1"/>
    </xf>
    <xf numFmtId="0" fontId="17" fillId="6" borderId="15" xfId="0" applyFont="1" applyFill="1" applyBorder="1" applyAlignment="1">
      <alignment horizontal="center" vertical="center" wrapText="1"/>
    </xf>
    <xf numFmtId="1" fontId="17" fillId="6" borderId="15" xfId="0" applyNumberFormat="1" applyFont="1" applyFill="1" applyBorder="1" applyAlignment="1">
      <alignment horizontal="center" vertical="center" wrapText="1"/>
    </xf>
    <xf numFmtId="0" fontId="17" fillId="6" borderId="14" xfId="0" applyFont="1" applyFill="1" applyBorder="1" applyAlignment="1">
      <alignment horizontal="center" vertical="center"/>
    </xf>
    <xf numFmtId="4" fontId="17" fillId="6" borderId="15" xfId="0" applyNumberFormat="1" applyFont="1" applyFill="1" applyBorder="1" applyAlignment="1">
      <alignment horizontal="center" vertical="center" wrapText="1"/>
    </xf>
    <xf numFmtId="0" fontId="0" fillId="0" borderId="2" xfId="3" applyFont="1" applyBorder="1" applyAlignment="1">
      <alignment horizontal="center" vertical="center" wrapText="1"/>
    </xf>
    <xf numFmtId="0" fontId="2" fillId="0" borderId="5" xfId="0" applyFont="1" applyBorder="1" applyAlignment="1">
      <alignment horizontal="center" vertical="center" wrapText="1"/>
    </xf>
    <xf numFmtId="0" fontId="21" fillId="0" borderId="0" xfId="0" applyFont="1" applyAlignment="1">
      <alignment horizontal="center"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1" fontId="0" fillId="6" borderId="15" xfId="0" applyNumberFormat="1" applyFill="1" applyBorder="1" applyAlignment="1">
      <alignment horizontal="center" vertical="center" wrapText="1"/>
    </xf>
    <xf numFmtId="0" fontId="0" fillId="6" borderId="14" xfId="0" applyFill="1" applyBorder="1" applyAlignment="1">
      <alignment horizontal="center" vertical="center"/>
    </xf>
    <xf numFmtId="4" fontId="0" fillId="6" borderId="15" xfId="0" applyNumberFormat="1"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17" fontId="0" fillId="0" borderId="15" xfId="0" applyNumberFormat="1" applyBorder="1" applyAlignment="1">
      <alignment horizontal="center" vertical="center" wrapText="1"/>
    </xf>
    <xf numFmtId="4" fontId="0" fillId="0" borderId="15" xfId="0" applyNumberFormat="1" applyBorder="1" applyAlignment="1">
      <alignment horizontal="center" vertical="center" wrapText="1"/>
    </xf>
    <xf numFmtId="2" fontId="0" fillId="0" borderId="15" xfId="0" applyNumberFormat="1" applyBorder="1" applyAlignment="1">
      <alignment horizontal="center" vertical="center"/>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1" fontId="22" fillId="2" borderId="2" xfId="0" applyNumberFormat="1" applyFont="1" applyFill="1" applyBorder="1" applyAlignment="1">
      <alignment horizontal="center" vertical="center" wrapText="1"/>
    </xf>
    <xf numFmtId="0" fontId="22" fillId="2" borderId="5" xfId="0" applyFont="1" applyFill="1" applyBorder="1" applyAlignment="1">
      <alignment horizontal="center" vertical="center"/>
    </xf>
    <xf numFmtId="4" fontId="22" fillId="2"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14" fillId="3" borderId="2"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xf>
    <xf numFmtId="4" fontId="8" fillId="3" borderId="2" xfId="0" applyNumberFormat="1" applyFont="1" applyFill="1" applyBorder="1" applyAlignment="1">
      <alignment horizontal="center" vertical="center" wrapText="1"/>
    </xf>
    <xf numFmtId="4" fontId="3" fillId="0" borderId="0" xfId="0" applyNumberFormat="1" applyFont="1"/>
    <xf numFmtId="0" fontId="23" fillId="3" borderId="2" xfId="0" applyFont="1" applyFill="1" applyBorder="1" applyAlignment="1">
      <alignment horizontal="left" vertical="center" wrapText="1"/>
    </xf>
    <xf numFmtId="0" fontId="8" fillId="3" borderId="0" xfId="0" applyFont="1" applyFill="1" applyAlignment="1">
      <alignment vertical="center" wrapText="1"/>
    </xf>
    <xf numFmtId="0" fontId="15"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23" fillId="3" borderId="2"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4" fontId="8" fillId="3" borderId="5" xfId="0" applyNumberFormat="1" applyFont="1" applyFill="1" applyBorder="1" applyAlignment="1">
      <alignment horizontal="center" vertical="center"/>
    </xf>
    <xf numFmtId="0" fontId="8" fillId="3" borderId="0" xfId="0" applyFont="1" applyFill="1"/>
    <xf numFmtId="0" fontId="8" fillId="3" borderId="5" xfId="0" applyFont="1" applyFill="1" applyBorder="1" applyAlignment="1">
      <alignment horizontal="center" vertical="center" wrapText="1"/>
    </xf>
    <xf numFmtId="4" fontId="8" fillId="3" borderId="7"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14" fillId="3" borderId="7" xfId="0" applyFont="1" applyFill="1" applyBorder="1" applyAlignment="1">
      <alignment horizontal="left" vertical="center" wrapText="1"/>
    </xf>
    <xf numFmtId="0" fontId="8" fillId="3" borderId="0" xfId="0" applyFont="1" applyFill="1" applyAlignment="1">
      <alignment wrapText="1"/>
    </xf>
    <xf numFmtId="0" fontId="8" fillId="3" borderId="7" xfId="0" applyFont="1" applyFill="1" applyBorder="1" applyAlignment="1">
      <alignment vertical="center" wrapText="1"/>
    </xf>
    <xf numFmtId="0" fontId="8" fillId="3" borderId="0" xfId="0" applyFont="1" applyFill="1" applyAlignment="1">
      <alignment horizontal="center" vertical="center" wrapText="1"/>
    </xf>
    <xf numFmtId="4" fontId="8" fillId="3" borderId="7" xfId="0" applyNumberFormat="1" applyFont="1" applyFill="1" applyBorder="1" applyAlignment="1">
      <alignment horizontal="center" vertical="center" wrapText="1"/>
    </xf>
    <xf numFmtId="0" fontId="8" fillId="3" borderId="0" xfId="0" applyFont="1" applyFill="1" applyAlignment="1">
      <alignment horizontal="center" vertical="center"/>
    </xf>
    <xf numFmtId="0" fontId="8"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8" fillId="3" borderId="0" xfId="0" applyFont="1" applyFill="1" applyAlignment="1">
      <alignment horizontal="left" vertical="center" wrapText="1"/>
    </xf>
    <xf numFmtId="0" fontId="8" fillId="3" borderId="1" xfId="0" applyFont="1" applyFill="1" applyBorder="1" applyAlignment="1">
      <alignment vertical="top" wrapText="1"/>
    </xf>
    <xf numFmtId="4" fontId="8" fillId="3" borderId="1" xfId="0" applyNumberFormat="1" applyFont="1" applyFill="1" applyBorder="1" applyAlignment="1">
      <alignment horizontal="center" vertical="center"/>
    </xf>
    <xf numFmtId="0" fontId="14" fillId="3" borderId="0" xfId="0" applyFont="1" applyFill="1" applyAlignment="1">
      <alignment horizontal="center" vertical="center" wrapText="1"/>
    </xf>
    <xf numFmtId="0" fontId="15" fillId="3" borderId="2" xfId="0" applyFont="1" applyFill="1" applyBorder="1" applyAlignment="1">
      <alignment vertical="top" wrapText="1"/>
    </xf>
    <xf numFmtId="0" fontId="24" fillId="3" borderId="2" xfId="0" applyFont="1" applyFill="1" applyBorder="1" applyAlignment="1">
      <alignment horizontal="center" vertical="center"/>
    </xf>
    <xf numFmtId="0" fontId="8" fillId="3" borderId="1" xfId="0" applyFont="1" applyFill="1" applyBorder="1" applyAlignment="1">
      <alignment horizontal="center" vertical="top" wrapText="1"/>
    </xf>
    <xf numFmtId="0" fontId="24"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14" fillId="3" borderId="0" xfId="0" applyFont="1" applyFill="1" applyAlignment="1">
      <alignment vertical="center" wrapText="1"/>
    </xf>
    <xf numFmtId="0" fontId="24" fillId="3" borderId="1" xfId="0" applyFont="1" applyFill="1" applyBorder="1" applyAlignment="1">
      <alignment horizontal="center" vertical="center"/>
    </xf>
    <xf numFmtId="0" fontId="22" fillId="2" borderId="2" xfId="0" applyFont="1" applyFill="1" applyBorder="1" applyAlignment="1">
      <alignment horizontal="center" vertical="center"/>
    </xf>
    <xf numFmtId="49" fontId="0"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7"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3" borderId="2"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xf>
    <xf numFmtId="0" fontId="0" fillId="0" borderId="0" xfId="0" applyFont="1" applyAlignment="1">
      <alignment horizontal="center" vertical="center" wrapText="1"/>
    </xf>
    <xf numFmtId="0" fontId="13" fillId="0" borderId="2" xfId="0" applyFont="1" applyBorder="1" applyAlignment="1">
      <alignment horizontal="center" vertical="center" wrapText="1"/>
    </xf>
    <xf numFmtId="0" fontId="0" fillId="7" borderId="0" xfId="0" applyFill="1"/>
    <xf numFmtId="0" fontId="0" fillId="8" borderId="0" xfId="0" applyFill="1"/>
    <xf numFmtId="164" fontId="0" fillId="0" borderId="0" xfId="0" applyNumberFormat="1" applyBorder="1" applyAlignment="1">
      <alignment horizontal="center" vertical="center"/>
    </xf>
    <xf numFmtId="0" fontId="0" fillId="8" borderId="0" xfId="0" applyFill="1" applyBorder="1"/>
    <xf numFmtId="0" fontId="8" fillId="0" borderId="2" xfId="0" applyFont="1" applyBorder="1" applyAlignment="1">
      <alignment horizontal="center" vertical="center"/>
    </xf>
    <xf numFmtId="17"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0" fontId="8" fillId="0" borderId="2" xfId="0" applyFont="1" applyBorder="1"/>
    <xf numFmtId="0" fontId="26" fillId="0" borderId="0" xfId="0" applyFont="1"/>
    <xf numFmtId="0" fontId="27" fillId="0" borderId="0" xfId="0" applyFont="1" applyAlignment="1">
      <alignment vertical="center"/>
    </xf>
    <xf numFmtId="0" fontId="0" fillId="3" borderId="0" xfId="0" applyFill="1"/>
    <xf numFmtId="0" fontId="29" fillId="2" borderId="2" xfId="0"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0" borderId="2" xfId="0" applyFont="1" applyBorder="1" applyAlignment="1">
      <alignment horizontal="center" wrapText="1"/>
    </xf>
    <xf numFmtId="0" fontId="30" fillId="0" borderId="2" xfId="0" applyFont="1" applyBorder="1" applyAlignment="1">
      <alignment horizontal="center" vertical="center"/>
    </xf>
    <xf numFmtId="0" fontId="29" fillId="2" borderId="2" xfId="0" applyFont="1" applyFill="1" applyBorder="1" applyAlignment="1">
      <alignment horizontal="center" vertical="center"/>
    </xf>
    <xf numFmtId="4" fontId="29" fillId="2" borderId="2" xfId="0" applyNumberFormat="1" applyFont="1" applyFill="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17" fontId="0" fillId="0" borderId="2" xfId="0" applyNumberFormat="1" applyFill="1" applyBorder="1" applyAlignment="1">
      <alignment horizontal="center" vertical="center" wrapText="1"/>
    </xf>
    <xf numFmtId="4" fontId="0" fillId="0" borderId="2" xfId="0" applyNumberForma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1" xfId="0" applyFont="1" applyFill="1" applyBorder="1" applyAlignment="1">
      <alignment horizontal="left" vertical="center" wrapText="1"/>
    </xf>
    <xf numFmtId="49" fontId="17" fillId="0" borderId="11" xfId="0" applyNumberFormat="1" applyFont="1" applyFill="1" applyBorder="1" applyAlignment="1">
      <alignment horizontal="center" vertical="center" wrapText="1"/>
    </xf>
    <xf numFmtId="17" fontId="17" fillId="0" borderId="11" xfId="0" applyNumberFormat="1" applyFont="1" applyFill="1" applyBorder="1" applyAlignment="1">
      <alignment horizontal="center" vertical="center" wrapText="1"/>
    </xf>
    <xf numFmtId="17" fontId="17" fillId="0" borderId="15" xfId="0" applyNumberFormat="1" applyFont="1" applyFill="1" applyBorder="1" applyAlignment="1">
      <alignment horizontal="center" vertical="center" wrapText="1"/>
    </xf>
    <xf numFmtId="4" fontId="17" fillId="0" borderId="15"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17" fillId="0" borderId="15" xfId="0" applyFont="1" applyFill="1" applyBorder="1" applyAlignment="1">
      <alignment horizontal="center" vertical="center" wrapText="1" readingOrder="1"/>
    </xf>
    <xf numFmtId="49" fontId="4"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wrapText="1"/>
    </xf>
    <xf numFmtId="0" fontId="7" fillId="0" borderId="14" xfId="0"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49" fontId="7" fillId="0" borderId="15" xfId="0" applyNumberFormat="1" applyFont="1" applyFill="1" applyBorder="1" applyAlignment="1">
      <alignment horizontal="center" vertical="center" wrapText="1"/>
    </xf>
    <xf numFmtId="164" fontId="7" fillId="0" borderId="0" xfId="0" applyNumberFormat="1" applyFont="1" applyFill="1" applyAlignment="1">
      <alignment horizontal="left" vertical="center"/>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4" fontId="0" fillId="0" borderId="15" xfId="0" applyNumberForma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17" fontId="7" fillId="0" borderId="15" xfId="0" applyNumberFormat="1" applyFont="1" applyFill="1" applyBorder="1" applyAlignment="1">
      <alignment horizontal="center" vertical="center" wrapText="1"/>
    </xf>
    <xf numFmtId="17" fontId="4" fillId="0" borderId="15"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xf>
    <xf numFmtId="4" fontId="7" fillId="0" borderId="1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15" xfId="0" applyFill="1" applyBorder="1" applyAlignment="1">
      <alignment vertical="center" wrapText="1"/>
    </xf>
    <xf numFmtId="3" fontId="0" fillId="0" borderId="15" xfId="0" applyNumberForma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17"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4" fontId="15"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2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xf>
    <xf numFmtId="4" fontId="15" fillId="0" borderId="1" xfId="0" applyNumberFormat="1" applyFont="1" applyFill="1" applyBorder="1" applyAlignment="1">
      <alignment vertical="center"/>
    </xf>
    <xf numFmtId="0" fontId="15" fillId="0" borderId="1" xfId="0" applyFont="1" applyFill="1" applyBorder="1" applyAlignment="1">
      <alignment vertical="center" wrapText="1"/>
    </xf>
    <xf numFmtId="0" fontId="23" fillId="0" borderId="0" xfId="0" applyFont="1" applyFill="1" applyAlignment="1">
      <alignment vertical="center" wrapText="1"/>
    </xf>
    <xf numFmtId="0" fontId="15" fillId="0" borderId="1" xfId="0" applyFont="1" applyFill="1" applyBorder="1" applyAlignment="1">
      <alignment vertical="top" wrapText="1"/>
    </xf>
    <xf numFmtId="0" fontId="15" fillId="0" borderId="7" xfId="0" applyFont="1" applyFill="1" applyBorder="1" applyAlignment="1">
      <alignment horizontal="center" vertical="center"/>
    </xf>
    <xf numFmtId="0" fontId="15" fillId="0" borderId="7" xfId="0" applyFont="1" applyFill="1" applyBorder="1" applyAlignment="1">
      <alignment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vertical="center"/>
    </xf>
    <xf numFmtId="2" fontId="15" fillId="0" borderId="2" xfId="0" applyNumberFormat="1" applyFont="1" applyFill="1" applyBorder="1" applyAlignment="1">
      <alignment horizontal="center" vertical="center"/>
    </xf>
    <xf numFmtId="0" fontId="15" fillId="0" borderId="2" xfId="0" applyFont="1" applyFill="1" applyBorder="1"/>
    <xf numFmtId="0" fontId="43" fillId="0" borderId="2" xfId="0" applyFont="1" applyFill="1" applyBorder="1" applyAlignment="1">
      <alignment horizontal="center" vertical="center" wrapText="1"/>
    </xf>
    <xf numFmtId="0" fontId="43" fillId="0" borderId="2" xfId="0" applyFont="1" applyFill="1" applyBorder="1" applyAlignment="1">
      <alignment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vertical="center"/>
    </xf>
    <xf numFmtId="4"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xf>
    <xf numFmtId="4" fontId="32" fillId="0" borderId="2" xfId="0" applyNumberFormat="1" applyFont="1" applyFill="1" applyBorder="1" applyAlignment="1">
      <alignment vertical="center"/>
    </xf>
    <xf numFmtId="2" fontId="0" fillId="0" borderId="2" xfId="0" applyNumberFormat="1" applyFill="1" applyBorder="1" applyAlignment="1">
      <alignment horizontal="center" vertical="center"/>
    </xf>
    <xf numFmtId="0" fontId="44" fillId="0" borderId="2"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2" fontId="44" fillId="0" borderId="2" xfId="0" applyNumberFormat="1" applyFont="1" applyFill="1" applyBorder="1" applyAlignment="1">
      <alignment horizontal="center" vertical="center" wrapText="1"/>
    </xf>
    <xf numFmtId="2" fontId="44" fillId="0" borderId="2" xfId="0" applyNumberFormat="1" applyFont="1" applyFill="1" applyBorder="1" applyAlignment="1">
      <alignment horizontal="left" vertical="center" wrapText="1"/>
    </xf>
    <xf numFmtId="0" fontId="44" fillId="0" borderId="2" xfId="0" applyFont="1" applyFill="1" applyBorder="1" applyAlignment="1">
      <alignment vertical="center" wrapText="1"/>
    </xf>
    <xf numFmtId="2" fontId="32" fillId="0" borderId="2" xfId="0" applyNumberFormat="1" applyFont="1" applyFill="1" applyBorder="1" applyAlignment="1">
      <alignment vertical="center"/>
    </xf>
    <xf numFmtId="49" fontId="32" fillId="0" borderId="2" xfId="0" applyNumberFormat="1" applyFont="1" applyFill="1" applyBorder="1" applyAlignment="1">
      <alignment horizontal="left" vertical="center" wrapText="1"/>
    </xf>
    <xf numFmtId="2" fontId="32" fillId="0" borderId="2" xfId="0" applyNumberFormat="1" applyFont="1" applyFill="1" applyBorder="1" applyAlignment="1">
      <alignment vertical="center" wrapText="1"/>
    </xf>
    <xf numFmtId="2" fontId="32"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xf>
    <xf numFmtId="16" fontId="4" fillId="0" borderId="2" xfId="0" applyNumberFormat="1" applyFont="1" applyBorder="1" applyAlignment="1">
      <alignment horizontal="center" vertical="center" wrapText="1"/>
    </xf>
    <xf numFmtId="2" fontId="15"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4" fillId="0" borderId="2" xfId="0" applyFont="1" applyFill="1" applyBorder="1" applyAlignment="1">
      <alignment horizontal="left"/>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xf>
    <xf numFmtId="0" fontId="33" fillId="0" borderId="2" xfId="0" applyFont="1" applyFill="1" applyBorder="1" applyAlignment="1">
      <alignment horizontal="center" vertical="center" wrapText="1"/>
    </xf>
    <xf numFmtId="0" fontId="32" fillId="0" borderId="0" xfId="0" applyFont="1" applyFill="1"/>
    <xf numFmtId="4" fontId="32" fillId="0" borderId="0" xfId="0" applyNumberFormat="1" applyFont="1" applyFill="1"/>
    <xf numFmtId="49" fontId="32" fillId="0" borderId="2" xfId="0" applyNumberFormat="1" applyFont="1" applyFill="1" applyBorder="1" applyAlignment="1">
      <alignment horizontal="center" vertical="center" wrapText="1"/>
    </xf>
    <xf numFmtId="0" fontId="47" fillId="0" borderId="0" xfId="0" applyFont="1" applyFill="1"/>
    <xf numFmtId="0" fontId="3" fillId="0" borderId="0" xfId="0" applyFont="1" applyFill="1" applyAlignment="1">
      <alignment horizontal="center" vertical="center"/>
    </xf>
    <xf numFmtId="0" fontId="3" fillId="0" borderId="0" xfId="0" applyFont="1" applyFill="1"/>
    <xf numFmtId="0" fontId="2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0" fontId="33" fillId="0" borderId="2" xfId="0" applyFont="1" applyFill="1" applyBorder="1" applyAlignment="1">
      <alignment horizontal="center" vertical="center"/>
    </xf>
    <xf numFmtId="4" fontId="33" fillId="0" borderId="2" xfId="0" applyNumberFormat="1" applyFont="1" applyFill="1" applyBorder="1" applyAlignment="1">
      <alignment horizontal="center" vertical="center" wrapText="1"/>
    </xf>
    <xf numFmtId="0" fontId="39" fillId="0" borderId="2" xfId="5" applyFont="1" applyFill="1" applyBorder="1" applyAlignment="1" applyProtection="1">
      <alignment horizontal="center" vertical="center" wrapText="1"/>
    </xf>
    <xf numFmtId="0" fontId="30" fillId="0" borderId="2"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4" fontId="8" fillId="0" borderId="0" xfId="0" applyNumberFormat="1" applyFont="1" applyAlignment="1">
      <alignment vertical="center"/>
    </xf>
    <xf numFmtId="4" fontId="8" fillId="0" borderId="0" xfId="0" applyNumberFormat="1"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4" fontId="12" fillId="0" borderId="0" xfId="0" applyNumberFormat="1" applyFont="1" applyAlignment="1">
      <alignment vertical="center"/>
    </xf>
    <xf numFmtId="4" fontId="12" fillId="0" borderId="0" xfId="0" applyNumberFormat="1" applyFont="1" applyAlignment="1">
      <alignment horizontal="center" vertical="center"/>
    </xf>
    <xf numFmtId="0" fontId="23" fillId="0" borderId="0" xfId="0" applyFont="1" applyAlignment="1">
      <alignment vertical="center"/>
    </xf>
    <xf numFmtId="0" fontId="48" fillId="2" borderId="2" xfId="0" applyFont="1" applyFill="1" applyBorder="1" applyAlignment="1">
      <alignment horizontal="center" vertical="center" wrapText="1"/>
    </xf>
    <xf numFmtId="0" fontId="49" fillId="2" borderId="2" xfId="0" applyFont="1" applyFill="1" applyBorder="1" applyAlignment="1">
      <alignment horizontal="center" vertical="center" wrapText="1"/>
    </xf>
    <xf numFmtId="1" fontId="48" fillId="2" borderId="2" xfId="0" applyNumberFormat="1" applyFont="1" applyFill="1" applyBorder="1" applyAlignment="1">
      <alignment horizontal="center" vertical="center" wrapText="1"/>
    </xf>
    <xf numFmtId="0" fontId="48" fillId="2" borderId="2" xfId="0" applyFont="1" applyFill="1" applyBorder="1" applyAlignment="1">
      <alignment horizontal="center" vertical="center"/>
    </xf>
    <xf numFmtId="4" fontId="48" fillId="2" borderId="2" xfId="0" applyNumberFormat="1" applyFont="1" applyFill="1" applyBorder="1" applyAlignment="1">
      <alignment horizontal="center" vertical="center" wrapText="1"/>
    </xf>
    <xf numFmtId="0" fontId="48" fillId="2" borderId="2" xfId="0" applyFont="1" applyFill="1" applyBorder="1" applyAlignment="1">
      <alignment vertical="center" wrapText="1"/>
    </xf>
    <xf numFmtId="0" fontId="50" fillId="3" borderId="2" xfId="7" applyFont="1" applyFill="1" applyBorder="1" applyAlignment="1">
      <alignment horizontal="center" vertical="center" wrapText="1"/>
    </xf>
    <xf numFmtId="4" fontId="50" fillId="3" borderId="2" xfId="0" applyNumberFormat="1" applyFont="1" applyFill="1" applyBorder="1" applyAlignment="1">
      <alignment horizontal="center" vertical="center"/>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50" fillId="3" borderId="2" xfId="0" applyFont="1" applyFill="1" applyBorder="1" applyAlignment="1">
      <alignment horizontal="left" vertical="center" wrapText="1"/>
    </xf>
    <xf numFmtId="4" fontId="50" fillId="3" borderId="2" xfId="0" applyNumberFormat="1" applyFont="1" applyFill="1" applyBorder="1" applyAlignment="1">
      <alignment horizontal="right" vertical="center"/>
    </xf>
    <xf numFmtId="2" fontId="50" fillId="3" borderId="2" xfId="0" applyNumberFormat="1" applyFont="1" applyFill="1" applyBorder="1" applyAlignment="1">
      <alignment horizontal="center" vertic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4" fillId="0" borderId="2" xfId="0" applyFont="1" applyBorder="1" applyAlignment="1">
      <alignment horizontal="left" vertical="top"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top"/>
    </xf>
    <xf numFmtId="0" fontId="4" fillId="0" borderId="2" xfId="0" applyFont="1" applyBorder="1" applyAlignment="1">
      <alignment horizontal="left" vertical="top"/>
    </xf>
    <xf numFmtId="0" fontId="0" fillId="0" borderId="2" xfId="0" applyBorder="1" applyAlignment="1">
      <alignment horizontal="left" vertical="center" wrapText="1"/>
    </xf>
    <xf numFmtId="0" fontId="0" fillId="0" borderId="2" xfId="0" applyBorder="1" applyAlignment="1">
      <alignment horizontal="left"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7" fillId="0" borderId="11" xfId="0" applyFont="1" applyFill="1" applyBorder="1" applyAlignment="1">
      <alignment horizontal="center" vertical="center" wrapText="1"/>
    </xf>
    <xf numFmtId="0" fontId="18" fillId="0" borderId="17" xfId="0" applyFont="1" applyFill="1" applyBorder="1"/>
    <xf numFmtId="0" fontId="17" fillId="6" borderId="11" xfId="0" applyFont="1" applyFill="1" applyBorder="1" applyAlignment="1">
      <alignment horizontal="center" vertical="center"/>
    </xf>
    <xf numFmtId="0" fontId="18" fillId="0" borderId="14" xfId="0" applyFont="1" applyBorder="1"/>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8" fillId="0" borderId="13" xfId="0" applyFont="1" applyBorder="1"/>
    <xf numFmtId="4" fontId="17" fillId="6" borderId="12"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1" xfId="0" applyFont="1" applyFill="1" applyBorder="1" applyAlignment="1">
      <alignment horizontal="left" vertical="center"/>
    </xf>
    <xf numFmtId="4" fontId="7" fillId="0" borderId="11" xfId="0" applyNumberFormat="1" applyFont="1" applyFill="1" applyBorder="1" applyAlignment="1">
      <alignment horizontal="center" vertical="center"/>
    </xf>
    <xf numFmtId="0" fontId="18" fillId="0" borderId="14" xfId="0" applyFont="1" applyFill="1" applyBorder="1"/>
    <xf numFmtId="0" fontId="7" fillId="0" borderId="11" xfId="0" applyFont="1" applyFill="1" applyBorder="1" applyAlignment="1">
      <alignment horizontal="left" vertical="center" wrapText="1"/>
    </xf>
    <xf numFmtId="0" fontId="7" fillId="0" borderId="12" xfId="0" applyFont="1" applyFill="1" applyBorder="1" applyAlignment="1">
      <alignment vertical="center" wrapText="1"/>
    </xf>
    <xf numFmtId="0" fontId="18" fillId="0" borderId="16" xfId="0" applyFont="1" applyFill="1" applyBorder="1"/>
    <xf numFmtId="0" fontId="18" fillId="0" borderId="13" xfId="0" applyFont="1" applyFill="1" applyBorder="1"/>
    <xf numFmtId="0" fontId="18" fillId="0" borderId="17" xfId="0" applyFont="1" applyFill="1" applyBorder="1" applyAlignment="1">
      <alignment horizontal="center"/>
    </xf>
    <xf numFmtId="0" fontId="18" fillId="0" borderId="14" xfId="0" applyFont="1" applyFill="1" applyBorder="1" applyAlignment="1">
      <alignment horizontal="center"/>
    </xf>
    <xf numFmtId="1" fontId="17" fillId="0" borderId="11" xfId="0" applyNumberFormat="1" applyFont="1" applyFill="1" applyBorder="1" applyAlignment="1">
      <alignment horizontal="center" vertical="center"/>
    </xf>
    <xf numFmtId="1" fontId="19" fillId="0" borderId="11" xfId="0" applyNumberFormat="1" applyFont="1" applyFill="1" applyBorder="1" applyAlignment="1">
      <alignment horizontal="center" vertical="center"/>
    </xf>
    <xf numFmtId="1" fontId="19" fillId="0" borderId="11" xfId="0" applyNumberFormat="1" applyFont="1" applyFill="1" applyBorder="1" applyAlignment="1">
      <alignment horizontal="center" vertical="center" wrapText="1"/>
    </xf>
    <xf numFmtId="1" fontId="19" fillId="0" borderId="11" xfId="0" applyNumberFormat="1" applyFont="1" applyFill="1" applyBorder="1" applyAlignment="1">
      <alignment vertical="top" wrapText="1"/>
    </xf>
    <xf numFmtId="0" fontId="17"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0" applyFont="1" applyFill="1" applyBorder="1"/>
    <xf numFmtId="4" fontId="17"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xf>
    <xf numFmtId="0" fontId="17" fillId="0" borderId="11" xfId="0" applyFont="1" applyFill="1" applyBorder="1" applyAlignment="1">
      <alignment horizontal="center" vertical="center" wrapText="1" readingOrder="1"/>
    </xf>
    <xf numFmtId="0" fontId="17" fillId="0" borderId="12" xfId="0" applyFont="1" applyFill="1" applyBorder="1" applyAlignment="1">
      <alignment horizontal="left" vertical="center" wrapText="1" readingOrder="1"/>
    </xf>
    <xf numFmtId="0" fontId="19" fillId="0" borderId="12" xfId="0" applyFont="1" applyFill="1" applyBorder="1" applyAlignment="1">
      <alignment vertical="top" wrapText="1"/>
    </xf>
    <xf numFmtId="4" fontId="17" fillId="0" borderId="11" xfId="0" applyNumberFormat="1" applyFont="1" applyFill="1" applyBorder="1" applyAlignment="1">
      <alignment horizontal="center" vertical="center" wrapText="1" readingOrder="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2" fontId="0" fillId="0" borderId="2" xfId="0" applyNumberForma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165" fontId="0" fillId="0" borderId="2" xfId="0" applyNumberForma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4"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3" applyFont="1" applyBorder="1" applyAlignment="1">
      <alignment horizontal="center" vertical="center" wrapText="1"/>
    </xf>
    <xf numFmtId="0" fontId="0" fillId="0" borderId="5" xfId="3"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5" xfId="3"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0" fillId="6" borderId="11" xfId="0" applyFill="1" applyBorder="1" applyAlignment="1">
      <alignment horizontal="center" vertical="center"/>
    </xf>
    <xf numFmtId="0" fontId="20" fillId="0" borderId="14" xfId="0" applyFont="1" applyBorder="1"/>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20" fillId="0" borderId="13" xfId="0" applyFont="1" applyBorder="1"/>
    <xf numFmtId="4" fontId="0" fillId="6" borderId="12" xfId="0" applyNumberFormat="1" applyFill="1" applyBorder="1" applyAlignment="1">
      <alignment horizontal="center" vertical="center" wrapText="1"/>
    </xf>
    <xf numFmtId="0" fontId="7" fillId="0" borderId="14" xfId="0" applyFont="1" applyFill="1" applyBorder="1"/>
    <xf numFmtId="17" fontId="7"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2" xfId="0" applyBorder="1" applyAlignment="1">
      <alignment horizontal="left" vertical="center" wrapText="1"/>
    </xf>
    <xf numFmtId="0" fontId="20" fillId="0" borderId="16" xfId="0" applyFont="1" applyBorder="1"/>
    <xf numFmtId="0" fontId="0" fillId="0" borderId="12" xfId="0" applyBorder="1" applyAlignment="1">
      <alignment horizontal="center" vertical="center" wrapText="1"/>
    </xf>
    <xf numFmtId="0" fontId="7" fillId="0" borderId="12" xfId="0" applyFont="1" applyFill="1" applyBorder="1" applyAlignment="1">
      <alignment horizontal="left" vertical="center" wrapText="1"/>
    </xf>
    <xf numFmtId="0" fontId="7" fillId="0" borderId="16" xfId="0" applyFont="1" applyFill="1" applyBorder="1" applyAlignment="1">
      <alignment wrapText="1"/>
    </xf>
    <xf numFmtId="0" fontId="7" fillId="0" borderId="13" xfId="0" applyFont="1" applyFill="1" applyBorder="1" applyAlignment="1">
      <alignment wrapText="1"/>
    </xf>
    <xf numFmtId="0" fontId="4" fillId="0" borderId="12" xfId="0" applyFont="1" applyFill="1" applyBorder="1" applyAlignment="1">
      <alignment horizontal="left" vertical="center" wrapText="1"/>
    </xf>
    <xf numFmtId="0" fontId="7" fillId="0" borderId="16" xfId="0" applyFont="1" applyFill="1" applyBorder="1"/>
    <xf numFmtId="0" fontId="7" fillId="0" borderId="13" xfId="0" applyFont="1" applyFill="1" applyBorder="1"/>
    <xf numFmtId="0" fontId="0" fillId="0" borderId="12" xfId="0" applyBorder="1" applyAlignment="1">
      <alignment horizontal="left" wrapText="1"/>
    </xf>
    <xf numFmtId="0" fontId="0" fillId="0" borderId="11" xfId="0" applyFill="1" applyBorder="1" applyAlignment="1">
      <alignment horizontal="center" vertical="center"/>
    </xf>
    <xf numFmtId="0" fontId="20" fillId="0" borderId="17" xfId="0" applyFont="1" applyFill="1" applyBorder="1"/>
    <xf numFmtId="0" fontId="20" fillId="0" borderId="14" xfId="0" applyFont="1" applyFill="1" applyBorder="1"/>
    <xf numFmtId="0" fontId="0" fillId="0" borderId="11" xfId="0" applyFill="1" applyBorder="1" applyAlignment="1">
      <alignment horizontal="center" vertical="center" wrapText="1"/>
    </xf>
    <xf numFmtId="0" fontId="0" fillId="0" borderId="12" xfId="0" applyFill="1" applyBorder="1" applyAlignment="1">
      <alignment horizontal="left" vertical="center" wrapText="1"/>
    </xf>
    <xf numFmtId="0" fontId="20" fillId="0" borderId="16" xfId="0" applyFont="1" applyFill="1" applyBorder="1"/>
    <xf numFmtId="0" fontId="20" fillId="0" borderId="13" xfId="0" applyFont="1" applyFill="1" applyBorder="1"/>
    <xf numFmtId="4" fontId="0" fillId="0" borderId="11" xfId="0" applyNumberFormat="1" applyFill="1" applyBorder="1" applyAlignment="1">
      <alignment horizontal="center" vertical="center"/>
    </xf>
    <xf numFmtId="0" fontId="22"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 xfId="0" applyFont="1" applyFill="1" applyBorder="1" applyAlignment="1">
      <alignment horizontal="center" vertical="center" wrapText="1"/>
    </xf>
    <xf numFmtId="0" fontId="8" fillId="3" borderId="3" xfId="0" applyFont="1" applyFill="1" applyBorder="1" applyAlignment="1">
      <alignment vertical="top" wrapText="1"/>
    </xf>
    <xf numFmtId="0" fontId="8" fillId="3" borderId="6" xfId="0" applyFont="1" applyFill="1" applyBorder="1" applyAlignment="1">
      <alignment vertical="top"/>
    </xf>
    <xf numFmtId="0" fontId="8" fillId="3" borderId="4" xfId="0" applyFont="1" applyFill="1" applyBorder="1" applyAlignment="1">
      <alignment vertical="top"/>
    </xf>
    <xf numFmtId="0" fontId="8" fillId="3" borderId="6" xfId="0" applyFont="1" applyFill="1" applyBorder="1" applyAlignment="1">
      <alignment vertical="top" wrapText="1"/>
    </xf>
    <xf numFmtId="0" fontId="8" fillId="3" borderId="4" xfId="0" applyFont="1" applyFill="1" applyBorder="1" applyAlignment="1">
      <alignment vertical="top" wrapText="1"/>
    </xf>
    <xf numFmtId="0" fontId="22" fillId="2" borderId="3" xfId="0" applyFont="1" applyFill="1" applyBorder="1" applyAlignment="1">
      <alignment horizontal="center" vertical="center" wrapText="1"/>
    </xf>
    <xf numFmtId="0" fontId="8" fillId="0" borderId="4" xfId="0" applyFont="1" applyBorder="1" applyAlignment="1">
      <alignment horizontal="center"/>
    </xf>
    <xf numFmtId="4" fontId="22" fillId="2"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3" borderId="3" xfId="0" applyFont="1" applyFill="1" applyBorder="1" applyAlignment="1">
      <alignment horizontal="left" vertical="center"/>
    </xf>
    <xf numFmtId="0" fontId="15" fillId="3" borderId="6" xfId="0" applyFont="1" applyFill="1" applyBorder="1" applyAlignment="1">
      <alignment horizontal="left" vertical="center"/>
    </xf>
    <xf numFmtId="0" fontId="15" fillId="3" borderId="4" xfId="0" applyFont="1" applyFill="1" applyBorder="1" applyAlignment="1">
      <alignment horizontal="left" vertical="center"/>
    </xf>
    <xf numFmtId="0" fontId="8" fillId="3" borderId="2" xfId="0" applyFont="1" applyFill="1" applyBorder="1" applyAlignment="1">
      <alignment horizontal="left" wrapText="1"/>
    </xf>
    <xf numFmtId="0" fontId="15" fillId="0" borderId="3"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0" fontId="22" fillId="2" borderId="2" xfId="0" applyFont="1" applyFill="1" applyBorder="1" applyAlignment="1">
      <alignment horizontal="center" vertical="center"/>
    </xf>
    <xf numFmtId="0" fontId="8" fillId="0" borderId="2" xfId="0" applyFont="1" applyBorder="1" applyAlignment="1">
      <alignment horizontal="center"/>
    </xf>
    <xf numFmtId="0" fontId="5" fillId="0" borderId="0" xfId="0" applyFont="1" applyAlignment="1">
      <alignment horizontal="left" vertical="top"/>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4" fillId="0" borderId="7" xfId="0" applyFont="1" applyBorder="1" applyAlignment="1">
      <alignment horizontal="center" vertical="center" wrapText="1"/>
    </xf>
    <xf numFmtId="17" fontId="4" fillId="0" borderId="7" xfId="0" applyNumberFormat="1" applyFont="1" applyBorder="1" applyAlignment="1">
      <alignment horizontal="center" vertical="center" wrapText="1"/>
    </xf>
    <xf numFmtId="4" fontId="0" fillId="0" borderId="1" xfId="0" applyNumberFormat="1" applyFont="1" applyBorder="1" applyAlignment="1">
      <alignment horizontal="center" vertical="center"/>
    </xf>
    <xf numFmtId="4" fontId="0" fillId="0" borderId="7" xfId="0" applyNumberFormat="1" applyFont="1" applyBorder="1" applyAlignment="1">
      <alignment horizontal="center" vertical="center"/>
    </xf>
    <xf numFmtId="4" fontId="0" fillId="0" borderId="5"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4" fontId="4" fillId="0" borderId="7" xfId="0" applyNumberFormat="1"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17" fontId="0" fillId="0" borderId="1" xfId="0" applyNumberFormat="1" applyFont="1" applyBorder="1" applyAlignment="1">
      <alignment horizontal="center" vertical="center" wrapText="1"/>
    </xf>
    <xf numFmtId="17" fontId="0" fillId="0" borderId="5" xfId="0" applyNumberFormat="1"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4" xfId="0"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17" fontId="4" fillId="0" borderId="2" xfId="0" applyNumberFormat="1" applyFont="1" applyFill="1" applyBorder="1" applyAlignment="1">
      <alignment horizontal="center" vertical="center" wrapText="1"/>
    </xf>
    <xf numFmtId="0" fontId="0" fillId="0" borderId="9" xfId="0" applyBorder="1" applyAlignment="1">
      <alignment horizontal="center" vertical="center"/>
    </xf>
    <xf numFmtId="0" fontId="0" fillId="0" borderId="18" xfId="0" applyBorder="1" applyAlignment="1">
      <alignment horizontal="center" vertical="center"/>
    </xf>
    <xf numFmtId="0" fontId="1" fillId="0" borderId="2" xfId="0" applyFont="1" applyBorder="1" applyAlignment="1">
      <alignment horizontal="center" vertical="center" wrapText="1"/>
    </xf>
    <xf numFmtId="0" fontId="4"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left"/>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4" fontId="8" fillId="0" borderId="1" xfId="0" applyNumberFormat="1" applyFont="1" applyBorder="1" applyAlignment="1">
      <alignment horizontal="center" vertical="center"/>
    </xf>
    <xf numFmtId="4"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5"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4" fontId="15" fillId="0" borderId="1"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4" fillId="0" borderId="2" xfId="0" applyFont="1" applyBorder="1" applyAlignment="1">
      <alignment horizontal="center" vertical="center"/>
    </xf>
    <xf numFmtId="4" fontId="4" fillId="0" borderId="7"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vertical="center"/>
    </xf>
    <xf numFmtId="165" fontId="4"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4" fontId="4" fillId="0" borderId="2" xfId="0" applyNumberFormat="1" applyFont="1" applyBorder="1" applyAlignment="1">
      <alignment horizontal="center" vertical="center"/>
    </xf>
    <xf numFmtId="2" fontId="4" fillId="0" borderId="2"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xf>
    <xf numFmtId="0" fontId="0" fillId="0" borderId="5" xfId="0" applyBorder="1" applyAlignment="1">
      <alignment vertical="center"/>
    </xf>
    <xf numFmtId="165" fontId="4" fillId="0" borderId="1" xfId="0" applyNumberFormat="1" applyFont="1" applyBorder="1" applyAlignment="1">
      <alignment horizontal="center" vertical="center"/>
    </xf>
    <xf numFmtId="165" fontId="0" fillId="0" borderId="5" xfId="0" applyNumberForma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7"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4" fontId="4" fillId="0" borderId="7"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17" fontId="4" fillId="0" borderId="7" xfId="0" applyNumberFormat="1"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4" xfId="0" applyFont="1" applyFill="1" applyBorder="1" applyAlignment="1">
      <alignment horizontal="left" vertical="center"/>
    </xf>
    <xf numFmtId="0" fontId="4" fillId="0" borderId="9"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0" fillId="0" borderId="2" xfId="0" applyFont="1" applyFill="1" applyBorder="1" applyAlignment="1">
      <alignment horizontal="left" vertical="top" wrapText="1"/>
    </xf>
    <xf numFmtId="4" fontId="33" fillId="0" borderId="2" xfId="0" applyNumberFormat="1" applyFont="1" applyFill="1" applyBorder="1" applyAlignment="1">
      <alignment horizontal="center" vertical="center" wrapText="1"/>
    </xf>
    <xf numFmtId="4" fontId="32" fillId="0" borderId="2"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 fontId="32" fillId="0" borderId="2" xfId="6"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4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31" fillId="0" borderId="2" xfId="0" applyFont="1" applyFill="1" applyBorder="1" applyAlignment="1">
      <alignment horizontal="center" vertical="center"/>
    </xf>
    <xf numFmtId="0" fontId="32"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5" fontId="30" fillId="0" borderId="2" xfId="0" applyNumberFormat="1" applyFont="1" applyFill="1" applyBorder="1" applyAlignment="1">
      <alignment horizontal="center" vertical="center" wrapText="1"/>
    </xf>
    <xf numFmtId="0" fontId="31" fillId="0" borderId="2" xfId="4" applyFont="1" applyFill="1" applyBorder="1" applyAlignment="1">
      <alignment horizontal="center" vertical="center" wrapText="1"/>
    </xf>
    <xf numFmtId="0" fontId="29" fillId="0" borderId="2"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17" fontId="32" fillId="0" borderId="2" xfId="0" applyNumberFormat="1" applyFont="1" applyFill="1" applyBorder="1" applyAlignment="1">
      <alignment horizontal="center" vertical="center"/>
    </xf>
    <xf numFmtId="4" fontId="29" fillId="0" borderId="2"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4" fontId="32" fillId="0" borderId="2" xfId="0" applyNumberFormat="1"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2" xfId="0" applyFont="1" applyBorder="1" applyAlignment="1">
      <alignment horizontal="left" vertical="center"/>
    </xf>
    <xf numFmtId="0" fontId="29" fillId="0" borderId="2" xfId="0" applyFont="1" applyFill="1" applyBorder="1" applyAlignment="1">
      <alignment horizontal="center" vertical="center"/>
    </xf>
    <xf numFmtId="0" fontId="37" fillId="0" borderId="2" xfId="0" applyFont="1" applyBorder="1" applyAlignment="1">
      <alignment horizontal="center" vertical="center" wrapText="1"/>
    </xf>
    <xf numFmtId="4" fontId="37" fillId="0" borderId="2" xfId="0" applyNumberFormat="1" applyFont="1" applyBorder="1" applyAlignment="1">
      <alignment horizontal="center" vertical="center" wrapText="1"/>
    </xf>
    <xf numFmtId="0" fontId="41" fillId="0" borderId="2" xfId="0" applyFont="1" applyFill="1" applyBorder="1" applyAlignment="1">
      <alignment horizontal="left" vertical="center" wrapText="1"/>
    </xf>
    <xf numFmtId="0" fontId="31" fillId="3" borderId="2" xfId="0" applyFont="1" applyFill="1" applyBorder="1" applyAlignment="1">
      <alignment horizontal="center" vertical="center"/>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2" fillId="0" borderId="2" xfId="4" applyFont="1" applyFill="1" applyBorder="1" applyAlignment="1">
      <alignment horizontal="center" vertical="center" wrapText="1"/>
    </xf>
    <xf numFmtId="0" fontId="31" fillId="3" borderId="2" xfId="0" applyFont="1" applyFill="1" applyBorder="1" applyAlignment="1">
      <alignment horizontal="left" vertical="center" wrapText="1"/>
    </xf>
    <xf numFmtId="4" fontId="30" fillId="0" borderId="2" xfId="0" applyNumberFormat="1" applyFont="1" applyBorder="1" applyAlignment="1">
      <alignment horizontal="center" vertical="center"/>
    </xf>
    <xf numFmtId="4" fontId="33" fillId="0" borderId="2" xfId="0" applyNumberFormat="1" applyFont="1" applyBorder="1" applyAlignment="1">
      <alignment horizontal="center" vertical="center" wrapText="1"/>
    </xf>
    <xf numFmtId="0" fontId="30" fillId="3" borderId="2" xfId="0" applyFont="1" applyFill="1" applyBorder="1" applyAlignment="1">
      <alignment horizontal="left" vertical="center" wrapText="1"/>
    </xf>
    <xf numFmtId="0" fontId="38" fillId="3" borderId="2" xfId="0" applyFont="1" applyFill="1" applyBorder="1" applyAlignment="1">
      <alignment horizontal="left" vertical="center"/>
    </xf>
    <xf numFmtId="0" fontId="32" fillId="0" borderId="2" xfId="0" applyFont="1" applyBorder="1" applyAlignment="1">
      <alignment horizontal="center" vertical="center" wrapText="1"/>
    </xf>
    <xf numFmtId="4" fontId="30" fillId="0" borderId="2" xfId="0" applyNumberFormat="1" applyFont="1" applyBorder="1" applyAlignment="1">
      <alignment horizontal="center"/>
    </xf>
    <xf numFmtId="49" fontId="30"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2" fillId="0" borderId="2" xfId="0" applyFont="1" applyBorder="1" applyAlignment="1">
      <alignment horizontal="center" vertical="center"/>
    </xf>
    <xf numFmtId="0" fontId="36" fillId="3" borderId="2" xfId="0" applyFont="1" applyFill="1" applyBorder="1" applyAlignment="1">
      <alignment horizontal="center" vertical="center"/>
    </xf>
    <xf numFmtId="0" fontId="34" fillId="3" borderId="2" xfId="0" applyFont="1" applyFill="1" applyBorder="1" applyAlignment="1">
      <alignment horizontal="left" vertical="center" wrapText="1"/>
    </xf>
    <xf numFmtId="167" fontId="31" fillId="0" borderId="2" xfId="0" applyNumberFormat="1" applyFont="1" applyBorder="1" applyAlignment="1">
      <alignment horizontal="center" vertical="center" wrapText="1"/>
    </xf>
    <xf numFmtId="4" fontId="31" fillId="0" borderId="2" xfId="0" applyNumberFormat="1" applyFont="1" applyBorder="1" applyAlignment="1">
      <alignment horizontal="center" vertical="center" wrapText="1"/>
    </xf>
    <xf numFmtId="0" fontId="37"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30" fillId="10" borderId="2" xfId="0" applyFont="1" applyFill="1" applyBorder="1" applyAlignment="1">
      <alignment horizontal="center" vertical="center" wrapText="1"/>
    </xf>
    <xf numFmtId="4" fontId="29" fillId="2" borderId="2" xfId="0" applyNumberFormat="1" applyFont="1" applyFill="1" applyBorder="1" applyAlignment="1">
      <alignment horizontal="center" vertical="center" wrapText="1"/>
    </xf>
    <xf numFmtId="0" fontId="50" fillId="3" borderId="2" xfId="7" applyFont="1" applyFill="1" applyBorder="1" applyAlignment="1">
      <alignment horizontal="left" vertical="center" wrapText="1"/>
    </xf>
    <xf numFmtId="0" fontId="48" fillId="2" borderId="2" xfId="0" applyFont="1" applyFill="1" applyBorder="1" applyAlignment="1">
      <alignment horizontal="center" vertical="center"/>
    </xf>
    <xf numFmtId="0" fontId="48" fillId="2" borderId="2" xfId="0" applyFont="1" applyFill="1" applyBorder="1" applyAlignment="1">
      <alignment vertical="center" wrapText="1"/>
    </xf>
    <xf numFmtId="0" fontId="48" fillId="2" borderId="2"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0" borderId="2" xfId="0" applyFont="1" applyBorder="1" applyAlignment="1">
      <alignment horizontal="center" vertical="center"/>
    </xf>
    <xf numFmtId="4" fontId="48" fillId="2" borderId="2" xfId="0" applyNumberFormat="1" applyFont="1" applyFill="1" applyBorder="1" applyAlignment="1">
      <alignment horizontal="center" vertical="center" wrapText="1"/>
    </xf>
  </cellXfs>
  <cellStyles count="8">
    <cellStyle name="Excel Built-in Bad" xfId="5"/>
    <cellStyle name="Excel Built-in Normal" xfId="2"/>
    <cellStyle name="Normalny" xfId="0" builtinId="0"/>
    <cellStyle name="Normalny 2" xfId="3"/>
    <cellStyle name="Normalny 3" xfId="7"/>
    <cellStyle name="Walutowy 2" xfId="1"/>
    <cellStyle name="Złe" xfId="4" builtinId="27"/>
    <cellStyle name="Zły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2:S22"/>
  <sheetViews>
    <sheetView topLeftCell="A16" zoomScale="60" zoomScaleNormal="60" workbookViewId="0">
      <selection activeCell="F15" sqref="F1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5" t="s">
        <v>698</v>
      </c>
      <c r="F2" s="4"/>
    </row>
    <row r="3" spans="1:19" x14ac:dyDescent="0.25">
      <c r="M3" s="1"/>
      <c r="N3" s="1"/>
      <c r="O3" s="1"/>
      <c r="P3" s="1"/>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37" customFormat="1" ht="138.75" customHeight="1" x14ac:dyDescent="0.25">
      <c r="A7" s="96" t="s">
        <v>37</v>
      </c>
      <c r="B7" s="97">
        <v>1</v>
      </c>
      <c r="C7" s="96">
        <v>4</v>
      </c>
      <c r="D7" s="97">
        <v>2</v>
      </c>
      <c r="E7" s="102" t="s">
        <v>36</v>
      </c>
      <c r="F7" s="95" t="s">
        <v>69</v>
      </c>
      <c r="G7" s="97" t="s">
        <v>40</v>
      </c>
      <c r="H7" s="3" t="s">
        <v>41</v>
      </c>
      <c r="I7" s="103" t="s">
        <v>65</v>
      </c>
      <c r="J7" s="97" t="s">
        <v>42</v>
      </c>
      <c r="K7" s="104" t="s">
        <v>43</v>
      </c>
      <c r="L7" s="104"/>
      <c r="M7" s="98">
        <v>59670</v>
      </c>
      <c r="N7" s="96"/>
      <c r="O7" s="98">
        <v>59670</v>
      </c>
      <c r="P7" s="98"/>
      <c r="Q7" s="97" t="s">
        <v>34</v>
      </c>
      <c r="R7" s="97" t="s">
        <v>35</v>
      </c>
      <c r="S7" s="105"/>
    </row>
    <row r="8" spans="1:19" s="37" customFormat="1" ht="93" customHeight="1" x14ac:dyDescent="0.25">
      <c r="A8" s="365" t="s">
        <v>70</v>
      </c>
      <c r="B8" s="365"/>
      <c r="C8" s="365"/>
      <c r="D8" s="365"/>
      <c r="E8" s="365"/>
      <c r="F8" s="365"/>
      <c r="G8" s="365"/>
      <c r="H8" s="365"/>
      <c r="I8" s="365"/>
      <c r="J8" s="365"/>
      <c r="K8" s="365"/>
      <c r="L8" s="365"/>
      <c r="M8" s="365"/>
      <c r="N8" s="365"/>
      <c r="O8" s="365"/>
      <c r="P8" s="365"/>
      <c r="Q8" s="365"/>
      <c r="R8" s="365"/>
      <c r="S8" s="105"/>
    </row>
    <row r="9" spans="1:19" s="17" customFormat="1" ht="246" customHeight="1" x14ac:dyDescent="0.25">
      <c r="A9" s="229" t="s">
        <v>38</v>
      </c>
      <c r="B9" s="229">
        <v>1</v>
      </c>
      <c r="C9" s="229">
        <v>4</v>
      </c>
      <c r="D9" s="228">
        <v>2</v>
      </c>
      <c r="E9" s="230" t="s">
        <v>45</v>
      </c>
      <c r="F9" s="231" t="s">
        <v>1041</v>
      </c>
      <c r="G9" s="228" t="s">
        <v>1042</v>
      </c>
      <c r="H9" s="232" t="s">
        <v>1043</v>
      </c>
      <c r="I9" s="233" t="s">
        <v>1044</v>
      </c>
      <c r="J9" s="228" t="s">
        <v>44</v>
      </c>
      <c r="K9" s="234" t="s">
        <v>43</v>
      </c>
      <c r="L9" s="234"/>
      <c r="M9" s="235">
        <v>40330</v>
      </c>
      <c r="N9" s="229"/>
      <c r="O9" s="235">
        <v>40330</v>
      </c>
      <c r="P9" s="235"/>
      <c r="Q9" s="228" t="s">
        <v>34</v>
      </c>
      <c r="R9" s="228" t="s">
        <v>35</v>
      </c>
      <c r="S9" s="16"/>
    </row>
    <row r="10" spans="1:19" s="17" customFormat="1" ht="126" customHeight="1" x14ac:dyDescent="0.25">
      <c r="A10" s="379" t="s">
        <v>1045</v>
      </c>
      <c r="B10" s="380"/>
      <c r="C10" s="380"/>
      <c r="D10" s="380"/>
      <c r="E10" s="380"/>
      <c r="F10" s="380"/>
      <c r="G10" s="380"/>
      <c r="H10" s="380"/>
      <c r="I10" s="380"/>
      <c r="J10" s="380"/>
      <c r="K10" s="380"/>
      <c r="L10" s="380"/>
      <c r="M10" s="380"/>
      <c r="N10" s="380"/>
      <c r="O10" s="380"/>
      <c r="P10" s="380"/>
      <c r="Q10" s="380"/>
      <c r="R10" s="380"/>
      <c r="S10" s="16"/>
    </row>
    <row r="11" spans="1:19" s="6" customFormat="1" ht="233.25" customHeight="1" x14ac:dyDescent="0.25">
      <c r="A11" s="90" t="s">
        <v>39</v>
      </c>
      <c r="B11" s="90">
        <v>1</v>
      </c>
      <c r="C11" s="90">
        <v>4</v>
      </c>
      <c r="D11" s="89">
        <v>5</v>
      </c>
      <c r="E11" s="106" t="s">
        <v>49</v>
      </c>
      <c r="F11" s="86" t="s">
        <v>71</v>
      </c>
      <c r="G11" s="89" t="s">
        <v>50</v>
      </c>
      <c r="H11" s="107" t="s">
        <v>52</v>
      </c>
      <c r="I11" s="108" t="s">
        <v>66</v>
      </c>
      <c r="J11" s="89" t="s">
        <v>51</v>
      </c>
      <c r="K11" s="109" t="s">
        <v>43</v>
      </c>
      <c r="L11" s="109"/>
      <c r="M11" s="91">
        <v>44570</v>
      </c>
      <c r="N11" s="90"/>
      <c r="O11" s="91">
        <v>44570</v>
      </c>
      <c r="P11" s="91"/>
      <c r="Q11" s="97" t="s">
        <v>34</v>
      </c>
      <c r="R11" s="97" t="s">
        <v>35</v>
      </c>
      <c r="S11" s="110"/>
    </row>
    <row r="12" spans="1:19" s="6" customFormat="1" ht="91.5" customHeight="1" x14ac:dyDescent="0.25">
      <c r="A12" s="377" t="s">
        <v>72</v>
      </c>
      <c r="B12" s="378"/>
      <c r="C12" s="378"/>
      <c r="D12" s="378"/>
      <c r="E12" s="378"/>
      <c r="F12" s="378"/>
      <c r="G12" s="378"/>
      <c r="H12" s="378"/>
      <c r="I12" s="378"/>
      <c r="J12" s="378"/>
      <c r="K12" s="378"/>
      <c r="L12" s="378"/>
      <c r="M12" s="378"/>
      <c r="N12" s="378"/>
      <c r="O12" s="378"/>
      <c r="P12" s="378"/>
      <c r="Q12" s="378"/>
      <c r="R12" s="378"/>
      <c r="S12" s="110"/>
    </row>
    <row r="13" spans="1:19" s="6" customFormat="1" ht="242.25" customHeight="1" x14ac:dyDescent="0.25">
      <c r="A13" s="90" t="s">
        <v>46</v>
      </c>
      <c r="B13" s="90">
        <v>1</v>
      </c>
      <c r="C13" s="90">
        <v>4</v>
      </c>
      <c r="D13" s="89">
        <v>5</v>
      </c>
      <c r="E13" s="106" t="s">
        <v>53</v>
      </c>
      <c r="F13" s="86" t="s">
        <v>54</v>
      </c>
      <c r="G13" s="89" t="s">
        <v>56</v>
      </c>
      <c r="H13" s="107" t="s">
        <v>55</v>
      </c>
      <c r="I13" s="108" t="s">
        <v>57</v>
      </c>
      <c r="J13" s="89" t="s">
        <v>78</v>
      </c>
      <c r="K13" s="109" t="s">
        <v>43</v>
      </c>
      <c r="L13" s="109"/>
      <c r="M13" s="91">
        <v>81324.2</v>
      </c>
      <c r="N13" s="90"/>
      <c r="O13" s="91">
        <v>81324.2</v>
      </c>
      <c r="P13" s="91"/>
      <c r="Q13" s="97" t="s">
        <v>34</v>
      </c>
      <c r="R13" s="97" t="s">
        <v>35</v>
      </c>
      <c r="S13" s="110"/>
    </row>
    <row r="14" spans="1:19" s="6" customFormat="1" ht="65.25" customHeight="1" x14ac:dyDescent="0.25">
      <c r="A14" s="374" t="s">
        <v>73</v>
      </c>
      <c r="B14" s="375"/>
      <c r="C14" s="375"/>
      <c r="D14" s="375"/>
      <c r="E14" s="375"/>
      <c r="F14" s="375"/>
      <c r="G14" s="375"/>
      <c r="H14" s="375"/>
      <c r="I14" s="375"/>
      <c r="J14" s="375"/>
      <c r="K14" s="375"/>
      <c r="L14" s="375"/>
      <c r="M14" s="375"/>
      <c r="N14" s="375"/>
      <c r="O14" s="375"/>
      <c r="P14" s="375"/>
      <c r="Q14" s="375"/>
      <c r="R14" s="375"/>
      <c r="S14" s="110"/>
    </row>
    <row r="15" spans="1:19" s="6" customFormat="1" ht="225" x14ac:dyDescent="0.25">
      <c r="A15" s="221" t="s">
        <v>47</v>
      </c>
      <c r="B15" s="221">
        <v>1</v>
      </c>
      <c r="C15" s="221">
        <v>4</v>
      </c>
      <c r="D15" s="218">
        <v>5</v>
      </c>
      <c r="E15" s="102" t="s">
        <v>58</v>
      </c>
      <c r="F15" s="216" t="s">
        <v>1046</v>
      </c>
      <c r="G15" s="218" t="s">
        <v>59</v>
      </c>
      <c r="H15" s="215" t="s">
        <v>63</v>
      </c>
      <c r="I15" s="103" t="s">
        <v>64</v>
      </c>
      <c r="J15" s="218" t="s">
        <v>77</v>
      </c>
      <c r="K15" s="104" t="s">
        <v>43</v>
      </c>
      <c r="L15" s="104"/>
      <c r="M15" s="222">
        <v>9916</v>
      </c>
      <c r="N15" s="221"/>
      <c r="O15" s="222">
        <v>9916</v>
      </c>
      <c r="P15" s="222"/>
      <c r="Q15" s="218" t="s">
        <v>34</v>
      </c>
      <c r="R15" s="218" t="s">
        <v>35</v>
      </c>
      <c r="S15" s="110"/>
    </row>
    <row r="16" spans="1:19" s="6" customFormat="1" ht="66.75" customHeight="1" x14ac:dyDescent="0.25">
      <c r="A16" s="365" t="s">
        <v>74</v>
      </c>
      <c r="B16" s="376"/>
      <c r="C16" s="376"/>
      <c r="D16" s="376"/>
      <c r="E16" s="376"/>
      <c r="F16" s="376"/>
      <c r="G16" s="376"/>
      <c r="H16" s="376"/>
      <c r="I16" s="376"/>
      <c r="J16" s="376"/>
      <c r="K16" s="376"/>
      <c r="L16" s="376"/>
      <c r="M16" s="376"/>
      <c r="N16" s="376"/>
      <c r="O16" s="376"/>
      <c r="P16" s="376"/>
      <c r="Q16" s="376"/>
      <c r="R16" s="376"/>
      <c r="S16" s="110"/>
    </row>
    <row r="17" spans="1:18" s="6" customFormat="1" ht="210" x14ac:dyDescent="0.25">
      <c r="A17" s="221" t="s">
        <v>48</v>
      </c>
      <c r="B17" s="221">
        <v>1</v>
      </c>
      <c r="C17" s="221">
        <v>4</v>
      </c>
      <c r="D17" s="218">
        <v>5</v>
      </c>
      <c r="E17" s="102" t="s">
        <v>60</v>
      </c>
      <c r="F17" s="216" t="s">
        <v>1047</v>
      </c>
      <c r="G17" s="218" t="s">
        <v>62</v>
      </c>
      <c r="H17" s="215" t="s">
        <v>68</v>
      </c>
      <c r="I17" s="103" t="s">
        <v>67</v>
      </c>
      <c r="J17" s="218" t="s">
        <v>75</v>
      </c>
      <c r="K17" s="104" t="s">
        <v>61</v>
      </c>
      <c r="L17" s="104"/>
      <c r="M17" s="222">
        <v>4189.8</v>
      </c>
      <c r="N17" s="221"/>
      <c r="O17" s="222">
        <v>4189.8</v>
      </c>
      <c r="P17" s="222"/>
      <c r="Q17" s="218" t="s">
        <v>34</v>
      </c>
      <c r="R17" s="218" t="s">
        <v>35</v>
      </c>
    </row>
    <row r="18" spans="1:18" s="6" customFormat="1" ht="108.75" customHeight="1" x14ac:dyDescent="0.25">
      <c r="A18" s="374" t="s">
        <v>76</v>
      </c>
      <c r="B18" s="375"/>
      <c r="C18" s="375"/>
      <c r="D18" s="375"/>
      <c r="E18" s="375"/>
      <c r="F18" s="375"/>
      <c r="G18" s="375"/>
      <c r="H18" s="375"/>
      <c r="I18" s="375"/>
      <c r="J18" s="375"/>
      <c r="K18" s="375"/>
      <c r="L18" s="375"/>
      <c r="M18" s="375"/>
      <c r="N18" s="375"/>
      <c r="O18" s="375"/>
      <c r="P18" s="375"/>
      <c r="Q18" s="375"/>
      <c r="R18" s="375"/>
    </row>
    <row r="19" spans="1:18" s="47" customFormat="1" ht="24.75" customHeight="1" x14ac:dyDescent="0.25">
      <c r="A19" s="111"/>
      <c r="B19" s="112"/>
      <c r="C19" s="112"/>
      <c r="D19" s="112"/>
      <c r="E19" s="112"/>
      <c r="F19" s="112"/>
      <c r="G19" s="112"/>
      <c r="H19" s="112"/>
      <c r="I19" s="112"/>
      <c r="J19" s="112"/>
      <c r="K19" s="112"/>
      <c r="L19" s="112"/>
      <c r="M19" s="112"/>
      <c r="N19" s="112"/>
      <c r="O19" s="112"/>
      <c r="P19" s="112"/>
      <c r="Q19" s="112"/>
      <c r="R19" s="112"/>
    </row>
    <row r="20" spans="1:18" x14ac:dyDescent="0.25">
      <c r="A20" s="2"/>
      <c r="B20" s="2"/>
      <c r="C20" s="2"/>
      <c r="D20" s="2"/>
      <c r="E20" s="2"/>
      <c r="F20" s="2"/>
      <c r="G20" s="2"/>
      <c r="H20" s="2"/>
      <c r="I20" s="2"/>
      <c r="J20" s="2"/>
      <c r="K20" s="2"/>
      <c r="L20" s="2"/>
      <c r="M20" s="363" t="s">
        <v>79</v>
      </c>
      <c r="N20" s="364"/>
      <c r="O20" s="363" t="s">
        <v>80</v>
      </c>
      <c r="P20" s="364"/>
      <c r="Q20" s="2"/>
      <c r="R20" s="2"/>
    </row>
    <row r="21" spans="1:18" x14ac:dyDescent="0.25">
      <c r="A21" s="2"/>
      <c r="B21" s="2"/>
      <c r="C21" s="2"/>
      <c r="D21" s="2"/>
      <c r="E21" s="2"/>
      <c r="F21" s="2"/>
      <c r="G21" s="2"/>
      <c r="H21" s="2"/>
      <c r="I21" s="2"/>
      <c r="J21" s="2"/>
      <c r="K21" s="2"/>
      <c r="L21" s="2"/>
      <c r="M21" s="29" t="s">
        <v>81</v>
      </c>
      <c r="N21" s="29" t="s">
        <v>82</v>
      </c>
      <c r="O21" s="29" t="s">
        <v>81</v>
      </c>
      <c r="P21" s="29" t="s">
        <v>82</v>
      </c>
      <c r="Q21" s="2"/>
      <c r="R21" s="2"/>
    </row>
    <row r="22" spans="1:18" x14ac:dyDescent="0.25">
      <c r="M22" s="90">
        <v>6</v>
      </c>
      <c r="N22" s="91">
        <f>O7+O9+O11+O13+O15+O17</f>
        <v>240000</v>
      </c>
      <c r="O22" s="43" t="s">
        <v>83</v>
      </c>
      <c r="P22" s="44" t="s">
        <v>83</v>
      </c>
    </row>
  </sheetData>
  <mergeCells count="22">
    <mergeCell ref="A16:R16"/>
    <mergeCell ref="A14:R14"/>
    <mergeCell ref="A12:R12"/>
    <mergeCell ref="A10:R10"/>
    <mergeCell ref="E4:E5"/>
    <mergeCell ref="F4:F5"/>
    <mergeCell ref="M20:N20"/>
    <mergeCell ref="O20:P20"/>
    <mergeCell ref="A8:R8"/>
    <mergeCell ref="Q4:Q5"/>
    <mergeCell ref="R4:R5"/>
    <mergeCell ref="G4:G5"/>
    <mergeCell ref="H4:I4"/>
    <mergeCell ref="J4:J5"/>
    <mergeCell ref="K4:L4"/>
    <mergeCell ref="M4:N4"/>
    <mergeCell ref="O4:P4"/>
    <mergeCell ref="A4:A5"/>
    <mergeCell ref="B4:B5"/>
    <mergeCell ref="C4:C5"/>
    <mergeCell ref="D4:D5"/>
    <mergeCell ref="A18:R18"/>
  </mergeCells>
  <pageMargins left="3.937007874015748E-2" right="3.937007874015748E-2" top="0.74803149606299213" bottom="0.74803149606299213" header="0.31496062992125984" footer="0.31496062992125984"/>
  <pageSetup paperSize="8"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topLeftCell="A26" zoomScale="60" zoomScaleNormal="60" workbookViewId="0">
      <selection activeCell="F26" sqref="F26"/>
    </sheetView>
  </sheetViews>
  <sheetFormatPr defaultRowHeight="15" x14ac:dyDescent="0.25"/>
  <cols>
    <col min="1" max="1" width="4.7109375" style="42" customWidth="1"/>
    <col min="2" max="2" width="8.85546875" style="42" customWidth="1"/>
    <col min="3" max="3" width="11.42578125" style="42" customWidth="1"/>
    <col min="4" max="4" width="9.7109375" style="42" customWidth="1"/>
    <col min="5" max="5" width="45.7109375" style="54" customWidth="1"/>
    <col min="6" max="6" width="61.42578125" style="54" customWidth="1"/>
    <col min="7" max="7" width="35.7109375" style="42" customWidth="1"/>
    <col min="8" max="8" width="20.42578125" style="42" customWidth="1"/>
    <col min="9" max="9" width="12.140625" style="42" customWidth="1"/>
    <col min="10" max="10" width="32.140625" style="42" customWidth="1"/>
    <col min="11" max="11" width="12.140625" style="42" customWidth="1"/>
    <col min="12" max="12" width="12.7109375" style="42" customWidth="1"/>
    <col min="13" max="13" width="17.85546875" style="42" customWidth="1"/>
    <col min="14" max="14" width="26.5703125" style="42" customWidth="1"/>
    <col min="15" max="16" width="18" style="42" customWidth="1"/>
    <col min="17" max="17" width="21.28515625" style="42" customWidth="1"/>
    <col min="18" max="18" width="23.5703125" style="42"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544" t="s">
        <v>848</v>
      </c>
      <c r="B2" s="544"/>
      <c r="C2" s="544"/>
      <c r="D2" s="544"/>
      <c r="E2" s="544"/>
      <c r="F2" s="544"/>
      <c r="G2" s="544"/>
      <c r="H2" s="544"/>
      <c r="I2" s="544"/>
      <c r="J2" s="544"/>
      <c r="K2" s="544"/>
      <c r="L2" s="544"/>
      <c r="M2" s="544"/>
      <c r="N2" s="544"/>
      <c r="O2" s="544"/>
      <c r="P2" s="544"/>
      <c r="Q2" s="544"/>
      <c r="R2" s="544"/>
    </row>
    <row r="3" spans="1:19" x14ac:dyDescent="0.25">
      <c r="M3" s="58"/>
      <c r="N3" s="58"/>
      <c r="O3" s="58"/>
      <c r="P3" s="58"/>
    </row>
    <row r="4" spans="1:19" s="10" customFormat="1" ht="47.25" customHeight="1" x14ac:dyDescent="0.2">
      <c r="A4" s="366" t="s">
        <v>0</v>
      </c>
      <c r="B4" s="368" t="s">
        <v>1</v>
      </c>
      <c r="C4" s="368" t="s">
        <v>2</v>
      </c>
      <c r="D4" s="368" t="s">
        <v>3</v>
      </c>
      <c r="E4" s="368" t="s">
        <v>4</v>
      </c>
      <c r="F4" s="368" t="s">
        <v>5</v>
      </c>
      <c r="G4" s="366" t="s">
        <v>6</v>
      </c>
      <c r="H4" s="370" t="s">
        <v>7</v>
      </c>
      <c r="I4" s="370"/>
      <c r="J4" s="366" t="s">
        <v>8</v>
      </c>
      <c r="K4" s="371" t="s">
        <v>9</v>
      </c>
      <c r="L4" s="566"/>
      <c r="M4" s="373" t="s">
        <v>10</v>
      </c>
      <c r="N4" s="373"/>
      <c r="O4" s="373" t="s">
        <v>11</v>
      </c>
      <c r="P4" s="373"/>
      <c r="Q4" s="366" t="s">
        <v>12</v>
      </c>
      <c r="R4" s="368" t="s">
        <v>13</v>
      </c>
      <c r="S4" s="9"/>
    </row>
    <row r="5" spans="1:19" s="10" customFormat="1" ht="35.25" customHeight="1" x14ac:dyDescent="0.2">
      <c r="A5" s="367"/>
      <c r="B5" s="369"/>
      <c r="C5" s="369"/>
      <c r="D5" s="369"/>
      <c r="E5" s="369"/>
      <c r="F5" s="369"/>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3" t="s">
        <v>20</v>
      </c>
      <c r="F6" s="83"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37" customFormat="1" ht="51.75" customHeight="1" x14ac:dyDescent="0.25">
      <c r="A7" s="412">
        <v>1</v>
      </c>
      <c r="B7" s="414">
        <v>1</v>
      </c>
      <c r="C7" s="412">
        <v>4</v>
      </c>
      <c r="D7" s="414">
        <v>2</v>
      </c>
      <c r="E7" s="554" t="s">
        <v>458</v>
      </c>
      <c r="F7" s="545" t="s">
        <v>459</v>
      </c>
      <c r="G7" s="97" t="s">
        <v>460</v>
      </c>
      <c r="H7" s="414" t="s">
        <v>461</v>
      </c>
      <c r="I7" s="69" t="s">
        <v>462</v>
      </c>
      <c r="J7" s="414" t="s">
        <v>463</v>
      </c>
      <c r="K7" s="416" t="s">
        <v>464</v>
      </c>
      <c r="L7" s="416"/>
      <c r="M7" s="550">
        <v>102300</v>
      </c>
      <c r="N7" s="412"/>
      <c r="O7" s="426">
        <v>102300</v>
      </c>
      <c r="P7" s="426"/>
      <c r="Q7" s="414" t="s">
        <v>465</v>
      </c>
      <c r="R7" s="414" t="s">
        <v>466</v>
      </c>
      <c r="S7" s="105"/>
    </row>
    <row r="8" spans="1:19" s="37" customFormat="1" ht="57.75" customHeight="1" x14ac:dyDescent="0.25">
      <c r="A8" s="553"/>
      <c r="B8" s="548"/>
      <c r="C8" s="553"/>
      <c r="D8" s="548"/>
      <c r="E8" s="555"/>
      <c r="F8" s="546"/>
      <c r="G8" s="97" t="s">
        <v>467</v>
      </c>
      <c r="H8" s="548"/>
      <c r="I8" s="69" t="s">
        <v>468</v>
      </c>
      <c r="J8" s="548"/>
      <c r="K8" s="549"/>
      <c r="L8" s="549"/>
      <c r="M8" s="551"/>
      <c r="N8" s="553"/>
      <c r="O8" s="557"/>
      <c r="P8" s="557"/>
      <c r="Q8" s="548"/>
      <c r="R8" s="548"/>
      <c r="S8" s="105"/>
    </row>
    <row r="9" spans="1:19" s="37" customFormat="1" ht="54.75" customHeight="1" x14ac:dyDescent="0.25">
      <c r="A9" s="553"/>
      <c r="B9" s="548"/>
      <c r="C9" s="553"/>
      <c r="D9" s="548"/>
      <c r="E9" s="555"/>
      <c r="F9" s="546"/>
      <c r="G9" s="97" t="s">
        <v>469</v>
      </c>
      <c r="H9" s="548"/>
      <c r="I9" s="69" t="s">
        <v>462</v>
      </c>
      <c r="J9" s="548"/>
      <c r="K9" s="549"/>
      <c r="L9" s="549"/>
      <c r="M9" s="551"/>
      <c r="N9" s="553"/>
      <c r="O9" s="557"/>
      <c r="P9" s="557"/>
      <c r="Q9" s="548"/>
      <c r="R9" s="548"/>
      <c r="S9" s="105"/>
    </row>
    <row r="10" spans="1:19" s="37" customFormat="1" ht="52.5" customHeight="1" x14ac:dyDescent="0.25">
      <c r="A10" s="553"/>
      <c r="B10" s="548"/>
      <c r="C10" s="553"/>
      <c r="D10" s="548"/>
      <c r="E10" s="555"/>
      <c r="F10" s="546"/>
      <c r="G10" s="97" t="s">
        <v>470</v>
      </c>
      <c r="H10" s="548"/>
      <c r="I10" s="69" t="s">
        <v>471</v>
      </c>
      <c r="J10" s="548"/>
      <c r="K10" s="549"/>
      <c r="L10" s="549"/>
      <c r="M10" s="551"/>
      <c r="N10" s="553"/>
      <c r="O10" s="557"/>
      <c r="P10" s="557"/>
      <c r="Q10" s="548"/>
      <c r="R10" s="548"/>
      <c r="S10" s="105"/>
    </row>
    <row r="11" spans="1:19" s="37" customFormat="1" ht="50.25" customHeight="1" x14ac:dyDescent="0.25">
      <c r="A11" s="413"/>
      <c r="B11" s="415"/>
      <c r="C11" s="413"/>
      <c r="D11" s="415"/>
      <c r="E11" s="556"/>
      <c r="F11" s="547"/>
      <c r="G11" s="97" t="s">
        <v>472</v>
      </c>
      <c r="H11" s="415"/>
      <c r="I11" s="69" t="s">
        <v>473</v>
      </c>
      <c r="J11" s="415"/>
      <c r="K11" s="417"/>
      <c r="L11" s="417"/>
      <c r="M11" s="552"/>
      <c r="N11" s="413"/>
      <c r="O11" s="427"/>
      <c r="P11" s="427"/>
      <c r="Q11" s="415"/>
      <c r="R11" s="415"/>
      <c r="S11" s="105"/>
    </row>
    <row r="12" spans="1:19" s="37" customFormat="1" ht="52.5" customHeight="1" x14ac:dyDescent="0.25">
      <c r="A12" s="365" t="s">
        <v>474</v>
      </c>
      <c r="B12" s="365"/>
      <c r="C12" s="365"/>
      <c r="D12" s="365"/>
      <c r="E12" s="365"/>
      <c r="F12" s="365"/>
      <c r="G12" s="365"/>
      <c r="H12" s="365"/>
      <c r="I12" s="365"/>
      <c r="J12" s="365"/>
      <c r="K12" s="365"/>
      <c r="L12" s="365"/>
      <c r="M12" s="365"/>
      <c r="N12" s="365"/>
      <c r="O12" s="365"/>
      <c r="P12" s="365"/>
      <c r="Q12" s="365"/>
      <c r="R12" s="365"/>
      <c r="S12" s="105"/>
    </row>
    <row r="13" spans="1:19" ht="72" customHeight="1" x14ac:dyDescent="0.25">
      <c r="A13" s="558">
        <v>2</v>
      </c>
      <c r="B13" s="558">
        <v>1</v>
      </c>
      <c r="C13" s="558">
        <v>4</v>
      </c>
      <c r="D13" s="545">
        <v>2</v>
      </c>
      <c r="E13" s="554" t="s">
        <v>475</v>
      </c>
      <c r="F13" s="545" t="s">
        <v>476</v>
      </c>
      <c r="G13" s="93" t="s">
        <v>477</v>
      </c>
      <c r="H13" s="93" t="s">
        <v>478</v>
      </c>
      <c r="I13" s="183" t="s">
        <v>479</v>
      </c>
      <c r="J13" s="414" t="s">
        <v>480</v>
      </c>
      <c r="K13" s="560" t="s">
        <v>464</v>
      </c>
      <c r="L13" s="560"/>
      <c r="M13" s="550">
        <v>82000</v>
      </c>
      <c r="N13" s="558"/>
      <c r="O13" s="550">
        <v>82000</v>
      </c>
      <c r="P13" s="550"/>
      <c r="Q13" s="414" t="s">
        <v>465</v>
      </c>
      <c r="R13" s="414" t="s">
        <v>466</v>
      </c>
    </row>
    <row r="14" spans="1:19" ht="72" customHeight="1" x14ac:dyDescent="0.25">
      <c r="A14" s="559"/>
      <c r="B14" s="559"/>
      <c r="C14" s="559"/>
      <c r="D14" s="547"/>
      <c r="E14" s="556"/>
      <c r="F14" s="547"/>
      <c r="G14" s="93" t="s">
        <v>59</v>
      </c>
      <c r="H14" s="93" t="s">
        <v>461</v>
      </c>
      <c r="I14" s="183" t="s">
        <v>473</v>
      </c>
      <c r="J14" s="415"/>
      <c r="K14" s="561"/>
      <c r="L14" s="561"/>
      <c r="M14" s="552"/>
      <c r="N14" s="559"/>
      <c r="O14" s="552"/>
      <c r="P14" s="552"/>
      <c r="Q14" s="415"/>
      <c r="R14" s="415"/>
    </row>
    <row r="15" spans="1:19" ht="32.25" customHeight="1" x14ac:dyDescent="0.25">
      <c r="A15" s="564" t="s">
        <v>481</v>
      </c>
      <c r="B15" s="564"/>
      <c r="C15" s="564"/>
      <c r="D15" s="564"/>
      <c r="E15" s="564"/>
      <c r="F15" s="564"/>
      <c r="G15" s="564"/>
      <c r="H15" s="564"/>
      <c r="I15" s="564"/>
      <c r="J15" s="564"/>
      <c r="K15" s="564"/>
      <c r="L15" s="564"/>
      <c r="M15" s="564"/>
      <c r="N15" s="564"/>
      <c r="O15" s="564"/>
      <c r="P15" s="564"/>
      <c r="Q15" s="564"/>
      <c r="R15" s="564"/>
    </row>
    <row r="16" spans="1:19" ht="107.25" customHeight="1" x14ac:dyDescent="0.25">
      <c r="A16" s="93">
        <v>3</v>
      </c>
      <c r="B16" s="93">
        <v>1</v>
      </c>
      <c r="C16" s="93">
        <v>4</v>
      </c>
      <c r="D16" s="93">
        <v>2</v>
      </c>
      <c r="E16" s="74" t="s">
        <v>482</v>
      </c>
      <c r="F16" s="93" t="s">
        <v>483</v>
      </c>
      <c r="G16" s="93" t="s">
        <v>59</v>
      </c>
      <c r="H16" s="97" t="s">
        <v>461</v>
      </c>
      <c r="I16" s="92">
        <v>80</v>
      </c>
      <c r="J16" s="97" t="s">
        <v>484</v>
      </c>
      <c r="K16" s="92" t="s">
        <v>485</v>
      </c>
      <c r="L16" s="185"/>
      <c r="M16" s="186">
        <v>10750</v>
      </c>
      <c r="N16" s="68"/>
      <c r="O16" s="186">
        <v>10750</v>
      </c>
      <c r="P16" s="68"/>
      <c r="Q16" s="97" t="s">
        <v>465</v>
      </c>
      <c r="R16" s="97" t="s">
        <v>466</v>
      </c>
    </row>
    <row r="17" spans="1:18" ht="31.5" customHeight="1" x14ac:dyDescent="0.25">
      <c r="A17" s="565" t="s">
        <v>486</v>
      </c>
      <c r="B17" s="565"/>
      <c r="C17" s="565"/>
      <c r="D17" s="565"/>
      <c r="E17" s="565"/>
      <c r="F17" s="565"/>
      <c r="G17" s="565"/>
      <c r="H17" s="565"/>
      <c r="I17" s="565"/>
      <c r="J17" s="565"/>
      <c r="K17" s="565"/>
      <c r="L17" s="565"/>
      <c r="M17" s="565"/>
      <c r="N17" s="565"/>
      <c r="O17" s="565"/>
      <c r="P17" s="565"/>
      <c r="Q17" s="565"/>
      <c r="R17" s="565"/>
    </row>
    <row r="18" spans="1:18" ht="105" customHeight="1" x14ac:dyDescent="0.25">
      <c r="A18" s="96">
        <v>4</v>
      </c>
      <c r="B18" s="97">
        <v>1</v>
      </c>
      <c r="C18" s="96">
        <v>4</v>
      </c>
      <c r="D18" s="97">
        <v>2</v>
      </c>
      <c r="E18" s="74" t="s">
        <v>487</v>
      </c>
      <c r="F18" s="93" t="s">
        <v>488</v>
      </c>
      <c r="G18" s="97" t="s">
        <v>59</v>
      </c>
      <c r="H18" s="97" t="s">
        <v>461</v>
      </c>
      <c r="I18" s="69" t="s">
        <v>462</v>
      </c>
      <c r="J18" s="97" t="s">
        <v>489</v>
      </c>
      <c r="K18" s="104" t="s">
        <v>485</v>
      </c>
      <c r="L18" s="104"/>
      <c r="M18" s="98">
        <v>10750</v>
      </c>
      <c r="N18" s="96"/>
      <c r="O18" s="98">
        <v>10750</v>
      </c>
      <c r="P18" s="98"/>
      <c r="Q18" s="97" t="s">
        <v>465</v>
      </c>
      <c r="R18" s="97" t="s">
        <v>466</v>
      </c>
    </row>
    <row r="19" spans="1:18" ht="33.75" customHeight="1" x14ac:dyDescent="0.25">
      <c r="A19" s="365" t="s">
        <v>490</v>
      </c>
      <c r="B19" s="365"/>
      <c r="C19" s="365"/>
      <c r="D19" s="365"/>
      <c r="E19" s="365"/>
      <c r="F19" s="365"/>
      <c r="G19" s="365"/>
      <c r="H19" s="365"/>
      <c r="I19" s="365"/>
      <c r="J19" s="365"/>
      <c r="K19" s="365"/>
      <c r="L19" s="365"/>
      <c r="M19" s="365"/>
      <c r="N19" s="365"/>
      <c r="O19" s="365"/>
      <c r="P19" s="365"/>
      <c r="Q19" s="365"/>
      <c r="R19" s="365"/>
    </row>
    <row r="20" spans="1:18" ht="131.25" customHeight="1" x14ac:dyDescent="0.25">
      <c r="A20" s="92">
        <v>5</v>
      </c>
      <c r="B20" s="92">
        <v>1</v>
      </c>
      <c r="C20" s="92">
        <v>4</v>
      </c>
      <c r="D20" s="93">
        <v>2</v>
      </c>
      <c r="E20" s="74" t="s">
        <v>491</v>
      </c>
      <c r="F20" s="93" t="s">
        <v>492</v>
      </c>
      <c r="G20" s="93" t="s">
        <v>40</v>
      </c>
      <c r="H20" s="97" t="s">
        <v>461</v>
      </c>
      <c r="I20" s="183" t="s">
        <v>86</v>
      </c>
      <c r="J20" s="97" t="s">
        <v>493</v>
      </c>
      <c r="K20" s="185" t="s">
        <v>494</v>
      </c>
      <c r="L20" s="185"/>
      <c r="M20" s="35">
        <v>36000</v>
      </c>
      <c r="N20" s="92"/>
      <c r="O20" s="35">
        <v>36000</v>
      </c>
      <c r="P20" s="35"/>
      <c r="Q20" s="97" t="s">
        <v>465</v>
      </c>
      <c r="R20" s="97" t="s">
        <v>466</v>
      </c>
    </row>
    <row r="21" spans="1:18" ht="32.25" customHeight="1" x14ac:dyDescent="0.25">
      <c r="A21" s="565" t="s">
        <v>495</v>
      </c>
      <c r="B21" s="565"/>
      <c r="C21" s="565"/>
      <c r="D21" s="565"/>
      <c r="E21" s="565"/>
      <c r="F21" s="565"/>
      <c r="G21" s="565"/>
      <c r="H21" s="565"/>
      <c r="I21" s="565"/>
      <c r="J21" s="565"/>
      <c r="K21" s="565"/>
      <c r="L21" s="565"/>
      <c r="M21" s="565"/>
      <c r="N21" s="565"/>
      <c r="O21" s="565"/>
      <c r="P21" s="565"/>
      <c r="Q21" s="565"/>
      <c r="R21" s="565"/>
    </row>
    <row r="22" spans="1:18" ht="249.75" customHeight="1" x14ac:dyDescent="0.25">
      <c r="A22" s="93">
        <v>6</v>
      </c>
      <c r="B22" s="93">
        <v>1</v>
      </c>
      <c r="C22" s="93">
        <v>4</v>
      </c>
      <c r="D22" s="93">
        <v>2</v>
      </c>
      <c r="E22" s="74" t="s">
        <v>496</v>
      </c>
      <c r="F22" s="93" t="s">
        <v>497</v>
      </c>
      <c r="G22" s="93" t="s">
        <v>144</v>
      </c>
      <c r="H22" s="97" t="s">
        <v>461</v>
      </c>
      <c r="I22" s="92">
        <v>20</v>
      </c>
      <c r="J22" s="97" t="s">
        <v>498</v>
      </c>
      <c r="K22" s="92" t="s">
        <v>485</v>
      </c>
      <c r="L22" s="185"/>
      <c r="M22" s="186">
        <v>100000</v>
      </c>
      <c r="N22" s="68"/>
      <c r="O22" s="186">
        <v>100000</v>
      </c>
      <c r="P22" s="68"/>
      <c r="Q22" s="97" t="s">
        <v>465</v>
      </c>
      <c r="R22" s="97" t="s">
        <v>466</v>
      </c>
    </row>
    <row r="23" spans="1:18" ht="37.5" customHeight="1" x14ac:dyDescent="0.25">
      <c r="A23" s="565" t="s">
        <v>499</v>
      </c>
      <c r="B23" s="565"/>
      <c r="C23" s="565"/>
      <c r="D23" s="565"/>
      <c r="E23" s="565"/>
      <c r="F23" s="565"/>
      <c r="G23" s="565"/>
      <c r="H23" s="565"/>
      <c r="I23" s="565"/>
      <c r="J23" s="565"/>
      <c r="K23" s="565"/>
      <c r="L23" s="565"/>
      <c r="M23" s="565"/>
      <c r="N23" s="565"/>
      <c r="O23" s="565"/>
      <c r="P23" s="565"/>
      <c r="Q23" s="565"/>
      <c r="R23" s="565"/>
    </row>
    <row r="24" spans="1:18" ht="214.5" customHeight="1" x14ac:dyDescent="0.25">
      <c r="A24" s="93">
        <v>7</v>
      </c>
      <c r="B24" s="93">
        <v>1</v>
      </c>
      <c r="C24" s="93">
        <v>4</v>
      </c>
      <c r="D24" s="93">
        <v>5</v>
      </c>
      <c r="E24" s="74" t="s">
        <v>500</v>
      </c>
      <c r="F24" s="93" t="s">
        <v>501</v>
      </c>
      <c r="G24" s="93" t="s">
        <v>59</v>
      </c>
      <c r="H24" s="97" t="s">
        <v>461</v>
      </c>
      <c r="I24" s="92">
        <v>50</v>
      </c>
      <c r="J24" s="97" t="s">
        <v>502</v>
      </c>
      <c r="K24" s="92" t="s">
        <v>485</v>
      </c>
      <c r="L24" s="185"/>
      <c r="M24" s="187">
        <v>7800</v>
      </c>
      <c r="N24" s="188"/>
      <c r="O24" s="187">
        <v>7800</v>
      </c>
      <c r="P24" s="68"/>
      <c r="Q24" s="97" t="s">
        <v>465</v>
      </c>
      <c r="R24" s="97" t="s">
        <v>466</v>
      </c>
    </row>
    <row r="25" spans="1:18" ht="31.5" customHeight="1" x14ac:dyDescent="0.25">
      <c r="A25" s="565" t="s">
        <v>503</v>
      </c>
      <c r="B25" s="565"/>
      <c r="C25" s="565"/>
      <c r="D25" s="565"/>
      <c r="E25" s="565"/>
      <c r="F25" s="565"/>
      <c r="G25" s="565"/>
      <c r="H25" s="565"/>
      <c r="I25" s="565"/>
      <c r="J25" s="565"/>
      <c r="K25" s="565"/>
      <c r="L25" s="565"/>
      <c r="M25" s="565"/>
      <c r="N25" s="565"/>
      <c r="O25" s="565"/>
      <c r="P25" s="565"/>
      <c r="Q25" s="565"/>
      <c r="R25" s="565"/>
    </row>
    <row r="26" spans="1:18" ht="179.25" customHeight="1" x14ac:dyDescent="0.25">
      <c r="A26" s="228">
        <v>8</v>
      </c>
      <c r="B26" s="228">
        <v>1</v>
      </c>
      <c r="C26" s="228">
        <v>4</v>
      </c>
      <c r="D26" s="228">
        <v>2</v>
      </c>
      <c r="E26" s="315" t="s">
        <v>840</v>
      </c>
      <c r="F26" s="253" t="s">
        <v>841</v>
      </c>
      <c r="G26" s="228" t="s">
        <v>477</v>
      </c>
      <c r="H26" s="228" t="s">
        <v>478</v>
      </c>
      <c r="I26" s="229">
        <v>2000</v>
      </c>
      <c r="J26" s="228" t="s">
        <v>842</v>
      </c>
      <c r="K26" s="229" t="s">
        <v>485</v>
      </c>
      <c r="L26" s="234"/>
      <c r="M26" s="252">
        <v>8400</v>
      </c>
      <c r="N26" s="316"/>
      <c r="O26" s="252">
        <v>8400</v>
      </c>
      <c r="P26" s="316"/>
      <c r="Q26" s="228" t="s">
        <v>465</v>
      </c>
      <c r="R26" s="228" t="s">
        <v>466</v>
      </c>
    </row>
    <row r="27" spans="1:18" ht="48" customHeight="1" x14ac:dyDescent="0.25">
      <c r="A27" s="462" t="s">
        <v>849</v>
      </c>
      <c r="B27" s="462"/>
      <c r="C27" s="462"/>
      <c r="D27" s="462"/>
      <c r="E27" s="462"/>
      <c r="F27" s="462"/>
      <c r="G27" s="462"/>
      <c r="H27" s="462"/>
      <c r="I27" s="462"/>
      <c r="J27" s="462"/>
      <c r="K27" s="462"/>
      <c r="L27" s="462"/>
      <c r="M27" s="462"/>
      <c r="N27" s="462"/>
      <c r="O27" s="462"/>
      <c r="P27" s="462"/>
      <c r="Q27" s="462"/>
      <c r="R27" s="462"/>
    </row>
    <row r="28" spans="1:18" ht="289.5" customHeight="1" x14ac:dyDescent="0.25">
      <c r="A28" s="228">
        <v>9</v>
      </c>
      <c r="B28" s="228">
        <v>1</v>
      </c>
      <c r="C28" s="228">
        <v>4</v>
      </c>
      <c r="D28" s="228">
        <v>2</v>
      </c>
      <c r="E28" s="315" t="s">
        <v>843</v>
      </c>
      <c r="F28" s="253" t="s">
        <v>844</v>
      </c>
      <c r="G28" s="228" t="s">
        <v>845</v>
      </c>
      <c r="H28" s="228" t="s">
        <v>846</v>
      </c>
      <c r="I28" s="229">
        <v>10</v>
      </c>
      <c r="J28" s="228" t="s">
        <v>842</v>
      </c>
      <c r="K28" s="229" t="s">
        <v>464</v>
      </c>
      <c r="L28" s="234"/>
      <c r="M28" s="252">
        <v>90000</v>
      </c>
      <c r="N28" s="316"/>
      <c r="O28" s="252">
        <v>90000</v>
      </c>
      <c r="P28" s="316"/>
      <c r="Q28" s="228" t="s">
        <v>465</v>
      </c>
      <c r="R28" s="228" t="s">
        <v>466</v>
      </c>
    </row>
    <row r="29" spans="1:18" ht="51.75" customHeight="1" x14ac:dyDescent="0.25">
      <c r="A29" s="462" t="s">
        <v>847</v>
      </c>
      <c r="B29" s="462"/>
      <c r="C29" s="462"/>
      <c r="D29" s="462"/>
      <c r="E29" s="462"/>
      <c r="F29" s="462"/>
      <c r="G29" s="462"/>
      <c r="H29" s="462"/>
      <c r="I29" s="462"/>
      <c r="J29" s="462"/>
      <c r="K29" s="462"/>
      <c r="L29" s="462"/>
      <c r="M29" s="462"/>
      <c r="N29" s="462"/>
      <c r="O29" s="462"/>
      <c r="P29" s="462"/>
      <c r="Q29" s="462"/>
      <c r="R29" s="462"/>
    </row>
    <row r="30" spans="1:18" x14ac:dyDescent="0.25">
      <c r="A30" s="60"/>
      <c r="B30" s="60"/>
      <c r="C30" s="60"/>
      <c r="D30" s="60"/>
      <c r="E30" s="189"/>
      <c r="F30" s="189"/>
      <c r="G30" s="60"/>
      <c r="H30" s="60"/>
      <c r="I30" s="60"/>
      <c r="J30" s="60"/>
      <c r="K30" s="60"/>
      <c r="L30" s="60"/>
      <c r="M30" s="60"/>
      <c r="N30" s="60"/>
      <c r="O30" s="60"/>
      <c r="P30" s="60"/>
      <c r="Q30" s="60"/>
      <c r="R30" s="60"/>
    </row>
    <row r="31" spans="1:18" x14ac:dyDescent="0.25">
      <c r="A31" s="60"/>
      <c r="B31" s="60"/>
      <c r="C31" s="60"/>
      <c r="D31" s="60"/>
      <c r="E31" s="189"/>
      <c r="F31" s="189"/>
      <c r="G31" s="60"/>
      <c r="H31" s="60"/>
      <c r="I31" s="60"/>
      <c r="J31" s="60"/>
      <c r="K31" s="60"/>
      <c r="L31" s="60"/>
      <c r="M31" s="60"/>
      <c r="N31" s="60"/>
      <c r="O31" s="60"/>
      <c r="P31" s="60"/>
      <c r="Q31" s="60"/>
      <c r="R31" s="60"/>
    </row>
    <row r="32" spans="1:18" x14ac:dyDescent="0.25">
      <c r="A32" s="60"/>
      <c r="B32" s="60"/>
      <c r="C32" s="60"/>
      <c r="D32" s="60"/>
      <c r="E32" s="189"/>
      <c r="F32" s="189"/>
      <c r="G32" s="60"/>
      <c r="H32" s="60"/>
      <c r="I32" s="60"/>
      <c r="J32" s="60"/>
      <c r="K32" s="60"/>
      <c r="L32" s="60"/>
      <c r="M32" s="562" t="s">
        <v>79</v>
      </c>
      <c r="N32" s="563"/>
      <c r="O32" s="562" t="s">
        <v>80</v>
      </c>
      <c r="P32" s="563"/>
      <c r="Q32" s="60"/>
      <c r="R32" s="60"/>
    </row>
    <row r="33" spans="1:18" x14ac:dyDescent="0.25">
      <c r="A33" s="60"/>
      <c r="B33" s="60"/>
      <c r="C33" s="60"/>
      <c r="D33" s="60"/>
      <c r="E33" s="189"/>
      <c r="F33" s="189"/>
      <c r="G33" s="60"/>
      <c r="H33" s="60"/>
      <c r="I33" s="60"/>
      <c r="J33" s="60"/>
      <c r="K33" s="60"/>
      <c r="L33" s="60"/>
      <c r="M33" s="64" t="s">
        <v>81</v>
      </c>
      <c r="N33" s="64" t="s">
        <v>82</v>
      </c>
      <c r="O33" s="64" t="s">
        <v>81</v>
      </c>
      <c r="P33" s="64" t="s">
        <v>82</v>
      </c>
      <c r="Q33" s="60"/>
      <c r="R33" s="60"/>
    </row>
    <row r="34" spans="1:18" x14ac:dyDescent="0.25">
      <c r="M34" s="20">
        <v>9</v>
      </c>
      <c r="N34" s="21">
        <f>O7+O13+O16+O18+O20+O22+O24+O26+O28</f>
        <v>448000</v>
      </c>
      <c r="O34" s="43" t="s">
        <v>83</v>
      </c>
      <c r="P34" s="44" t="s">
        <v>83</v>
      </c>
    </row>
  </sheetData>
  <mergeCells count="57">
    <mergeCell ref="M4:N4"/>
    <mergeCell ref="O4:P4"/>
    <mergeCell ref="Q4:Q5"/>
    <mergeCell ref="R4:R5"/>
    <mergeCell ref="A27:R27"/>
    <mergeCell ref="F4:F5"/>
    <mergeCell ref="G4:G5"/>
    <mergeCell ref="H4:I4"/>
    <mergeCell ref="J4:J5"/>
    <mergeCell ref="K4:L4"/>
    <mergeCell ref="A4:A5"/>
    <mergeCell ref="B4:B5"/>
    <mergeCell ref="C4:C5"/>
    <mergeCell ref="D4:D5"/>
    <mergeCell ref="E4:E5"/>
    <mergeCell ref="Q13:Q14"/>
    <mergeCell ref="M32:N32"/>
    <mergeCell ref="O32:P32"/>
    <mergeCell ref="A15:R15"/>
    <mergeCell ref="A17:R17"/>
    <mergeCell ref="A19:R19"/>
    <mergeCell ref="A21:R21"/>
    <mergeCell ref="A23:R23"/>
    <mergeCell ref="A25:R25"/>
    <mergeCell ref="A29:R29"/>
    <mergeCell ref="Q7:Q11"/>
    <mergeCell ref="R7:R11"/>
    <mergeCell ref="R13:R14"/>
    <mergeCell ref="A13:A14"/>
    <mergeCell ref="B13:B14"/>
    <mergeCell ref="C13:C14"/>
    <mergeCell ref="D13:D14"/>
    <mergeCell ref="E13:E14"/>
    <mergeCell ref="F13:F14"/>
    <mergeCell ref="J13:J14"/>
    <mergeCell ref="K13:K14"/>
    <mergeCell ref="L13:L14"/>
    <mergeCell ref="M13:M14"/>
    <mergeCell ref="N13:N14"/>
    <mergeCell ref="O13:O14"/>
    <mergeCell ref="P13:P14"/>
    <mergeCell ref="A2:R2"/>
    <mergeCell ref="A12:R12"/>
    <mergeCell ref="F7:F11"/>
    <mergeCell ref="H7:H11"/>
    <mergeCell ref="J7:J11"/>
    <mergeCell ref="K7:K11"/>
    <mergeCell ref="L7:L11"/>
    <mergeCell ref="M7:M11"/>
    <mergeCell ref="A7:A11"/>
    <mergeCell ref="B7:B11"/>
    <mergeCell ref="C7:C11"/>
    <mergeCell ref="D7:D11"/>
    <mergeCell ref="E7:E11"/>
    <mergeCell ref="N7:N11"/>
    <mergeCell ref="O7:O11"/>
    <mergeCell ref="P7:P11"/>
  </mergeCells>
  <pageMargins left="0.7" right="0.7" top="0.75" bottom="0.75" header="0.3" footer="0.3"/>
  <pageSetup paperSize="9" orientation="portrait" horizontalDpi="1200" verticalDpi="1200" r:id="rId1"/>
  <ignoredErrors>
    <ignoredError sqref="I7:I11 I13:I14 I18 I2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O25"/>
  <sheetViews>
    <sheetView topLeftCell="A17" zoomScale="60" zoomScaleNormal="60" workbookViewId="0">
      <selection activeCell="F18" sqref="F18:F20"/>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249" x14ac:dyDescent="0.25">
      <c r="A2" s="30" t="s">
        <v>863</v>
      </c>
      <c r="F2" s="37"/>
    </row>
    <row r="3" spans="1:249" x14ac:dyDescent="0.25">
      <c r="M3" s="8"/>
      <c r="N3" s="8"/>
      <c r="O3" s="8"/>
      <c r="P3" s="8"/>
    </row>
    <row r="4" spans="1:24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24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24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249" s="37" customFormat="1" ht="93.75" customHeight="1" x14ac:dyDescent="0.25">
      <c r="A7" s="420">
        <v>1</v>
      </c>
      <c r="B7" s="420">
        <v>1</v>
      </c>
      <c r="C7" s="420">
        <v>4</v>
      </c>
      <c r="D7" s="422">
        <v>2</v>
      </c>
      <c r="E7" s="554" t="s">
        <v>506</v>
      </c>
      <c r="F7" s="422" t="s">
        <v>507</v>
      </c>
      <c r="G7" s="567" t="s">
        <v>40</v>
      </c>
      <c r="H7" s="190" t="s">
        <v>107</v>
      </c>
      <c r="I7" s="190">
        <v>3</v>
      </c>
      <c r="J7" s="422" t="s">
        <v>508</v>
      </c>
      <c r="K7" s="424" t="s">
        <v>88</v>
      </c>
      <c r="L7" s="567"/>
      <c r="M7" s="433">
        <v>65000</v>
      </c>
      <c r="N7" s="567"/>
      <c r="O7" s="433">
        <v>65000</v>
      </c>
      <c r="P7" s="567"/>
      <c r="Q7" s="422" t="s">
        <v>504</v>
      </c>
      <c r="R7" s="422" t="s">
        <v>505</v>
      </c>
      <c r="S7" s="105"/>
    </row>
    <row r="8" spans="1:249" ht="238.5" customHeight="1" x14ac:dyDescent="0.25">
      <c r="A8" s="421"/>
      <c r="B8" s="421"/>
      <c r="C8" s="421"/>
      <c r="D8" s="423"/>
      <c r="E8" s="556"/>
      <c r="F8" s="423"/>
      <c r="G8" s="568"/>
      <c r="H8" s="317" t="s">
        <v>688</v>
      </c>
      <c r="I8" s="70" t="s">
        <v>509</v>
      </c>
      <c r="J8" s="423"/>
      <c r="K8" s="425"/>
      <c r="L8" s="568"/>
      <c r="M8" s="434"/>
      <c r="N8" s="568"/>
      <c r="O8" s="434"/>
      <c r="P8" s="568"/>
      <c r="Q8" s="423"/>
      <c r="R8" s="423"/>
      <c r="S8" s="110"/>
    </row>
    <row r="9" spans="1:249" ht="96" customHeight="1" x14ac:dyDescent="0.25">
      <c r="A9" s="437" t="s">
        <v>510</v>
      </c>
      <c r="B9" s="438"/>
      <c r="C9" s="438"/>
      <c r="D9" s="438"/>
      <c r="E9" s="438"/>
      <c r="F9" s="438"/>
      <c r="G9" s="438"/>
      <c r="H9" s="438"/>
      <c r="I9" s="438"/>
      <c r="J9" s="438"/>
      <c r="K9" s="438"/>
      <c r="L9" s="438"/>
      <c r="M9" s="438"/>
      <c r="N9" s="438"/>
      <c r="O9" s="438"/>
      <c r="P9" s="438"/>
      <c r="Q9" s="438"/>
      <c r="R9" s="439"/>
      <c r="S9" s="110"/>
    </row>
    <row r="10" spans="1:249" s="191" customFormat="1" ht="244.5" customHeight="1" x14ac:dyDescent="0.25">
      <c r="A10" s="569">
        <v>2</v>
      </c>
      <c r="B10" s="569">
        <v>1</v>
      </c>
      <c r="C10" s="569">
        <v>4</v>
      </c>
      <c r="D10" s="570">
        <v>2</v>
      </c>
      <c r="E10" s="571" t="s">
        <v>511</v>
      </c>
      <c r="F10" s="570" t="s">
        <v>512</v>
      </c>
      <c r="G10" s="228" t="s">
        <v>144</v>
      </c>
      <c r="H10" s="228" t="s">
        <v>98</v>
      </c>
      <c r="I10" s="250" t="s">
        <v>91</v>
      </c>
      <c r="J10" s="570" t="s">
        <v>513</v>
      </c>
      <c r="K10" s="573" t="s">
        <v>92</v>
      </c>
      <c r="L10" s="573"/>
      <c r="M10" s="572">
        <v>39000</v>
      </c>
      <c r="N10" s="569"/>
      <c r="O10" s="572">
        <v>39000</v>
      </c>
      <c r="P10" s="572"/>
      <c r="Q10" s="570" t="s">
        <v>504</v>
      </c>
      <c r="R10" s="570" t="s">
        <v>505</v>
      </c>
      <c r="S10" s="110"/>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row>
    <row r="11" spans="1:249" s="191" customFormat="1" ht="154.5" customHeight="1" x14ac:dyDescent="0.25">
      <c r="A11" s="569"/>
      <c r="B11" s="569"/>
      <c r="C11" s="569"/>
      <c r="D11" s="570"/>
      <c r="E11" s="571"/>
      <c r="F11" s="570"/>
      <c r="G11" s="228" t="s">
        <v>850</v>
      </c>
      <c r="H11" s="228" t="s">
        <v>851</v>
      </c>
      <c r="I11" s="250" t="s">
        <v>108</v>
      </c>
      <c r="J11" s="570"/>
      <c r="K11" s="573"/>
      <c r="L11" s="573"/>
      <c r="M11" s="572"/>
      <c r="N11" s="569"/>
      <c r="O11" s="572"/>
      <c r="P11" s="572"/>
      <c r="Q11" s="570"/>
      <c r="R11" s="570"/>
      <c r="S11" s="110"/>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row>
    <row r="12" spans="1:249" s="191" customFormat="1" ht="81.75" customHeight="1" x14ac:dyDescent="0.25">
      <c r="A12" s="462" t="s">
        <v>1074</v>
      </c>
      <c r="B12" s="462"/>
      <c r="C12" s="462"/>
      <c r="D12" s="462"/>
      <c r="E12" s="462"/>
      <c r="F12" s="462"/>
      <c r="G12" s="462"/>
      <c r="H12" s="462"/>
      <c r="I12" s="462"/>
      <c r="J12" s="462"/>
      <c r="K12" s="462"/>
      <c r="L12" s="462"/>
      <c r="M12" s="462"/>
      <c r="N12" s="462"/>
      <c r="O12" s="462"/>
      <c r="P12" s="462"/>
      <c r="Q12" s="462"/>
      <c r="R12" s="46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row>
    <row r="13" spans="1:249" ht="182.25" customHeight="1" x14ac:dyDescent="0.25">
      <c r="A13" s="574">
        <v>3</v>
      </c>
      <c r="B13" s="430">
        <v>1</v>
      </c>
      <c r="C13" s="430">
        <v>4</v>
      </c>
      <c r="D13" s="428">
        <v>5</v>
      </c>
      <c r="E13" s="576" t="s">
        <v>514</v>
      </c>
      <c r="F13" s="428" t="s">
        <v>515</v>
      </c>
      <c r="G13" s="89" t="s">
        <v>516</v>
      </c>
      <c r="H13" s="89" t="s">
        <v>98</v>
      </c>
      <c r="I13" s="70" t="s">
        <v>165</v>
      </c>
      <c r="J13" s="428" t="s">
        <v>517</v>
      </c>
      <c r="K13" s="424" t="s">
        <v>88</v>
      </c>
      <c r="L13" s="424"/>
      <c r="M13" s="433">
        <v>150000</v>
      </c>
      <c r="N13" s="420"/>
      <c r="O13" s="433">
        <v>150000</v>
      </c>
      <c r="P13" s="433"/>
      <c r="Q13" s="422" t="s">
        <v>504</v>
      </c>
      <c r="R13" s="422" t="s">
        <v>505</v>
      </c>
      <c r="S13" s="110"/>
    </row>
    <row r="14" spans="1:249" ht="81" customHeight="1" x14ac:dyDescent="0.25">
      <c r="A14" s="575"/>
      <c r="B14" s="430"/>
      <c r="C14" s="430"/>
      <c r="D14" s="428"/>
      <c r="E14" s="576"/>
      <c r="F14" s="428"/>
      <c r="G14" s="89" t="s">
        <v>106</v>
      </c>
      <c r="H14" s="89" t="s">
        <v>852</v>
      </c>
      <c r="I14" s="70" t="s">
        <v>108</v>
      </c>
      <c r="J14" s="428"/>
      <c r="K14" s="425"/>
      <c r="L14" s="425"/>
      <c r="M14" s="434"/>
      <c r="N14" s="421"/>
      <c r="O14" s="434"/>
      <c r="P14" s="434"/>
      <c r="Q14" s="423"/>
      <c r="R14" s="423"/>
      <c r="S14" s="110"/>
    </row>
    <row r="15" spans="1:249" s="65" customFormat="1" ht="106.5" customHeight="1" x14ac:dyDescent="0.25">
      <c r="A15" s="377" t="s">
        <v>853</v>
      </c>
      <c r="B15" s="377"/>
      <c r="C15" s="377"/>
      <c r="D15" s="377"/>
      <c r="E15" s="377"/>
      <c r="F15" s="377"/>
      <c r="G15" s="377"/>
      <c r="H15" s="377"/>
      <c r="I15" s="377"/>
      <c r="J15" s="377"/>
      <c r="K15" s="377"/>
      <c r="L15" s="377"/>
      <c r="M15" s="377"/>
      <c r="N15" s="377"/>
      <c r="O15" s="377"/>
      <c r="P15" s="377"/>
      <c r="Q15" s="377"/>
      <c r="R15" s="377"/>
    </row>
    <row r="16" spans="1:249" s="192" customFormat="1" ht="330.75" customHeight="1" x14ac:dyDescent="0.25">
      <c r="A16" s="228">
        <v>4</v>
      </c>
      <c r="B16" s="228">
        <v>1</v>
      </c>
      <c r="C16" s="228">
        <v>4</v>
      </c>
      <c r="D16" s="228">
        <v>2</v>
      </c>
      <c r="E16" s="315" t="s">
        <v>518</v>
      </c>
      <c r="F16" s="231" t="s">
        <v>519</v>
      </c>
      <c r="G16" s="228" t="s">
        <v>112</v>
      </c>
      <c r="H16" s="228" t="s">
        <v>98</v>
      </c>
      <c r="I16" s="229">
        <v>80</v>
      </c>
      <c r="J16" s="231" t="s">
        <v>520</v>
      </c>
      <c r="K16" s="229" t="s">
        <v>88</v>
      </c>
      <c r="L16" s="234"/>
      <c r="M16" s="252">
        <v>5000</v>
      </c>
      <c r="N16" s="316"/>
      <c r="O16" s="252">
        <v>5000</v>
      </c>
      <c r="P16" s="316"/>
      <c r="Q16" s="228" t="s">
        <v>504</v>
      </c>
      <c r="R16" s="228" t="s">
        <v>505</v>
      </c>
      <c r="S16" s="110"/>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row>
    <row r="17" spans="1:249" s="192" customFormat="1" ht="74.25" customHeight="1" x14ac:dyDescent="0.25">
      <c r="A17" s="455" t="s">
        <v>1075</v>
      </c>
      <c r="B17" s="456"/>
      <c r="C17" s="456"/>
      <c r="D17" s="456"/>
      <c r="E17" s="456"/>
      <c r="F17" s="456"/>
      <c r="G17" s="456"/>
      <c r="H17" s="456"/>
      <c r="I17" s="456"/>
      <c r="J17" s="456"/>
      <c r="K17" s="456"/>
      <c r="L17" s="456"/>
      <c r="M17" s="456"/>
      <c r="N17" s="456"/>
      <c r="O17" s="456"/>
      <c r="P17" s="456"/>
      <c r="Q17" s="456"/>
      <c r="R17" s="457"/>
      <c r="S17" s="110"/>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row>
    <row r="18" spans="1:249" s="194" customFormat="1" ht="150" customHeight="1" x14ac:dyDescent="0.25">
      <c r="A18" s="570">
        <v>5</v>
      </c>
      <c r="B18" s="570">
        <v>1</v>
      </c>
      <c r="C18" s="570">
        <v>4</v>
      </c>
      <c r="D18" s="570">
        <v>5</v>
      </c>
      <c r="E18" s="578" t="s">
        <v>854</v>
      </c>
      <c r="F18" s="462" t="s">
        <v>855</v>
      </c>
      <c r="G18" s="228" t="s">
        <v>664</v>
      </c>
      <c r="H18" s="228" t="s">
        <v>98</v>
      </c>
      <c r="I18" s="229">
        <v>200</v>
      </c>
      <c r="J18" s="570" t="s">
        <v>856</v>
      </c>
      <c r="K18" s="569" t="s">
        <v>149</v>
      </c>
      <c r="L18" s="569"/>
      <c r="M18" s="572">
        <v>120000</v>
      </c>
      <c r="N18" s="572"/>
      <c r="O18" s="572">
        <v>120000</v>
      </c>
      <c r="P18" s="572"/>
      <c r="Q18" s="570" t="s">
        <v>504</v>
      </c>
      <c r="R18" s="570" t="s">
        <v>505</v>
      </c>
      <c r="S18" s="193"/>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row>
    <row r="19" spans="1:249" s="194" customFormat="1" ht="186" customHeight="1" x14ac:dyDescent="0.25">
      <c r="A19" s="570"/>
      <c r="B19" s="570"/>
      <c r="C19" s="570"/>
      <c r="D19" s="570"/>
      <c r="E19" s="578"/>
      <c r="F19" s="462"/>
      <c r="G19" s="228" t="s">
        <v>857</v>
      </c>
      <c r="H19" s="228" t="s">
        <v>858</v>
      </c>
      <c r="I19" s="229">
        <v>1</v>
      </c>
      <c r="J19" s="570"/>
      <c r="K19" s="569"/>
      <c r="L19" s="569"/>
      <c r="M19" s="572"/>
      <c r="N19" s="572"/>
      <c r="O19" s="572"/>
      <c r="P19" s="572"/>
      <c r="Q19" s="570"/>
      <c r="R19" s="570"/>
      <c r="S19" s="193"/>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row>
    <row r="20" spans="1:249" s="194" customFormat="1" ht="181.5" customHeight="1" x14ac:dyDescent="0.25">
      <c r="A20" s="570"/>
      <c r="B20" s="570"/>
      <c r="C20" s="570"/>
      <c r="D20" s="570"/>
      <c r="E20" s="578"/>
      <c r="F20" s="462"/>
      <c r="G20" s="228" t="s">
        <v>859</v>
      </c>
      <c r="H20" s="228" t="s">
        <v>860</v>
      </c>
      <c r="I20" s="229">
        <v>1</v>
      </c>
      <c r="J20" s="570"/>
      <c r="K20" s="569"/>
      <c r="L20" s="569"/>
      <c r="M20" s="572"/>
      <c r="N20" s="572"/>
      <c r="O20" s="572"/>
      <c r="P20" s="572"/>
      <c r="Q20" s="570"/>
      <c r="R20" s="570"/>
      <c r="S20" s="193"/>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row>
    <row r="21" spans="1:249" ht="250.15" customHeight="1" x14ac:dyDescent="0.25">
      <c r="A21" s="462" t="s">
        <v>861</v>
      </c>
      <c r="B21" s="577"/>
      <c r="C21" s="577"/>
      <c r="D21" s="577"/>
      <c r="E21" s="577"/>
      <c r="F21" s="577"/>
      <c r="G21" s="577"/>
      <c r="H21" s="577"/>
      <c r="I21" s="577"/>
      <c r="J21" s="577"/>
      <c r="K21" s="577"/>
      <c r="L21" s="577"/>
      <c r="M21" s="577"/>
      <c r="N21" s="577"/>
      <c r="O21" s="577"/>
      <c r="P21" s="577"/>
      <c r="Q21" s="577"/>
      <c r="R21" s="577"/>
    </row>
    <row r="23" spans="1:249" x14ac:dyDescent="0.25">
      <c r="M23" s="562" t="s">
        <v>79</v>
      </c>
      <c r="N23" s="563"/>
      <c r="O23" s="562" t="s">
        <v>80</v>
      </c>
      <c r="P23" s="563"/>
    </row>
    <row r="24" spans="1:249" x14ac:dyDescent="0.25">
      <c r="M24" s="64" t="s">
        <v>81</v>
      </c>
      <c r="N24" s="64" t="s">
        <v>82</v>
      </c>
      <c r="O24" s="64" t="s">
        <v>81</v>
      </c>
      <c r="P24" s="64" t="s">
        <v>82</v>
      </c>
    </row>
    <row r="25" spans="1:249" x14ac:dyDescent="0.25">
      <c r="M25" s="20">
        <v>5</v>
      </c>
      <c r="N25" s="21">
        <f>O7+O10+O13+O16+O18</f>
        <v>379000</v>
      </c>
      <c r="O25" s="43" t="s">
        <v>83</v>
      </c>
      <c r="P25" s="44" t="s">
        <v>83</v>
      </c>
    </row>
  </sheetData>
  <mergeCells count="82">
    <mergeCell ref="D18:D20"/>
    <mergeCell ref="E18:E20"/>
    <mergeCell ref="P13:P14"/>
    <mergeCell ref="Q13:Q14"/>
    <mergeCell ref="A21:R21"/>
    <mergeCell ref="N18:N20"/>
    <mergeCell ref="O18:O20"/>
    <mergeCell ref="P18:P20"/>
    <mergeCell ref="Q18:Q20"/>
    <mergeCell ref="R18:R20"/>
    <mergeCell ref="F18:F20"/>
    <mergeCell ref="J18:J20"/>
    <mergeCell ref="K18:K20"/>
    <mergeCell ref="L18:L20"/>
    <mergeCell ref="M18:M20"/>
    <mergeCell ref="A18:A20"/>
    <mergeCell ref="B18:B20"/>
    <mergeCell ref="C18:C20"/>
    <mergeCell ref="R13:R14"/>
    <mergeCell ref="A15:R15"/>
    <mergeCell ref="A17:R17"/>
    <mergeCell ref="A12:R12"/>
    <mergeCell ref="A13:A14"/>
    <mergeCell ref="B13:B14"/>
    <mergeCell ref="C13:C14"/>
    <mergeCell ref="D13:D14"/>
    <mergeCell ref="E13:E14"/>
    <mergeCell ref="F13:F14"/>
    <mergeCell ref="J13:J14"/>
    <mergeCell ref="K13:K14"/>
    <mergeCell ref="L13:L14"/>
    <mergeCell ref="M13:M14"/>
    <mergeCell ref="N13:N14"/>
    <mergeCell ref="O13:O14"/>
    <mergeCell ref="F10:F11"/>
    <mergeCell ref="J10:J11"/>
    <mergeCell ref="K10:K11"/>
    <mergeCell ref="L10:L11"/>
    <mergeCell ref="M10:M11"/>
    <mergeCell ref="O7:O8"/>
    <mergeCell ref="P7:P8"/>
    <mergeCell ref="Q7:Q8"/>
    <mergeCell ref="R7:R8"/>
    <mergeCell ref="N10:N11"/>
    <mergeCell ref="O10:O11"/>
    <mergeCell ref="P10:P11"/>
    <mergeCell ref="Q10:Q11"/>
    <mergeCell ref="R10:R11"/>
    <mergeCell ref="A10:A11"/>
    <mergeCell ref="B10:B11"/>
    <mergeCell ref="C10:C11"/>
    <mergeCell ref="D10:D11"/>
    <mergeCell ref="E10:E11"/>
    <mergeCell ref="F4:F5"/>
    <mergeCell ref="M23:N23"/>
    <mergeCell ref="O23:P23"/>
    <mergeCell ref="A9:R9"/>
    <mergeCell ref="A7:A8"/>
    <mergeCell ref="B7:B8"/>
    <mergeCell ref="C7:C8"/>
    <mergeCell ref="D7:D8"/>
    <mergeCell ref="E7:E8"/>
    <mergeCell ref="F7:F8"/>
    <mergeCell ref="G7:G8"/>
    <mergeCell ref="J7:J8"/>
    <mergeCell ref="K7:K8"/>
    <mergeCell ref="L7:L8"/>
    <mergeCell ref="M7:M8"/>
    <mergeCell ref="N7:N8"/>
    <mergeCell ref="Q4:Q5"/>
    <mergeCell ref="R4:R5"/>
    <mergeCell ref="G4:G5"/>
    <mergeCell ref="H4:I4"/>
    <mergeCell ref="J4:J5"/>
    <mergeCell ref="K4:L4"/>
    <mergeCell ref="M4:N4"/>
    <mergeCell ref="O4:P4"/>
    <mergeCell ref="A4:A5"/>
    <mergeCell ref="B4:B5"/>
    <mergeCell ref="C4:C5"/>
    <mergeCell ref="D4:D5"/>
    <mergeCell ref="E4:E5"/>
  </mergeCells>
  <pageMargins left="0.7" right="0.7" top="0.75" bottom="0.75" header="0.3" footer="0.3"/>
  <ignoredErrors>
    <ignoredError sqref="I10:I11 I13:I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opLeftCell="A35" zoomScale="60" zoomScaleNormal="60" workbookViewId="0">
      <selection activeCell="A31" sqref="A31:R31"/>
    </sheetView>
  </sheetViews>
  <sheetFormatPr defaultRowHeight="15" x14ac:dyDescent="0.25"/>
  <cols>
    <col min="1" max="1" width="4.7109375" style="47" customWidth="1"/>
    <col min="2" max="2" width="8.85546875" style="47" customWidth="1"/>
    <col min="3" max="3" width="11.42578125" style="47" customWidth="1"/>
    <col min="4" max="4" width="9.7109375" style="47" customWidth="1"/>
    <col min="5" max="5" width="45.7109375" style="47" customWidth="1"/>
    <col min="6" max="6" width="61.42578125" style="47" customWidth="1"/>
    <col min="7" max="7" width="35.7109375" style="47" customWidth="1"/>
    <col min="8" max="8" width="20.42578125" style="47" customWidth="1"/>
    <col min="9" max="9" width="12.140625" style="47" customWidth="1"/>
    <col min="10" max="10" width="32.140625" style="47" customWidth="1"/>
    <col min="11" max="11" width="12.140625" style="47" customWidth="1"/>
    <col min="12" max="12" width="12.7109375" style="47" customWidth="1"/>
    <col min="13" max="13" width="17.85546875" style="47" customWidth="1"/>
    <col min="14" max="14" width="17.28515625" style="47" customWidth="1"/>
    <col min="15" max="16" width="18" style="47" customWidth="1"/>
    <col min="17" max="17" width="21.28515625" style="47" customWidth="1"/>
    <col min="18" max="18" width="23.5703125" style="47" customWidth="1"/>
    <col min="19" max="19" width="19.5703125" style="47" customWidth="1"/>
    <col min="20" max="258" width="9.140625" style="47"/>
    <col min="259" max="259" width="4.7109375" style="47" bestFit="1" customWidth="1"/>
    <col min="260" max="260" width="9.7109375" style="47" bestFit="1" customWidth="1"/>
    <col min="261" max="261" width="10" style="47" bestFit="1" customWidth="1"/>
    <col min="262" max="262" width="8.85546875" style="47" bestFit="1" customWidth="1"/>
    <col min="263" max="263" width="22.85546875" style="47" customWidth="1"/>
    <col min="264" max="264" width="59.7109375" style="47" bestFit="1" customWidth="1"/>
    <col min="265" max="265" width="57.85546875" style="47" bestFit="1" customWidth="1"/>
    <col min="266" max="266" width="35.28515625" style="47" bestFit="1" customWidth="1"/>
    <col min="267" max="267" width="28.140625" style="47" bestFit="1" customWidth="1"/>
    <col min="268" max="268" width="33.140625" style="47" bestFit="1" customWidth="1"/>
    <col min="269" max="269" width="26" style="47" bestFit="1" customWidth="1"/>
    <col min="270" max="270" width="19.140625" style="47" bestFit="1" customWidth="1"/>
    <col min="271" max="271" width="10.42578125" style="47" customWidth="1"/>
    <col min="272" max="272" width="11.85546875" style="47" customWidth="1"/>
    <col min="273" max="273" width="14.7109375" style="47" customWidth="1"/>
    <col min="274" max="274" width="9" style="47" bestFit="1" customWidth="1"/>
    <col min="275" max="514" width="9.140625" style="47"/>
    <col min="515" max="515" width="4.7109375" style="47" bestFit="1" customWidth="1"/>
    <col min="516" max="516" width="9.7109375" style="47" bestFit="1" customWidth="1"/>
    <col min="517" max="517" width="10" style="47" bestFit="1" customWidth="1"/>
    <col min="518" max="518" width="8.85546875" style="47" bestFit="1" customWidth="1"/>
    <col min="519" max="519" width="22.85546875" style="47" customWidth="1"/>
    <col min="520" max="520" width="59.7109375" style="47" bestFit="1" customWidth="1"/>
    <col min="521" max="521" width="57.85546875" style="47" bestFit="1" customWidth="1"/>
    <col min="522" max="522" width="35.28515625" style="47" bestFit="1" customWidth="1"/>
    <col min="523" max="523" width="28.140625" style="47" bestFit="1" customWidth="1"/>
    <col min="524" max="524" width="33.140625" style="47" bestFit="1" customWidth="1"/>
    <col min="525" max="525" width="26" style="47" bestFit="1" customWidth="1"/>
    <col min="526" max="526" width="19.140625" style="47" bestFit="1" customWidth="1"/>
    <col min="527" max="527" width="10.42578125" style="47" customWidth="1"/>
    <col min="528" max="528" width="11.85546875" style="47" customWidth="1"/>
    <col min="529" max="529" width="14.7109375" style="47" customWidth="1"/>
    <col min="530" max="530" width="9" style="47" bestFit="1" customWidth="1"/>
    <col min="531" max="770" width="9.140625" style="47"/>
    <col min="771" max="771" width="4.7109375" style="47" bestFit="1" customWidth="1"/>
    <col min="772" max="772" width="9.7109375" style="47" bestFit="1" customWidth="1"/>
    <col min="773" max="773" width="10" style="47" bestFit="1" customWidth="1"/>
    <col min="774" max="774" width="8.85546875" style="47" bestFit="1" customWidth="1"/>
    <col min="775" max="775" width="22.85546875" style="47" customWidth="1"/>
    <col min="776" max="776" width="59.7109375" style="47" bestFit="1" customWidth="1"/>
    <col min="777" max="777" width="57.85546875" style="47" bestFit="1" customWidth="1"/>
    <col min="778" max="778" width="35.28515625" style="47" bestFit="1" customWidth="1"/>
    <col min="779" max="779" width="28.140625" style="47" bestFit="1" customWidth="1"/>
    <col min="780" max="780" width="33.140625" style="47" bestFit="1" customWidth="1"/>
    <col min="781" max="781" width="26" style="47" bestFit="1" customWidth="1"/>
    <col min="782" max="782" width="19.140625" style="47" bestFit="1" customWidth="1"/>
    <col min="783" max="783" width="10.42578125" style="47" customWidth="1"/>
    <col min="784" max="784" width="11.85546875" style="47" customWidth="1"/>
    <col min="785" max="785" width="14.7109375" style="47" customWidth="1"/>
    <col min="786" max="786" width="9" style="47" bestFit="1" customWidth="1"/>
    <col min="787" max="1026" width="9.140625" style="47"/>
    <col min="1027" max="1027" width="4.7109375" style="47" bestFit="1" customWidth="1"/>
    <col min="1028" max="1028" width="9.7109375" style="47" bestFit="1" customWidth="1"/>
    <col min="1029" max="1029" width="10" style="47" bestFit="1" customWidth="1"/>
    <col min="1030" max="1030" width="8.85546875" style="47" bestFit="1" customWidth="1"/>
    <col min="1031" max="1031" width="22.85546875" style="47" customWidth="1"/>
    <col min="1032" max="1032" width="59.7109375" style="47" bestFit="1" customWidth="1"/>
    <col min="1033" max="1033" width="57.85546875" style="47" bestFit="1" customWidth="1"/>
    <col min="1034" max="1034" width="35.28515625" style="47" bestFit="1" customWidth="1"/>
    <col min="1035" max="1035" width="28.140625" style="47" bestFit="1" customWidth="1"/>
    <col min="1036" max="1036" width="33.140625" style="47" bestFit="1" customWidth="1"/>
    <col min="1037" max="1037" width="26" style="47" bestFit="1" customWidth="1"/>
    <col min="1038" max="1038" width="19.140625" style="47" bestFit="1" customWidth="1"/>
    <col min="1039" max="1039" width="10.42578125" style="47" customWidth="1"/>
    <col min="1040" max="1040" width="11.85546875" style="47" customWidth="1"/>
    <col min="1041" max="1041" width="14.7109375" style="47" customWidth="1"/>
    <col min="1042" max="1042" width="9" style="47" bestFit="1" customWidth="1"/>
    <col min="1043" max="1282" width="9.140625" style="47"/>
    <col min="1283" max="1283" width="4.7109375" style="47" bestFit="1" customWidth="1"/>
    <col min="1284" max="1284" width="9.7109375" style="47" bestFit="1" customWidth="1"/>
    <col min="1285" max="1285" width="10" style="47" bestFit="1" customWidth="1"/>
    <col min="1286" max="1286" width="8.85546875" style="47" bestFit="1" customWidth="1"/>
    <col min="1287" max="1287" width="22.85546875" style="47" customWidth="1"/>
    <col min="1288" max="1288" width="59.7109375" style="47" bestFit="1" customWidth="1"/>
    <col min="1289" max="1289" width="57.85546875" style="47" bestFit="1" customWidth="1"/>
    <col min="1290" max="1290" width="35.28515625" style="47" bestFit="1" customWidth="1"/>
    <col min="1291" max="1291" width="28.140625" style="47" bestFit="1" customWidth="1"/>
    <col min="1292" max="1292" width="33.140625" style="47" bestFit="1" customWidth="1"/>
    <col min="1293" max="1293" width="26" style="47" bestFit="1" customWidth="1"/>
    <col min="1294" max="1294" width="19.140625" style="47" bestFit="1" customWidth="1"/>
    <col min="1295" max="1295" width="10.42578125" style="47" customWidth="1"/>
    <col min="1296" max="1296" width="11.85546875" style="47" customWidth="1"/>
    <col min="1297" max="1297" width="14.7109375" style="47" customWidth="1"/>
    <col min="1298" max="1298" width="9" style="47" bestFit="1" customWidth="1"/>
    <col min="1299" max="1538" width="9.140625" style="47"/>
    <col min="1539" max="1539" width="4.7109375" style="47" bestFit="1" customWidth="1"/>
    <col min="1540" max="1540" width="9.7109375" style="47" bestFit="1" customWidth="1"/>
    <col min="1541" max="1541" width="10" style="47" bestFit="1" customWidth="1"/>
    <col min="1542" max="1542" width="8.85546875" style="47" bestFit="1" customWidth="1"/>
    <col min="1543" max="1543" width="22.85546875" style="47" customWidth="1"/>
    <col min="1544" max="1544" width="59.7109375" style="47" bestFit="1" customWidth="1"/>
    <col min="1545" max="1545" width="57.85546875" style="47" bestFit="1" customWidth="1"/>
    <col min="1546" max="1546" width="35.28515625" style="47" bestFit="1" customWidth="1"/>
    <col min="1547" max="1547" width="28.140625" style="47" bestFit="1" customWidth="1"/>
    <col min="1548" max="1548" width="33.140625" style="47" bestFit="1" customWidth="1"/>
    <col min="1549" max="1549" width="26" style="47" bestFit="1" customWidth="1"/>
    <col min="1550" max="1550" width="19.140625" style="47" bestFit="1" customWidth="1"/>
    <col min="1551" max="1551" width="10.42578125" style="47" customWidth="1"/>
    <col min="1552" max="1552" width="11.85546875" style="47" customWidth="1"/>
    <col min="1553" max="1553" width="14.7109375" style="47" customWidth="1"/>
    <col min="1554" max="1554" width="9" style="47" bestFit="1" customWidth="1"/>
    <col min="1555" max="1794" width="9.140625" style="47"/>
    <col min="1795" max="1795" width="4.7109375" style="47" bestFit="1" customWidth="1"/>
    <col min="1796" max="1796" width="9.7109375" style="47" bestFit="1" customWidth="1"/>
    <col min="1797" max="1797" width="10" style="47" bestFit="1" customWidth="1"/>
    <col min="1798" max="1798" width="8.85546875" style="47" bestFit="1" customWidth="1"/>
    <col min="1799" max="1799" width="22.85546875" style="47" customWidth="1"/>
    <col min="1800" max="1800" width="59.7109375" style="47" bestFit="1" customWidth="1"/>
    <col min="1801" max="1801" width="57.85546875" style="47" bestFit="1" customWidth="1"/>
    <col min="1802" max="1802" width="35.28515625" style="47" bestFit="1" customWidth="1"/>
    <col min="1803" max="1803" width="28.140625" style="47" bestFit="1" customWidth="1"/>
    <col min="1804" max="1804" width="33.140625" style="47" bestFit="1" customWidth="1"/>
    <col min="1805" max="1805" width="26" style="47" bestFit="1" customWidth="1"/>
    <col min="1806" max="1806" width="19.140625" style="47" bestFit="1" customWidth="1"/>
    <col min="1807" max="1807" width="10.42578125" style="47" customWidth="1"/>
    <col min="1808" max="1808" width="11.85546875" style="47" customWidth="1"/>
    <col min="1809" max="1809" width="14.7109375" style="47" customWidth="1"/>
    <col min="1810" max="1810" width="9" style="47" bestFit="1" customWidth="1"/>
    <col min="1811" max="2050" width="9.140625" style="47"/>
    <col min="2051" max="2051" width="4.7109375" style="47" bestFit="1" customWidth="1"/>
    <col min="2052" max="2052" width="9.7109375" style="47" bestFit="1" customWidth="1"/>
    <col min="2053" max="2053" width="10" style="47" bestFit="1" customWidth="1"/>
    <col min="2054" max="2054" width="8.85546875" style="47" bestFit="1" customWidth="1"/>
    <col min="2055" max="2055" width="22.85546875" style="47" customWidth="1"/>
    <col min="2056" max="2056" width="59.7109375" style="47" bestFit="1" customWidth="1"/>
    <col min="2057" max="2057" width="57.85546875" style="47" bestFit="1" customWidth="1"/>
    <col min="2058" max="2058" width="35.28515625" style="47" bestFit="1" customWidth="1"/>
    <col min="2059" max="2059" width="28.140625" style="47" bestFit="1" customWidth="1"/>
    <col min="2060" max="2060" width="33.140625" style="47" bestFit="1" customWidth="1"/>
    <col min="2061" max="2061" width="26" style="47" bestFit="1" customWidth="1"/>
    <col min="2062" max="2062" width="19.140625" style="47" bestFit="1" customWidth="1"/>
    <col min="2063" max="2063" width="10.42578125" style="47" customWidth="1"/>
    <col min="2064" max="2064" width="11.85546875" style="47" customWidth="1"/>
    <col min="2065" max="2065" width="14.7109375" style="47" customWidth="1"/>
    <col min="2066" max="2066" width="9" style="47" bestFit="1" customWidth="1"/>
    <col min="2067" max="2306" width="9.140625" style="47"/>
    <col min="2307" max="2307" width="4.7109375" style="47" bestFit="1" customWidth="1"/>
    <col min="2308" max="2308" width="9.7109375" style="47" bestFit="1" customWidth="1"/>
    <col min="2309" max="2309" width="10" style="47" bestFit="1" customWidth="1"/>
    <col min="2310" max="2310" width="8.85546875" style="47" bestFit="1" customWidth="1"/>
    <col min="2311" max="2311" width="22.85546875" style="47" customWidth="1"/>
    <col min="2312" max="2312" width="59.7109375" style="47" bestFit="1" customWidth="1"/>
    <col min="2313" max="2313" width="57.85546875" style="47" bestFit="1" customWidth="1"/>
    <col min="2314" max="2314" width="35.28515625" style="47" bestFit="1" customWidth="1"/>
    <col min="2315" max="2315" width="28.140625" style="47" bestFit="1" customWidth="1"/>
    <col min="2316" max="2316" width="33.140625" style="47" bestFit="1" customWidth="1"/>
    <col min="2317" max="2317" width="26" style="47" bestFit="1" customWidth="1"/>
    <col min="2318" max="2318" width="19.140625" style="47" bestFit="1" customWidth="1"/>
    <col min="2319" max="2319" width="10.42578125" style="47" customWidth="1"/>
    <col min="2320" max="2320" width="11.85546875" style="47" customWidth="1"/>
    <col min="2321" max="2321" width="14.7109375" style="47" customWidth="1"/>
    <col min="2322" max="2322" width="9" style="47" bestFit="1" customWidth="1"/>
    <col min="2323" max="2562" width="9.140625" style="47"/>
    <col min="2563" max="2563" width="4.7109375" style="47" bestFit="1" customWidth="1"/>
    <col min="2564" max="2564" width="9.7109375" style="47" bestFit="1" customWidth="1"/>
    <col min="2565" max="2565" width="10" style="47" bestFit="1" customWidth="1"/>
    <col min="2566" max="2566" width="8.85546875" style="47" bestFit="1" customWidth="1"/>
    <col min="2567" max="2567" width="22.85546875" style="47" customWidth="1"/>
    <col min="2568" max="2568" width="59.7109375" style="47" bestFit="1" customWidth="1"/>
    <col min="2569" max="2569" width="57.85546875" style="47" bestFit="1" customWidth="1"/>
    <col min="2570" max="2570" width="35.28515625" style="47" bestFit="1" customWidth="1"/>
    <col min="2571" max="2571" width="28.140625" style="47" bestFit="1" customWidth="1"/>
    <col min="2572" max="2572" width="33.140625" style="47" bestFit="1" customWidth="1"/>
    <col min="2573" max="2573" width="26" style="47" bestFit="1" customWidth="1"/>
    <col min="2574" max="2574" width="19.140625" style="47" bestFit="1" customWidth="1"/>
    <col min="2575" max="2575" width="10.42578125" style="47" customWidth="1"/>
    <col min="2576" max="2576" width="11.85546875" style="47" customWidth="1"/>
    <col min="2577" max="2577" width="14.7109375" style="47" customWidth="1"/>
    <col min="2578" max="2578" width="9" style="47" bestFit="1" customWidth="1"/>
    <col min="2579" max="2818" width="9.140625" style="47"/>
    <col min="2819" max="2819" width="4.7109375" style="47" bestFit="1" customWidth="1"/>
    <col min="2820" max="2820" width="9.7109375" style="47" bestFit="1" customWidth="1"/>
    <col min="2821" max="2821" width="10" style="47" bestFit="1" customWidth="1"/>
    <col min="2822" max="2822" width="8.85546875" style="47" bestFit="1" customWidth="1"/>
    <col min="2823" max="2823" width="22.85546875" style="47" customWidth="1"/>
    <col min="2824" max="2824" width="59.7109375" style="47" bestFit="1" customWidth="1"/>
    <col min="2825" max="2825" width="57.85546875" style="47" bestFit="1" customWidth="1"/>
    <col min="2826" max="2826" width="35.28515625" style="47" bestFit="1" customWidth="1"/>
    <col min="2827" max="2827" width="28.140625" style="47" bestFit="1" customWidth="1"/>
    <col min="2828" max="2828" width="33.140625" style="47" bestFit="1" customWidth="1"/>
    <col min="2829" max="2829" width="26" style="47" bestFit="1" customWidth="1"/>
    <col min="2830" max="2830" width="19.140625" style="47" bestFit="1" customWidth="1"/>
    <col min="2831" max="2831" width="10.42578125" style="47" customWidth="1"/>
    <col min="2832" max="2832" width="11.85546875" style="47" customWidth="1"/>
    <col min="2833" max="2833" width="14.7109375" style="47" customWidth="1"/>
    <col min="2834" max="2834" width="9" style="47" bestFit="1" customWidth="1"/>
    <col min="2835" max="3074" width="9.140625" style="47"/>
    <col min="3075" max="3075" width="4.7109375" style="47" bestFit="1" customWidth="1"/>
    <col min="3076" max="3076" width="9.7109375" style="47" bestFit="1" customWidth="1"/>
    <col min="3077" max="3077" width="10" style="47" bestFit="1" customWidth="1"/>
    <col min="3078" max="3078" width="8.85546875" style="47" bestFit="1" customWidth="1"/>
    <col min="3079" max="3079" width="22.85546875" style="47" customWidth="1"/>
    <col min="3080" max="3080" width="59.7109375" style="47" bestFit="1" customWidth="1"/>
    <col min="3081" max="3081" width="57.85546875" style="47" bestFit="1" customWidth="1"/>
    <col min="3082" max="3082" width="35.28515625" style="47" bestFit="1" customWidth="1"/>
    <col min="3083" max="3083" width="28.140625" style="47" bestFit="1" customWidth="1"/>
    <col min="3084" max="3084" width="33.140625" style="47" bestFit="1" customWidth="1"/>
    <col min="3085" max="3085" width="26" style="47" bestFit="1" customWidth="1"/>
    <col min="3086" max="3086" width="19.140625" style="47" bestFit="1" customWidth="1"/>
    <col min="3087" max="3087" width="10.42578125" style="47" customWidth="1"/>
    <col min="3088" max="3088" width="11.85546875" style="47" customWidth="1"/>
    <col min="3089" max="3089" width="14.7109375" style="47" customWidth="1"/>
    <col min="3090" max="3090" width="9" style="47" bestFit="1" customWidth="1"/>
    <col min="3091" max="3330" width="9.140625" style="47"/>
    <col min="3331" max="3331" width="4.7109375" style="47" bestFit="1" customWidth="1"/>
    <col min="3332" max="3332" width="9.7109375" style="47" bestFit="1" customWidth="1"/>
    <col min="3333" max="3333" width="10" style="47" bestFit="1" customWidth="1"/>
    <col min="3334" max="3334" width="8.85546875" style="47" bestFit="1" customWidth="1"/>
    <col min="3335" max="3335" width="22.85546875" style="47" customWidth="1"/>
    <col min="3336" max="3336" width="59.7109375" style="47" bestFit="1" customWidth="1"/>
    <col min="3337" max="3337" width="57.85546875" style="47" bestFit="1" customWidth="1"/>
    <col min="3338" max="3338" width="35.28515625" style="47" bestFit="1" customWidth="1"/>
    <col min="3339" max="3339" width="28.140625" style="47" bestFit="1" customWidth="1"/>
    <col min="3340" max="3340" width="33.140625" style="47" bestFit="1" customWidth="1"/>
    <col min="3341" max="3341" width="26" style="47" bestFit="1" customWidth="1"/>
    <col min="3342" max="3342" width="19.140625" style="47" bestFit="1" customWidth="1"/>
    <col min="3343" max="3343" width="10.42578125" style="47" customWidth="1"/>
    <col min="3344" max="3344" width="11.85546875" style="47" customWidth="1"/>
    <col min="3345" max="3345" width="14.7109375" style="47" customWidth="1"/>
    <col min="3346" max="3346" width="9" style="47" bestFit="1" customWidth="1"/>
    <col min="3347" max="3586" width="9.140625" style="47"/>
    <col min="3587" max="3587" width="4.7109375" style="47" bestFit="1" customWidth="1"/>
    <col min="3588" max="3588" width="9.7109375" style="47" bestFit="1" customWidth="1"/>
    <col min="3589" max="3589" width="10" style="47" bestFit="1" customWidth="1"/>
    <col min="3590" max="3590" width="8.85546875" style="47" bestFit="1" customWidth="1"/>
    <col min="3591" max="3591" width="22.85546875" style="47" customWidth="1"/>
    <col min="3592" max="3592" width="59.7109375" style="47" bestFit="1" customWidth="1"/>
    <col min="3593" max="3593" width="57.85546875" style="47" bestFit="1" customWidth="1"/>
    <col min="3594" max="3594" width="35.28515625" style="47" bestFit="1" customWidth="1"/>
    <col min="3595" max="3595" width="28.140625" style="47" bestFit="1" customWidth="1"/>
    <col min="3596" max="3596" width="33.140625" style="47" bestFit="1" customWidth="1"/>
    <col min="3597" max="3597" width="26" style="47" bestFit="1" customWidth="1"/>
    <col min="3598" max="3598" width="19.140625" style="47" bestFit="1" customWidth="1"/>
    <col min="3599" max="3599" width="10.42578125" style="47" customWidth="1"/>
    <col min="3600" max="3600" width="11.85546875" style="47" customWidth="1"/>
    <col min="3601" max="3601" width="14.7109375" style="47" customWidth="1"/>
    <col min="3602" max="3602" width="9" style="47" bestFit="1" customWidth="1"/>
    <col min="3603" max="3842" width="9.140625" style="47"/>
    <col min="3843" max="3843" width="4.7109375" style="47" bestFit="1" customWidth="1"/>
    <col min="3844" max="3844" width="9.7109375" style="47" bestFit="1" customWidth="1"/>
    <col min="3845" max="3845" width="10" style="47" bestFit="1" customWidth="1"/>
    <col min="3846" max="3846" width="8.85546875" style="47" bestFit="1" customWidth="1"/>
    <col min="3847" max="3847" width="22.85546875" style="47" customWidth="1"/>
    <col min="3848" max="3848" width="59.7109375" style="47" bestFit="1" customWidth="1"/>
    <col min="3849" max="3849" width="57.85546875" style="47" bestFit="1" customWidth="1"/>
    <col min="3850" max="3850" width="35.28515625" style="47" bestFit="1" customWidth="1"/>
    <col min="3851" max="3851" width="28.140625" style="47" bestFit="1" customWidth="1"/>
    <col min="3852" max="3852" width="33.140625" style="47" bestFit="1" customWidth="1"/>
    <col min="3853" max="3853" width="26" style="47" bestFit="1" customWidth="1"/>
    <col min="3854" max="3854" width="19.140625" style="47" bestFit="1" customWidth="1"/>
    <col min="3855" max="3855" width="10.42578125" style="47" customWidth="1"/>
    <col min="3856" max="3856" width="11.85546875" style="47" customWidth="1"/>
    <col min="3857" max="3857" width="14.7109375" style="47" customWidth="1"/>
    <col min="3858" max="3858" width="9" style="47" bestFit="1" customWidth="1"/>
    <col min="3859" max="4098" width="9.140625" style="47"/>
    <col min="4099" max="4099" width="4.7109375" style="47" bestFit="1" customWidth="1"/>
    <col min="4100" max="4100" width="9.7109375" style="47" bestFit="1" customWidth="1"/>
    <col min="4101" max="4101" width="10" style="47" bestFit="1" customWidth="1"/>
    <col min="4102" max="4102" width="8.85546875" style="47" bestFit="1" customWidth="1"/>
    <col min="4103" max="4103" width="22.85546875" style="47" customWidth="1"/>
    <col min="4104" max="4104" width="59.7109375" style="47" bestFit="1" customWidth="1"/>
    <col min="4105" max="4105" width="57.85546875" style="47" bestFit="1" customWidth="1"/>
    <col min="4106" max="4106" width="35.28515625" style="47" bestFit="1" customWidth="1"/>
    <col min="4107" max="4107" width="28.140625" style="47" bestFit="1" customWidth="1"/>
    <col min="4108" max="4108" width="33.140625" style="47" bestFit="1" customWidth="1"/>
    <col min="4109" max="4109" width="26" style="47" bestFit="1" customWidth="1"/>
    <col min="4110" max="4110" width="19.140625" style="47" bestFit="1" customWidth="1"/>
    <col min="4111" max="4111" width="10.42578125" style="47" customWidth="1"/>
    <col min="4112" max="4112" width="11.85546875" style="47" customWidth="1"/>
    <col min="4113" max="4113" width="14.7109375" style="47" customWidth="1"/>
    <col min="4114" max="4114" width="9" style="47" bestFit="1" customWidth="1"/>
    <col min="4115" max="4354" width="9.140625" style="47"/>
    <col min="4355" max="4355" width="4.7109375" style="47" bestFit="1" customWidth="1"/>
    <col min="4356" max="4356" width="9.7109375" style="47" bestFit="1" customWidth="1"/>
    <col min="4357" max="4357" width="10" style="47" bestFit="1" customWidth="1"/>
    <col min="4358" max="4358" width="8.85546875" style="47" bestFit="1" customWidth="1"/>
    <col min="4359" max="4359" width="22.85546875" style="47" customWidth="1"/>
    <col min="4360" max="4360" width="59.7109375" style="47" bestFit="1" customWidth="1"/>
    <col min="4361" max="4361" width="57.85546875" style="47" bestFit="1" customWidth="1"/>
    <col min="4362" max="4362" width="35.28515625" style="47" bestFit="1" customWidth="1"/>
    <col min="4363" max="4363" width="28.140625" style="47" bestFit="1" customWidth="1"/>
    <col min="4364" max="4364" width="33.140625" style="47" bestFit="1" customWidth="1"/>
    <col min="4365" max="4365" width="26" style="47" bestFit="1" customWidth="1"/>
    <col min="4366" max="4366" width="19.140625" style="47" bestFit="1" customWidth="1"/>
    <col min="4367" max="4367" width="10.42578125" style="47" customWidth="1"/>
    <col min="4368" max="4368" width="11.85546875" style="47" customWidth="1"/>
    <col min="4369" max="4369" width="14.7109375" style="47" customWidth="1"/>
    <col min="4370" max="4370" width="9" style="47" bestFit="1" customWidth="1"/>
    <col min="4371" max="4610" width="9.140625" style="47"/>
    <col min="4611" max="4611" width="4.7109375" style="47" bestFit="1" customWidth="1"/>
    <col min="4612" max="4612" width="9.7109375" style="47" bestFit="1" customWidth="1"/>
    <col min="4613" max="4613" width="10" style="47" bestFit="1" customWidth="1"/>
    <col min="4614" max="4614" width="8.85546875" style="47" bestFit="1" customWidth="1"/>
    <col min="4615" max="4615" width="22.85546875" style="47" customWidth="1"/>
    <col min="4616" max="4616" width="59.7109375" style="47" bestFit="1" customWidth="1"/>
    <col min="4617" max="4617" width="57.85546875" style="47" bestFit="1" customWidth="1"/>
    <col min="4618" max="4618" width="35.28515625" style="47" bestFit="1" customWidth="1"/>
    <col min="4619" max="4619" width="28.140625" style="47" bestFit="1" customWidth="1"/>
    <col min="4620" max="4620" width="33.140625" style="47" bestFit="1" customWidth="1"/>
    <col min="4621" max="4621" width="26" style="47" bestFit="1" customWidth="1"/>
    <col min="4622" max="4622" width="19.140625" style="47" bestFit="1" customWidth="1"/>
    <col min="4623" max="4623" width="10.42578125" style="47" customWidth="1"/>
    <col min="4624" max="4624" width="11.85546875" style="47" customWidth="1"/>
    <col min="4625" max="4625" width="14.7109375" style="47" customWidth="1"/>
    <col min="4626" max="4626" width="9" style="47" bestFit="1" customWidth="1"/>
    <col min="4627" max="4866" width="9.140625" style="47"/>
    <col min="4867" max="4867" width="4.7109375" style="47" bestFit="1" customWidth="1"/>
    <col min="4868" max="4868" width="9.7109375" style="47" bestFit="1" customWidth="1"/>
    <col min="4869" max="4869" width="10" style="47" bestFit="1" customWidth="1"/>
    <col min="4870" max="4870" width="8.85546875" style="47" bestFit="1" customWidth="1"/>
    <col min="4871" max="4871" width="22.85546875" style="47" customWidth="1"/>
    <col min="4872" max="4872" width="59.7109375" style="47" bestFit="1" customWidth="1"/>
    <col min="4873" max="4873" width="57.85546875" style="47" bestFit="1" customWidth="1"/>
    <col min="4874" max="4874" width="35.28515625" style="47" bestFit="1" customWidth="1"/>
    <col min="4875" max="4875" width="28.140625" style="47" bestFit="1" customWidth="1"/>
    <col min="4876" max="4876" width="33.140625" style="47" bestFit="1" customWidth="1"/>
    <col min="4877" max="4877" width="26" style="47" bestFit="1" customWidth="1"/>
    <col min="4878" max="4878" width="19.140625" style="47" bestFit="1" customWidth="1"/>
    <col min="4879" max="4879" width="10.42578125" style="47" customWidth="1"/>
    <col min="4880" max="4880" width="11.85546875" style="47" customWidth="1"/>
    <col min="4881" max="4881" width="14.7109375" style="47" customWidth="1"/>
    <col min="4882" max="4882" width="9" style="47" bestFit="1" customWidth="1"/>
    <col min="4883" max="5122" width="9.140625" style="47"/>
    <col min="5123" max="5123" width="4.7109375" style="47" bestFit="1" customWidth="1"/>
    <col min="5124" max="5124" width="9.7109375" style="47" bestFit="1" customWidth="1"/>
    <col min="5125" max="5125" width="10" style="47" bestFit="1" customWidth="1"/>
    <col min="5126" max="5126" width="8.85546875" style="47" bestFit="1" customWidth="1"/>
    <col min="5127" max="5127" width="22.85546875" style="47" customWidth="1"/>
    <col min="5128" max="5128" width="59.7109375" style="47" bestFit="1" customWidth="1"/>
    <col min="5129" max="5129" width="57.85546875" style="47" bestFit="1" customWidth="1"/>
    <col min="5130" max="5130" width="35.28515625" style="47" bestFit="1" customWidth="1"/>
    <col min="5131" max="5131" width="28.140625" style="47" bestFit="1" customWidth="1"/>
    <col min="5132" max="5132" width="33.140625" style="47" bestFit="1" customWidth="1"/>
    <col min="5133" max="5133" width="26" style="47" bestFit="1" customWidth="1"/>
    <col min="5134" max="5134" width="19.140625" style="47" bestFit="1" customWidth="1"/>
    <col min="5135" max="5135" width="10.42578125" style="47" customWidth="1"/>
    <col min="5136" max="5136" width="11.85546875" style="47" customWidth="1"/>
    <col min="5137" max="5137" width="14.7109375" style="47" customWidth="1"/>
    <col min="5138" max="5138" width="9" style="47" bestFit="1" customWidth="1"/>
    <col min="5139" max="5378" width="9.140625" style="47"/>
    <col min="5379" max="5379" width="4.7109375" style="47" bestFit="1" customWidth="1"/>
    <col min="5380" max="5380" width="9.7109375" style="47" bestFit="1" customWidth="1"/>
    <col min="5381" max="5381" width="10" style="47" bestFit="1" customWidth="1"/>
    <col min="5382" max="5382" width="8.85546875" style="47" bestFit="1" customWidth="1"/>
    <col min="5383" max="5383" width="22.85546875" style="47" customWidth="1"/>
    <col min="5384" max="5384" width="59.7109375" style="47" bestFit="1" customWidth="1"/>
    <col min="5385" max="5385" width="57.85546875" style="47" bestFit="1" customWidth="1"/>
    <col min="5386" max="5386" width="35.28515625" style="47" bestFit="1" customWidth="1"/>
    <col min="5387" max="5387" width="28.140625" style="47" bestFit="1" customWidth="1"/>
    <col min="5388" max="5388" width="33.140625" style="47" bestFit="1" customWidth="1"/>
    <col min="5389" max="5389" width="26" style="47" bestFit="1" customWidth="1"/>
    <col min="5390" max="5390" width="19.140625" style="47" bestFit="1" customWidth="1"/>
    <col min="5391" max="5391" width="10.42578125" style="47" customWidth="1"/>
    <col min="5392" max="5392" width="11.85546875" style="47" customWidth="1"/>
    <col min="5393" max="5393" width="14.7109375" style="47" customWidth="1"/>
    <col min="5394" max="5394" width="9" style="47" bestFit="1" customWidth="1"/>
    <col min="5395" max="5634" width="9.140625" style="47"/>
    <col min="5635" max="5635" width="4.7109375" style="47" bestFit="1" customWidth="1"/>
    <col min="5636" max="5636" width="9.7109375" style="47" bestFit="1" customWidth="1"/>
    <col min="5637" max="5637" width="10" style="47" bestFit="1" customWidth="1"/>
    <col min="5638" max="5638" width="8.85546875" style="47" bestFit="1" customWidth="1"/>
    <col min="5639" max="5639" width="22.85546875" style="47" customWidth="1"/>
    <col min="5640" max="5640" width="59.7109375" style="47" bestFit="1" customWidth="1"/>
    <col min="5641" max="5641" width="57.85546875" style="47" bestFit="1" customWidth="1"/>
    <col min="5642" max="5642" width="35.28515625" style="47" bestFit="1" customWidth="1"/>
    <col min="5643" max="5643" width="28.140625" style="47" bestFit="1" customWidth="1"/>
    <col min="5644" max="5644" width="33.140625" style="47" bestFit="1" customWidth="1"/>
    <col min="5645" max="5645" width="26" style="47" bestFit="1" customWidth="1"/>
    <col min="5646" max="5646" width="19.140625" style="47" bestFit="1" customWidth="1"/>
    <col min="5647" max="5647" width="10.42578125" style="47" customWidth="1"/>
    <col min="5648" max="5648" width="11.85546875" style="47" customWidth="1"/>
    <col min="5649" max="5649" width="14.7109375" style="47" customWidth="1"/>
    <col min="5650" max="5650" width="9" style="47" bestFit="1" customWidth="1"/>
    <col min="5651" max="5890" width="9.140625" style="47"/>
    <col min="5891" max="5891" width="4.7109375" style="47" bestFit="1" customWidth="1"/>
    <col min="5892" max="5892" width="9.7109375" style="47" bestFit="1" customWidth="1"/>
    <col min="5893" max="5893" width="10" style="47" bestFit="1" customWidth="1"/>
    <col min="5894" max="5894" width="8.85546875" style="47" bestFit="1" customWidth="1"/>
    <col min="5895" max="5895" width="22.85546875" style="47" customWidth="1"/>
    <col min="5896" max="5896" width="59.7109375" style="47" bestFit="1" customWidth="1"/>
    <col min="5897" max="5897" width="57.85546875" style="47" bestFit="1" customWidth="1"/>
    <col min="5898" max="5898" width="35.28515625" style="47" bestFit="1" customWidth="1"/>
    <col min="5899" max="5899" width="28.140625" style="47" bestFit="1" customWidth="1"/>
    <col min="5900" max="5900" width="33.140625" style="47" bestFit="1" customWidth="1"/>
    <col min="5901" max="5901" width="26" style="47" bestFit="1" customWidth="1"/>
    <col min="5902" max="5902" width="19.140625" style="47" bestFit="1" customWidth="1"/>
    <col min="5903" max="5903" width="10.42578125" style="47" customWidth="1"/>
    <col min="5904" max="5904" width="11.85546875" style="47" customWidth="1"/>
    <col min="5905" max="5905" width="14.7109375" style="47" customWidth="1"/>
    <col min="5906" max="5906" width="9" style="47" bestFit="1" customWidth="1"/>
    <col min="5907" max="6146" width="9.140625" style="47"/>
    <col min="6147" max="6147" width="4.7109375" style="47" bestFit="1" customWidth="1"/>
    <col min="6148" max="6148" width="9.7109375" style="47" bestFit="1" customWidth="1"/>
    <col min="6149" max="6149" width="10" style="47" bestFit="1" customWidth="1"/>
    <col min="6150" max="6150" width="8.85546875" style="47" bestFit="1" customWidth="1"/>
    <col min="6151" max="6151" width="22.85546875" style="47" customWidth="1"/>
    <col min="6152" max="6152" width="59.7109375" style="47" bestFit="1" customWidth="1"/>
    <col min="6153" max="6153" width="57.85546875" style="47" bestFit="1" customWidth="1"/>
    <col min="6154" max="6154" width="35.28515625" style="47" bestFit="1" customWidth="1"/>
    <col min="6155" max="6155" width="28.140625" style="47" bestFit="1" customWidth="1"/>
    <col min="6156" max="6156" width="33.140625" style="47" bestFit="1" customWidth="1"/>
    <col min="6157" max="6157" width="26" style="47" bestFit="1" customWidth="1"/>
    <col min="6158" max="6158" width="19.140625" style="47" bestFit="1" customWidth="1"/>
    <col min="6159" max="6159" width="10.42578125" style="47" customWidth="1"/>
    <col min="6160" max="6160" width="11.85546875" style="47" customWidth="1"/>
    <col min="6161" max="6161" width="14.7109375" style="47" customWidth="1"/>
    <col min="6162" max="6162" width="9" style="47" bestFit="1" customWidth="1"/>
    <col min="6163" max="6402" width="9.140625" style="47"/>
    <col min="6403" max="6403" width="4.7109375" style="47" bestFit="1" customWidth="1"/>
    <col min="6404" max="6404" width="9.7109375" style="47" bestFit="1" customWidth="1"/>
    <col min="6405" max="6405" width="10" style="47" bestFit="1" customWidth="1"/>
    <col min="6406" max="6406" width="8.85546875" style="47" bestFit="1" customWidth="1"/>
    <col min="6407" max="6407" width="22.85546875" style="47" customWidth="1"/>
    <col min="6408" max="6408" width="59.7109375" style="47" bestFit="1" customWidth="1"/>
    <col min="6409" max="6409" width="57.85546875" style="47" bestFit="1" customWidth="1"/>
    <col min="6410" max="6410" width="35.28515625" style="47" bestFit="1" customWidth="1"/>
    <col min="6411" max="6411" width="28.140625" style="47" bestFit="1" customWidth="1"/>
    <col min="6412" max="6412" width="33.140625" style="47" bestFit="1" customWidth="1"/>
    <col min="6413" max="6413" width="26" style="47" bestFit="1" customWidth="1"/>
    <col min="6414" max="6414" width="19.140625" style="47" bestFit="1" customWidth="1"/>
    <col min="6415" max="6415" width="10.42578125" style="47" customWidth="1"/>
    <col min="6416" max="6416" width="11.85546875" style="47" customWidth="1"/>
    <col min="6417" max="6417" width="14.7109375" style="47" customWidth="1"/>
    <col min="6418" max="6418" width="9" style="47" bestFit="1" customWidth="1"/>
    <col min="6419" max="6658" width="9.140625" style="47"/>
    <col min="6659" max="6659" width="4.7109375" style="47" bestFit="1" customWidth="1"/>
    <col min="6660" max="6660" width="9.7109375" style="47" bestFit="1" customWidth="1"/>
    <col min="6661" max="6661" width="10" style="47" bestFit="1" customWidth="1"/>
    <col min="6662" max="6662" width="8.85546875" style="47" bestFit="1" customWidth="1"/>
    <col min="6663" max="6663" width="22.85546875" style="47" customWidth="1"/>
    <col min="6664" max="6664" width="59.7109375" style="47" bestFit="1" customWidth="1"/>
    <col min="6665" max="6665" width="57.85546875" style="47" bestFit="1" customWidth="1"/>
    <col min="6666" max="6666" width="35.28515625" style="47" bestFit="1" customWidth="1"/>
    <col min="6667" max="6667" width="28.140625" style="47" bestFit="1" customWidth="1"/>
    <col min="6668" max="6668" width="33.140625" style="47" bestFit="1" customWidth="1"/>
    <col min="6669" max="6669" width="26" style="47" bestFit="1" customWidth="1"/>
    <col min="6670" max="6670" width="19.140625" style="47" bestFit="1" customWidth="1"/>
    <col min="6671" max="6671" width="10.42578125" style="47" customWidth="1"/>
    <col min="6672" max="6672" width="11.85546875" style="47" customWidth="1"/>
    <col min="6673" max="6673" width="14.7109375" style="47" customWidth="1"/>
    <col min="6674" max="6674" width="9" style="47" bestFit="1" customWidth="1"/>
    <col min="6675" max="6914" width="9.140625" style="47"/>
    <col min="6915" max="6915" width="4.7109375" style="47" bestFit="1" customWidth="1"/>
    <col min="6916" max="6916" width="9.7109375" style="47" bestFit="1" customWidth="1"/>
    <col min="6917" max="6917" width="10" style="47" bestFit="1" customWidth="1"/>
    <col min="6918" max="6918" width="8.85546875" style="47" bestFit="1" customWidth="1"/>
    <col min="6919" max="6919" width="22.85546875" style="47" customWidth="1"/>
    <col min="6920" max="6920" width="59.7109375" style="47" bestFit="1" customWidth="1"/>
    <col min="6921" max="6921" width="57.85546875" style="47" bestFit="1" customWidth="1"/>
    <col min="6922" max="6922" width="35.28515625" style="47" bestFit="1" customWidth="1"/>
    <col min="6923" max="6923" width="28.140625" style="47" bestFit="1" customWidth="1"/>
    <col min="6924" max="6924" width="33.140625" style="47" bestFit="1" customWidth="1"/>
    <col min="6925" max="6925" width="26" style="47" bestFit="1" customWidth="1"/>
    <col min="6926" max="6926" width="19.140625" style="47" bestFit="1" customWidth="1"/>
    <col min="6927" max="6927" width="10.42578125" style="47" customWidth="1"/>
    <col min="6928" max="6928" width="11.85546875" style="47" customWidth="1"/>
    <col min="6929" max="6929" width="14.7109375" style="47" customWidth="1"/>
    <col min="6930" max="6930" width="9" style="47" bestFit="1" customWidth="1"/>
    <col min="6931" max="7170" width="9.140625" style="47"/>
    <col min="7171" max="7171" width="4.7109375" style="47" bestFit="1" customWidth="1"/>
    <col min="7172" max="7172" width="9.7109375" style="47" bestFit="1" customWidth="1"/>
    <col min="7173" max="7173" width="10" style="47" bestFit="1" customWidth="1"/>
    <col min="7174" max="7174" width="8.85546875" style="47" bestFit="1" customWidth="1"/>
    <col min="7175" max="7175" width="22.85546875" style="47" customWidth="1"/>
    <col min="7176" max="7176" width="59.7109375" style="47" bestFit="1" customWidth="1"/>
    <col min="7177" max="7177" width="57.85546875" style="47" bestFit="1" customWidth="1"/>
    <col min="7178" max="7178" width="35.28515625" style="47" bestFit="1" customWidth="1"/>
    <col min="7179" max="7179" width="28.140625" style="47" bestFit="1" customWidth="1"/>
    <col min="7180" max="7180" width="33.140625" style="47" bestFit="1" customWidth="1"/>
    <col min="7181" max="7181" width="26" style="47" bestFit="1" customWidth="1"/>
    <col min="7182" max="7182" width="19.140625" style="47" bestFit="1" customWidth="1"/>
    <col min="7183" max="7183" width="10.42578125" style="47" customWidth="1"/>
    <col min="7184" max="7184" width="11.85546875" style="47" customWidth="1"/>
    <col min="7185" max="7185" width="14.7109375" style="47" customWidth="1"/>
    <col min="7186" max="7186" width="9" style="47" bestFit="1" customWidth="1"/>
    <col min="7187" max="7426" width="9.140625" style="47"/>
    <col min="7427" max="7427" width="4.7109375" style="47" bestFit="1" customWidth="1"/>
    <col min="7428" max="7428" width="9.7109375" style="47" bestFit="1" customWidth="1"/>
    <col min="7429" max="7429" width="10" style="47" bestFit="1" customWidth="1"/>
    <col min="7430" max="7430" width="8.85546875" style="47" bestFit="1" customWidth="1"/>
    <col min="7431" max="7431" width="22.85546875" style="47" customWidth="1"/>
    <col min="7432" max="7432" width="59.7109375" style="47" bestFit="1" customWidth="1"/>
    <col min="7433" max="7433" width="57.85546875" style="47" bestFit="1" customWidth="1"/>
    <col min="7434" max="7434" width="35.28515625" style="47" bestFit="1" customWidth="1"/>
    <col min="7435" max="7435" width="28.140625" style="47" bestFit="1" customWidth="1"/>
    <col min="7436" max="7436" width="33.140625" style="47" bestFit="1" customWidth="1"/>
    <col min="7437" max="7437" width="26" style="47" bestFit="1" customWidth="1"/>
    <col min="7438" max="7438" width="19.140625" style="47" bestFit="1" customWidth="1"/>
    <col min="7439" max="7439" width="10.42578125" style="47" customWidth="1"/>
    <col min="7440" max="7440" width="11.85546875" style="47" customWidth="1"/>
    <col min="7441" max="7441" width="14.7109375" style="47" customWidth="1"/>
    <col min="7442" max="7442" width="9" style="47" bestFit="1" customWidth="1"/>
    <col min="7443" max="7682" width="9.140625" style="47"/>
    <col min="7683" max="7683" width="4.7109375" style="47" bestFit="1" customWidth="1"/>
    <col min="7684" max="7684" width="9.7109375" style="47" bestFit="1" customWidth="1"/>
    <col min="7685" max="7685" width="10" style="47" bestFit="1" customWidth="1"/>
    <col min="7686" max="7686" width="8.85546875" style="47" bestFit="1" customWidth="1"/>
    <col min="7687" max="7687" width="22.85546875" style="47" customWidth="1"/>
    <col min="7688" max="7688" width="59.7109375" style="47" bestFit="1" customWidth="1"/>
    <col min="7689" max="7689" width="57.85546875" style="47" bestFit="1" customWidth="1"/>
    <col min="7690" max="7690" width="35.28515625" style="47" bestFit="1" customWidth="1"/>
    <col min="7691" max="7691" width="28.140625" style="47" bestFit="1" customWidth="1"/>
    <col min="7692" max="7692" width="33.140625" style="47" bestFit="1" customWidth="1"/>
    <col min="7693" max="7693" width="26" style="47" bestFit="1" customWidth="1"/>
    <col min="7694" max="7694" width="19.140625" style="47" bestFit="1" customWidth="1"/>
    <col min="7695" max="7695" width="10.42578125" style="47" customWidth="1"/>
    <col min="7696" max="7696" width="11.85546875" style="47" customWidth="1"/>
    <col min="7697" max="7697" width="14.7109375" style="47" customWidth="1"/>
    <col min="7698" max="7698" width="9" style="47" bestFit="1" customWidth="1"/>
    <col min="7699" max="7938" width="9.140625" style="47"/>
    <col min="7939" max="7939" width="4.7109375" style="47" bestFit="1" customWidth="1"/>
    <col min="7940" max="7940" width="9.7109375" style="47" bestFit="1" customWidth="1"/>
    <col min="7941" max="7941" width="10" style="47" bestFit="1" customWidth="1"/>
    <col min="7942" max="7942" width="8.85546875" style="47" bestFit="1" customWidth="1"/>
    <col min="7943" max="7943" width="22.85546875" style="47" customWidth="1"/>
    <col min="7944" max="7944" width="59.7109375" style="47" bestFit="1" customWidth="1"/>
    <col min="7945" max="7945" width="57.85546875" style="47" bestFit="1" customWidth="1"/>
    <col min="7946" max="7946" width="35.28515625" style="47" bestFit="1" customWidth="1"/>
    <col min="7947" max="7947" width="28.140625" style="47" bestFit="1" customWidth="1"/>
    <col min="7948" max="7948" width="33.140625" style="47" bestFit="1" customWidth="1"/>
    <col min="7949" max="7949" width="26" style="47" bestFit="1" customWidth="1"/>
    <col min="7950" max="7950" width="19.140625" style="47" bestFit="1" customWidth="1"/>
    <col min="7951" max="7951" width="10.42578125" style="47" customWidth="1"/>
    <col min="7952" max="7952" width="11.85546875" style="47" customWidth="1"/>
    <col min="7953" max="7953" width="14.7109375" style="47" customWidth="1"/>
    <col min="7954" max="7954" width="9" style="47" bestFit="1" customWidth="1"/>
    <col min="7955" max="8194" width="9.140625" style="47"/>
    <col min="8195" max="8195" width="4.7109375" style="47" bestFit="1" customWidth="1"/>
    <col min="8196" max="8196" width="9.7109375" style="47" bestFit="1" customWidth="1"/>
    <col min="8197" max="8197" width="10" style="47" bestFit="1" customWidth="1"/>
    <col min="8198" max="8198" width="8.85546875" style="47" bestFit="1" customWidth="1"/>
    <col min="8199" max="8199" width="22.85546875" style="47" customWidth="1"/>
    <col min="8200" max="8200" width="59.7109375" style="47" bestFit="1" customWidth="1"/>
    <col min="8201" max="8201" width="57.85546875" style="47" bestFit="1" customWidth="1"/>
    <col min="8202" max="8202" width="35.28515625" style="47" bestFit="1" customWidth="1"/>
    <col min="8203" max="8203" width="28.140625" style="47" bestFit="1" customWidth="1"/>
    <col min="8204" max="8204" width="33.140625" style="47" bestFit="1" customWidth="1"/>
    <col min="8205" max="8205" width="26" style="47" bestFit="1" customWidth="1"/>
    <col min="8206" max="8206" width="19.140625" style="47" bestFit="1" customWidth="1"/>
    <col min="8207" max="8207" width="10.42578125" style="47" customWidth="1"/>
    <col min="8208" max="8208" width="11.85546875" style="47" customWidth="1"/>
    <col min="8209" max="8209" width="14.7109375" style="47" customWidth="1"/>
    <col min="8210" max="8210" width="9" style="47" bestFit="1" customWidth="1"/>
    <col min="8211" max="8450" width="9.140625" style="47"/>
    <col min="8451" max="8451" width="4.7109375" style="47" bestFit="1" customWidth="1"/>
    <col min="8452" max="8452" width="9.7109375" style="47" bestFit="1" customWidth="1"/>
    <col min="8453" max="8453" width="10" style="47" bestFit="1" customWidth="1"/>
    <col min="8454" max="8454" width="8.85546875" style="47" bestFit="1" customWidth="1"/>
    <col min="8455" max="8455" width="22.85546875" style="47" customWidth="1"/>
    <col min="8456" max="8456" width="59.7109375" style="47" bestFit="1" customWidth="1"/>
    <col min="8457" max="8457" width="57.85546875" style="47" bestFit="1" customWidth="1"/>
    <col min="8458" max="8458" width="35.28515625" style="47" bestFit="1" customWidth="1"/>
    <col min="8459" max="8459" width="28.140625" style="47" bestFit="1" customWidth="1"/>
    <col min="8460" max="8460" width="33.140625" style="47" bestFit="1" customWidth="1"/>
    <col min="8461" max="8461" width="26" style="47" bestFit="1" customWidth="1"/>
    <col min="8462" max="8462" width="19.140625" style="47" bestFit="1" customWidth="1"/>
    <col min="8463" max="8463" width="10.42578125" style="47" customWidth="1"/>
    <col min="8464" max="8464" width="11.85546875" style="47" customWidth="1"/>
    <col min="8465" max="8465" width="14.7109375" style="47" customWidth="1"/>
    <col min="8466" max="8466" width="9" style="47" bestFit="1" customWidth="1"/>
    <col min="8467" max="8706" width="9.140625" style="47"/>
    <col min="8707" max="8707" width="4.7109375" style="47" bestFit="1" customWidth="1"/>
    <col min="8708" max="8708" width="9.7109375" style="47" bestFit="1" customWidth="1"/>
    <col min="8709" max="8709" width="10" style="47" bestFit="1" customWidth="1"/>
    <col min="8710" max="8710" width="8.85546875" style="47" bestFit="1" customWidth="1"/>
    <col min="8711" max="8711" width="22.85546875" style="47" customWidth="1"/>
    <col min="8712" max="8712" width="59.7109375" style="47" bestFit="1" customWidth="1"/>
    <col min="8713" max="8713" width="57.85546875" style="47" bestFit="1" customWidth="1"/>
    <col min="8714" max="8714" width="35.28515625" style="47" bestFit="1" customWidth="1"/>
    <col min="8715" max="8715" width="28.140625" style="47" bestFit="1" customWidth="1"/>
    <col min="8716" max="8716" width="33.140625" style="47" bestFit="1" customWidth="1"/>
    <col min="8717" max="8717" width="26" style="47" bestFit="1" customWidth="1"/>
    <col min="8718" max="8718" width="19.140625" style="47" bestFit="1" customWidth="1"/>
    <col min="8719" max="8719" width="10.42578125" style="47" customWidth="1"/>
    <col min="8720" max="8720" width="11.85546875" style="47" customWidth="1"/>
    <col min="8721" max="8721" width="14.7109375" style="47" customWidth="1"/>
    <col min="8722" max="8722" width="9" style="47" bestFit="1" customWidth="1"/>
    <col min="8723" max="8962" width="9.140625" style="47"/>
    <col min="8963" max="8963" width="4.7109375" style="47" bestFit="1" customWidth="1"/>
    <col min="8964" max="8964" width="9.7109375" style="47" bestFit="1" customWidth="1"/>
    <col min="8965" max="8965" width="10" style="47" bestFit="1" customWidth="1"/>
    <col min="8966" max="8966" width="8.85546875" style="47" bestFit="1" customWidth="1"/>
    <col min="8967" max="8967" width="22.85546875" style="47" customWidth="1"/>
    <col min="8968" max="8968" width="59.7109375" style="47" bestFit="1" customWidth="1"/>
    <col min="8969" max="8969" width="57.85546875" style="47" bestFit="1" customWidth="1"/>
    <col min="8970" max="8970" width="35.28515625" style="47" bestFit="1" customWidth="1"/>
    <col min="8971" max="8971" width="28.140625" style="47" bestFit="1" customWidth="1"/>
    <col min="8972" max="8972" width="33.140625" style="47" bestFit="1" customWidth="1"/>
    <col min="8973" max="8973" width="26" style="47" bestFit="1" customWidth="1"/>
    <col min="8974" max="8974" width="19.140625" style="47" bestFit="1" customWidth="1"/>
    <col min="8975" max="8975" width="10.42578125" style="47" customWidth="1"/>
    <col min="8976" max="8976" width="11.85546875" style="47" customWidth="1"/>
    <col min="8977" max="8977" width="14.7109375" style="47" customWidth="1"/>
    <col min="8978" max="8978" width="9" style="47" bestFit="1" customWidth="1"/>
    <col min="8979" max="9218" width="9.140625" style="47"/>
    <col min="9219" max="9219" width="4.7109375" style="47" bestFit="1" customWidth="1"/>
    <col min="9220" max="9220" width="9.7109375" style="47" bestFit="1" customWidth="1"/>
    <col min="9221" max="9221" width="10" style="47" bestFit="1" customWidth="1"/>
    <col min="9222" max="9222" width="8.85546875" style="47" bestFit="1" customWidth="1"/>
    <col min="9223" max="9223" width="22.85546875" style="47" customWidth="1"/>
    <col min="9224" max="9224" width="59.7109375" style="47" bestFit="1" customWidth="1"/>
    <col min="9225" max="9225" width="57.85546875" style="47" bestFit="1" customWidth="1"/>
    <col min="9226" max="9226" width="35.28515625" style="47" bestFit="1" customWidth="1"/>
    <col min="9227" max="9227" width="28.140625" style="47" bestFit="1" customWidth="1"/>
    <col min="9228" max="9228" width="33.140625" style="47" bestFit="1" customWidth="1"/>
    <col min="9229" max="9229" width="26" style="47" bestFit="1" customWidth="1"/>
    <col min="9230" max="9230" width="19.140625" style="47" bestFit="1" customWidth="1"/>
    <col min="9231" max="9231" width="10.42578125" style="47" customWidth="1"/>
    <col min="9232" max="9232" width="11.85546875" style="47" customWidth="1"/>
    <col min="9233" max="9233" width="14.7109375" style="47" customWidth="1"/>
    <col min="9234" max="9234" width="9" style="47" bestFit="1" customWidth="1"/>
    <col min="9235" max="9474" width="9.140625" style="47"/>
    <col min="9475" max="9475" width="4.7109375" style="47" bestFit="1" customWidth="1"/>
    <col min="9476" max="9476" width="9.7109375" style="47" bestFit="1" customWidth="1"/>
    <col min="9477" max="9477" width="10" style="47" bestFit="1" customWidth="1"/>
    <col min="9478" max="9478" width="8.85546875" style="47" bestFit="1" customWidth="1"/>
    <col min="9479" max="9479" width="22.85546875" style="47" customWidth="1"/>
    <col min="9480" max="9480" width="59.7109375" style="47" bestFit="1" customWidth="1"/>
    <col min="9481" max="9481" width="57.85546875" style="47" bestFit="1" customWidth="1"/>
    <col min="9482" max="9482" width="35.28515625" style="47" bestFit="1" customWidth="1"/>
    <col min="9483" max="9483" width="28.140625" style="47" bestFit="1" customWidth="1"/>
    <col min="9484" max="9484" width="33.140625" style="47" bestFit="1" customWidth="1"/>
    <col min="9485" max="9485" width="26" style="47" bestFit="1" customWidth="1"/>
    <col min="9486" max="9486" width="19.140625" style="47" bestFit="1" customWidth="1"/>
    <col min="9487" max="9487" width="10.42578125" style="47" customWidth="1"/>
    <col min="9488" max="9488" width="11.85546875" style="47" customWidth="1"/>
    <col min="9489" max="9489" width="14.7109375" style="47" customWidth="1"/>
    <col min="9490" max="9490" width="9" style="47" bestFit="1" customWidth="1"/>
    <col min="9491" max="9730" width="9.140625" style="47"/>
    <col min="9731" max="9731" width="4.7109375" style="47" bestFit="1" customWidth="1"/>
    <col min="9732" max="9732" width="9.7109375" style="47" bestFit="1" customWidth="1"/>
    <col min="9733" max="9733" width="10" style="47" bestFit="1" customWidth="1"/>
    <col min="9734" max="9734" width="8.85546875" style="47" bestFit="1" customWidth="1"/>
    <col min="9735" max="9735" width="22.85546875" style="47" customWidth="1"/>
    <col min="9736" max="9736" width="59.7109375" style="47" bestFit="1" customWidth="1"/>
    <col min="9737" max="9737" width="57.85546875" style="47" bestFit="1" customWidth="1"/>
    <col min="9738" max="9738" width="35.28515625" style="47" bestFit="1" customWidth="1"/>
    <col min="9739" max="9739" width="28.140625" style="47" bestFit="1" customWidth="1"/>
    <col min="9740" max="9740" width="33.140625" style="47" bestFit="1" customWidth="1"/>
    <col min="9741" max="9741" width="26" style="47" bestFit="1" customWidth="1"/>
    <col min="9742" max="9742" width="19.140625" style="47" bestFit="1" customWidth="1"/>
    <col min="9743" max="9743" width="10.42578125" style="47" customWidth="1"/>
    <col min="9744" max="9744" width="11.85546875" style="47" customWidth="1"/>
    <col min="9745" max="9745" width="14.7109375" style="47" customWidth="1"/>
    <col min="9746" max="9746" width="9" style="47" bestFit="1" customWidth="1"/>
    <col min="9747" max="9986" width="9.140625" style="47"/>
    <col min="9987" max="9987" width="4.7109375" style="47" bestFit="1" customWidth="1"/>
    <col min="9988" max="9988" width="9.7109375" style="47" bestFit="1" customWidth="1"/>
    <col min="9989" max="9989" width="10" style="47" bestFit="1" customWidth="1"/>
    <col min="9990" max="9990" width="8.85546875" style="47" bestFit="1" customWidth="1"/>
    <col min="9991" max="9991" width="22.85546875" style="47" customWidth="1"/>
    <col min="9992" max="9992" width="59.7109375" style="47" bestFit="1" customWidth="1"/>
    <col min="9993" max="9993" width="57.85546875" style="47" bestFit="1" customWidth="1"/>
    <col min="9994" max="9994" width="35.28515625" style="47" bestFit="1" customWidth="1"/>
    <col min="9995" max="9995" width="28.140625" style="47" bestFit="1" customWidth="1"/>
    <col min="9996" max="9996" width="33.140625" style="47" bestFit="1" customWidth="1"/>
    <col min="9997" max="9997" width="26" style="47" bestFit="1" customWidth="1"/>
    <col min="9998" max="9998" width="19.140625" style="47" bestFit="1" customWidth="1"/>
    <col min="9999" max="9999" width="10.42578125" style="47" customWidth="1"/>
    <col min="10000" max="10000" width="11.85546875" style="47" customWidth="1"/>
    <col min="10001" max="10001" width="14.7109375" style="47" customWidth="1"/>
    <col min="10002" max="10002" width="9" style="47" bestFit="1" customWidth="1"/>
    <col min="10003" max="10242" width="9.140625" style="47"/>
    <col min="10243" max="10243" width="4.7109375" style="47" bestFit="1" customWidth="1"/>
    <col min="10244" max="10244" width="9.7109375" style="47" bestFit="1" customWidth="1"/>
    <col min="10245" max="10245" width="10" style="47" bestFit="1" customWidth="1"/>
    <col min="10246" max="10246" width="8.85546875" style="47" bestFit="1" customWidth="1"/>
    <col min="10247" max="10247" width="22.85546875" style="47" customWidth="1"/>
    <col min="10248" max="10248" width="59.7109375" style="47" bestFit="1" customWidth="1"/>
    <col min="10249" max="10249" width="57.85546875" style="47" bestFit="1" customWidth="1"/>
    <col min="10250" max="10250" width="35.28515625" style="47" bestFit="1" customWidth="1"/>
    <col min="10251" max="10251" width="28.140625" style="47" bestFit="1" customWidth="1"/>
    <col min="10252" max="10252" width="33.140625" style="47" bestFit="1" customWidth="1"/>
    <col min="10253" max="10253" width="26" style="47" bestFit="1" customWidth="1"/>
    <col min="10254" max="10254" width="19.140625" style="47" bestFit="1" customWidth="1"/>
    <col min="10255" max="10255" width="10.42578125" style="47" customWidth="1"/>
    <col min="10256" max="10256" width="11.85546875" style="47" customWidth="1"/>
    <col min="10257" max="10257" width="14.7109375" style="47" customWidth="1"/>
    <col min="10258" max="10258" width="9" style="47" bestFit="1" customWidth="1"/>
    <col min="10259" max="10498" width="9.140625" style="47"/>
    <col min="10499" max="10499" width="4.7109375" style="47" bestFit="1" customWidth="1"/>
    <col min="10500" max="10500" width="9.7109375" style="47" bestFit="1" customWidth="1"/>
    <col min="10501" max="10501" width="10" style="47" bestFit="1" customWidth="1"/>
    <col min="10502" max="10502" width="8.85546875" style="47" bestFit="1" customWidth="1"/>
    <col min="10503" max="10503" width="22.85546875" style="47" customWidth="1"/>
    <col min="10504" max="10504" width="59.7109375" style="47" bestFit="1" customWidth="1"/>
    <col min="10505" max="10505" width="57.85546875" style="47" bestFit="1" customWidth="1"/>
    <col min="10506" max="10506" width="35.28515625" style="47" bestFit="1" customWidth="1"/>
    <col min="10507" max="10507" width="28.140625" style="47" bestFit="1" customWidth="1"/>
    <col min="10508" max="10508" width="33.140625" style="47" bestFit="1" customWidth="1"/>
    <col min="10509" max="10509" width="26" style="47" bestFit="1" customWidth="1"/>
    <col min="10510" max="10510" width="19.140625" style="47" bestFit="1" customWidth="1"/>
    <col min="10511" max="10511" width="10.42578125" style="47" customWidth="1"/>
    <col min="10512" max="10512" width="11.85546875" style="47" customWidth="1"/>
    <col min="10513" max="10513" width="14.7109375" style="47" customWidth="1"/>
    <col min="10514" max="10514" width="9" style="47" bestFit="1" customWidth="1"/>
    <col min="10515" max="10754" width="9.140625" style="47"/>
    <col min="10755" max="10755" width="4.7109375" style="47" bestFit="1" customWidth="1"/>
    <col min="10756" max="10756" width="9.7109375" style="47" bestFit="1" customWidth="1"/>
    <col min="10757" max="10757" width="10" style="47" bestFit="1" customWidth="1"/>
    <col min="10758" max="10758" width="8.85546875" style="47" bestFit="1" customWidth="1"/>
    <col min="10759" max="10759" width="22.85546875" style="47" customWidth="1"/>
    <col min="10760" max="10760" width="59.7109375" style="47" bestFit="1" customWidth="1"/>
    <col min="10761" max="10761" width="57.85546875" style="47" bestFit="1" customWidth="1"/>
    <col min="10762" max="10762" width="35.28515625" style="47" bestFit="1" customWidth="1"/>
    <col min="10763" max="10763" width="28.140625" style="47" bestFit="1" customWidth="1"/>
    <col min="10764" max="10764" width="33.140625" style="47" bestFit="1" customWidth="1"/>
    <col min="10765" max="10765" width="26" style="47" bestFit="1" customWidth="1"/>
    <col min="10766" max="10766" width="19.140625" style="47" bestFit="1" customWidth="1"/>
    <col min="10767" max="10767" width="10.42578125" style="47" customWidth="1"/>
    <col min="10768" max="10768" width="11.85546875" style="47" customWidth="1"/>
    <col min="10769" max="10769" width="14.7109375" style="47" customWidth="1"/>
    <col min="10770" max="10770" width="9" style="47" bestFit="1" customWidth="1"/>
    <col min="10771" max="11010" width="9.140625" style="47"/>
    <col min="11011" max="11011" width="4.7109375" style="47" bestFit="1" customWidth="1"/>
    <col min="11012" max="11012" width="9.7109375" style="47" bestFit="1" customWidth="1"/>
    <col min="11013" max="11013" width="10" style="47" bestFit="1" customWidth="1"/>
    <col min="11014" max="11014" width="8.85546875" style="47" bestFit="1" customWidth="1"/>
    <col min="11015" max="11015" width="22.85546875" style="47" customWidth="1"/>
    <col min="11016" max="11016" width="59.7109375" style="47" bestFit="1" customWidth="1"/>
    <col min="11017" max="11017" width="57.85546875" style="47" bestFit="1" customWidth="1"/>
    <col min="11018" max="11018" width="35.28515625" style="47" bestFit="1" customWidth="1"/>
    <col min="11019" max="11019" width="28.140625" style="47" bestFit="1" customWidth="1"/>
    <col min="11020" max="11020" width="33.140625" style="47" bestFit="1" customWidth="1"/>
    <col min="11021" max="11021" width="26" style="47" bestFit="1" customWidth="1"/>
    <col min="11022" max="11022" width="19.140625" style="47" bestFit="1" customWidth="1"/>
    <col min="11023" max="11023" width="10.42578125" style="47" customWidth="1"/>
    <col min="11024" max="11024" width="11.85546875" style="47" customWidth="1"/>
    <col min="11025" max="11025" width="14.7109375" style="47" customWidth="1"/>
    <col min="11026" max="11026" width="9" style="47" bestFit="1" customWidth="1"/>
    <col min="11027" max="11266" width="9.140625" style="47"/>
    <col min="11267" max="11267" width="4.7109375" style="47" bestFit="1" customWidth="1"/>
    <col min="11268" max="11268" width="9.7109375" style="47" bestFit="1" customWidth="1"/>
    <col min="11269" max="11269" width="10" style="47" bestFit="1" customWidth="1"/>
    <col min="11270" max="11270" width="8.85546875" style="47" bestFit="1" customWidth="1"/>
    <col min="11271" max="11271" width="22.85546875" style="47" customWidth="1"/>
    <col min="11272" max="11272" width="59.7109375" style="47" bestFit="1" customWidth="1"/>
    <col min="11273" max="11273" width="57.85546875" style="47" bestFit="1" customWidth="1"/>
    <col min="11274" max="11274" width="35.28515625" style="47" bestFit="1" customWidth="1"/>
    <col min="11275" max="11275" width="28.140625" style="47" bestFit="1" customWidth="1"/>
    <col min="11276" max="11276" width="33.140625" style="47" bestFit="1" customWidth="1"/>
    <col min="11277" max="11277" width="26" style="47" bestFit="1" customWidth="1"/>
    <col min="11278" max="11278" width="19.140625" style="47" bestFit="1" customWidth="1"/>
    <col min="11279" max="11279" width="10.42578125" style="47" customWidth="1"/>
    <col min="11280" max="11280" width="11.85546875" style="47" customWidth="1"/>
    <col min="11281" max="11281" width="14.7109375" style="47" customWidth="1"/>
    <col min="11282" max="11282" width="9" style="47" bestFit="1" customWidth="1"/>
    <col min="11283" max="11522" width="9.140625" style="47"/>
    <col min="11523" max="11523" width="4.7109375" style="47" bestFit="1" customWidth="1"/>
    <col min="11524" max="11524" width="9.7109375" style="47" bestFit="1" customWidth="1"/>
    <col min="11525" max="11525" width="10" style="47" bestFit="1" customWidth="1"/>
    <col min="11526" max="11526" width="8.85546875" style="47" bestFit="1" customWidth="1"/>
    <col min="11527" max="11527" width="22.85546875" style="47" customWidth="1"/>
    <col min="11528" max="11528" width="59.7109375" style="47" bestFit="1" customWidth="1"/>
    <col min="11529" max="11529" width="57.85546875" style="47" bestFit="1" customWidth="1"/>
    <col min="11530" max="11530" width="35.28515625" style="47" bestFit="1" customWidth="1"/>
    <col min="11531" max="11531" width="28.140625" style="47" bestFit="1" customWidth="1"/>
    <col min="11532" max="11532" width="33.140625" style="47" bestFit="1" customWidth="1"/>
    <col min="11533" max="11533" width="26" style="47" bestFit="1" customWidth="1"/>
    <col min="11534" max="11534" width="19.140625" style="47" bestFit="1" customWidth="1"/>
    <col min="11535" max="11535" width="10.42578125" style="47" customWidth="1"/>
    <col min="11536" max="11536" width="11.85546875" style="47" customWidth="1"/>
    <col min="11537" max="11537" width="14.7109375" style="47" customWidth="1"/>
    <col min="11538" max="11538" width="9" style="47" bestFit="1" customWidth="1"/>
    <col min="11539" max="11778" width="9.140625" style="47"/>
    <col min="11779" max="11779" width="4.7109375" style="47" bestFit="1" customWidth="1"/>
    <col min="11780" max="11780" width="9.7109375" style="47" bestFit="1" customWidth="1"/>
    <col min="11781" max="11781" width="10" style="47" bestFit="1" customWidth="1"/>
    <col min="11782" max="11782" width="8.85546875" style="47" bestFit="1" customWidth="1"/>
    <col min="11783" max="11783" width="22.85546875" style="47" customWidth="1"/>
    <col min="11784" max="11784" width="59.7109375" style="47" bestFit="1" customWidth="1"/>
    <col min="11785" max="11785" width="57.85546875" style="47" bestFit="1" customWidth="1"/>
    <col min="11786" max="11786" width="35.28515625" style="47" bestFit="1" customWidth="1"/>
    <col min="11787" max="11787" width="28.140625" style="47" bestFit="1" customWidth="1"/>
    <col min="11788" max="11788" width="33.140625" style="47" bestFit="1" customWidth="1"/>
    <col min="11789" max="11789" width="26" style="47" bestFit="1" customWidth="1"/>
    <col min="11790" max="11790" width="19.140625" style="47" bestFit="1" customWidth="1"/>
    <col min="11791" max="11791" width="10.42578125" style="47" customWidth="1"/>
    <col min="11792" max="11792" width="11.85546875" style="47" customWidth="1"/>
    <col min="11793" max="11793" width="14.7109375" style="47" customWidth="1"/>
    <col min="11794" max="11794" width="9" style="47" bestFit="1" customWidth="1"/>
    <col min="11795" max="12034" width="9.140625" style="47"/>
    <col min="12035" max="12035" width="4.7109375" style="47" bestFit="1" customWidth="1"/>
    <col min="12036" max="12036" width="9.7109375" style="47" bestFit="1" customWidth="1"/>
    <col min="12037" max="12037" width="10" style="47" bestFit="1" customWidth="1"/>
    <col min="12038" max="12038" width="8.85546875" style="47" bestFit="1" customWidth="1"/>
    <col min="12039" max="12039" width="22.85546875" style="47" customWidth="1"/>
    <col min="12040" max="12040" width="59.7109375" style="47" bestFit="1" customWidth="1"/>
    <col min="12041" max="12041" width="57.85546875" style="47" bestFit="1" customWidth="1"/>
    <col min="12042" max="12042" width="35.28515625" style="47" bestFit="1" customWidth="1"/>
    <col min="12043" max="12043" width="28.140625" style="47" bestFit="1" customWidth="1"/>
    <col min="12044" max="12044" width="33.140625" style="47" bestFit="1" customWidth="1"/>
    <col min="12045" max="12045" width="26" style="47" bestFit="1" customWidth="1"/>
    <col min="12046" max="12046" width="19.140625" style="47" bestFit="1" customWidth="1"/>
    <col min="12047" max="12047" width="10.42578125" style="47" customWidth="1"/>
    <col min="12048" max="12048" width="11.85546875" style="47" customWidth="1"/>
    <col min="12049" max="12049" width="14.7109375" style="47" customWidth="1"/>
    <col min="12050" max="12050" width="9" style="47" bestFit="1" customWidth="1"/>
    <col min="12051" max="12290" width="9.140625" style="47"/>
    <col min="12291" max="12291" width="4.7109375" style="47" bestFit="1" customWidth="1"/>
    <col min="12292" max="12292" width="9.7109375" style="47" bestFit="1" customWidth="1"/>
    <col min="12293" max="12293" width="10" style="47" bestFit="1" customWidth="1"/>
    <col min="12294" max="12294" width="8.85546875" style="47" bestFit="1" customWidth="1"/>
    <col min="12295" max="12295" width="22.85546875" style="47" customWidth="1"/>
    <col min="12296" max="12296" width="59.7109375" style="47" bestFit="1" customWidth="1"/>
    <col min="12297" max="12297" width="57.85546875" style="47" bestFit="1" customWidth="1"/>
    <col min="12298" max="12298" width="35.28515625" style="47" bestFit="1" customWidth="1"/>
    <col min="12299" max="12299" width="28.140625" style="47" bestFit="1" customWidth="1"/>
    <col min="12300" max="12300" width="33.140625" style="47" bestFit="1" customWidth="1"/>
    <col min="12301" max="12301" width="26" style="47" bestFit="1" customWidth="1"/>
    <col min="12302" max="12302" width="19.140625" style="47" bestFit="1" customWidth="1"/>
    <col min="12303" max="12303" width="10.42578125" style="47" customWidth="1"/>
    <col min="12304" max="12304" width="11.85546875" style="47" customWidth="1"/>
    <col min="12305" max="12305" width="14.7109375" style="47" customWidth="1"/>
    <col min="12306" max="12306" width="9" style="47" bestFit="1" customWidth="1"/>
    <col min="12307" max="12546" width="9.140625" style="47"/>
    <col min="12547" max="12547" width="4.7109375" style="47" bestFit="1" customWidth="1"/>
    <col min="12548" max="12548" width="9.7109375" style="47" bestFit="1" customWidth="1"/>
    <col min="12549" max="12549" width="10" style="47" bestFit="1" customWidth="1"/>
    <col min="12550" max="12550" width="8.85546875" style="47" bestFit="1" customWidth="1"/>
    <col min="12551" max="12551" width="22.85546875" style="47" customWidth="1"/>
    <col min="12552" max="12552" width="59.7109375" style="47" bestFit="1" customWidth="1"/>
    <col min="12553" max="12553" width="57.85546875" style="47" bestFit="1" customWidth="1"/>
    <col min="12554" max="12554" width="35.28515625" style="47" bestFit="1" customWidth="1"/>
    <col min="12555" max="12555" width="28.140625" style="47" bestFit="1" customWidth="1"/>
    <col min="12556" max="12556" width="33.140625" style="47" bestFit="1" customWidth="1"/>
    <col min="12557" max="12557" width="26" style="47" bestFit="1" customWidth="1"/>
    <col min="12558" max="12558" width="19.140625" style="47" bestFit="1" customWidth="1"/>
    <col min="12559" max="12559" width="10.42578125" style="47" customWidth="1"/>
    <col min="12560" max="12560" width="11.85546875" style="47" customWidth="1"/>
    <col min="12561" max="12561" width="14.7109375" style="47" customWidth="1"/>
    <col min="12562" max="12562" width="9" style="47" bestFit="1" customWidth="1"/>
    <col min="12563" max="12802" width="9.140625" style="47"/>
    <col min="12803" max="12803" width="4.7109375" style="47" bestFit="1" customWidth="1"/>
    <col min="12804" max="12804" width="9.7109375" style="47" bestFit="1" customWidth="1"/>
    <col min="12805" max="12805" width="10" style="47" bestFit="1" customWidth="1"/>
    <col min="12806" max="12806" width="8.85546875" style="47" bestFit="1" customWidth="1"/>
    <col min="12807" max="12807" width="22.85546875" style="47" customWidth="1"/>
    <col min="12808" max="12808" width="59.7109375" style="47" bestFit="1" customWidth="1"/>
    <col min="12809" max="12809" width="57.85546875" style="47" bestFit="1" customWidth="1"/>
    <col min="12810" max="12810" width="35.28515625" style="47" bestFit="1" customWidth="1"/>
    <col min="12811" max="12811" width="28.140625" style="47" bestFit="1" customWidth="1"/>
    <col min="12812" max="12812" width="33.140625" style="47" bestFit="1" customWidth="1"/>
    <col min="12813" max="12813" width="26" style="47" bestFit="1" customWidth="1"/>
    <col min="12814" max="12814" width="19.140625" style="47" bestFit="1" customWidth="1"/>
    <col min="12815" max="12815" width="10.42578125" style="47" customWidth="1"/>
    <col min="12816" max="12816" width="11.85546875" style="47" customWidth="1"/>
    <col min="12817" max="12817" width="14.7109375" style="47" customWidth="1"/>
    <col min="12818" max="12818" width="9" style="47" bestFit="1" customWidth="1"/>
    <col min="12819" max="13058" width="9.140625" style="47"/>
    <col min="13059" max="13059" width="4.7109375" style="47" bestFit="1" customWidth="1"/>
    <col min="13060" max="13060" width="9.7109375" style="47" bestFit="1" customWidth="1"/>
    <col min="13061" max="13061" width="10" style="47" bestFit="1" customWidth="1"/>
    <col min="13062" max="13062" width="8.85546875" style="47" bestFit="1" customWidth="1"/>
    <col min="13063" max="13063" width="22.85546875" style="47" customWidth="1"/>
    <col min="13064" max="13064" width="59.7109375" style="47" bestFit="1" customWidth="1"/>
    <col min="13065" max="13065" width="57.85546875" style="47" bestFit="1" customWidth="1"/>
    <col min="13066" max="13066" width="35.28515625" style="47" bestFit="1" customWidth="1"/>
    <col min="13067" max="13067" width="28.140625" style="47" bestFit="1" customWidth="1"/>
    <col min="13068" max="13068" width="33.140625" style="47" bestFit="1" customWidth="1"/>
    <col min="13069" max="13069" width="26" style="47" bestFit="1" customWidth="1"/>
    <col min="13070" max="13070" width="19.140625" style="47" bestFit="1" customWidth="1"/>
    <col min="13071" max="13071" width="10.42578125" style="47" customWidth="1"/>
    <col min="13072" max="13072" width="11.85546875" style="47" customWidth="1"/>
    <col min="13073" max="13073" width="14.7109375" style="47" customWidth="1"/>
    <col min="13074" max="13074" width="9" style="47" bestFit="1" customWidth="1"/>
    <col min="13075" max="13314" width="9.140625" style="47"/>
    <col min="13315" max="13315" width="4.7109375" style="47" bestFit="1" customWidth="1"/>
    <col min="13316" max="13316" width="9.7109375" style="47" bestFit="1" customWidth="1"/>
    <col min="13317" max="13317" width="10" style="47" bestFit="1" customWidth="1"/>
    <col min="13318" max="13318" width="8.85546875" style="47" bestFit="1" customWidth="1"/>
    <col min="13319" max="13319" width="22.85546875" style="47" customWidth="1"/>
    <col min="13320" max="13320" width="59.7109375" style="47" bestFit="1" customWidth="1"/>
    <col min="13321" max="13321" width="57.85546875" style="47" bestFit="1" customWidth="1"/>
    <col min="13322" max="13322" width="35.28515625" style="47" bestFit="1" customWidth="1"/>
    <col min="13323" max="13323" width="28.140625" style="47" bestFit="1" customWidth="1"/>
    <col min="13324" max="13324" width="33.140625" style="47" bestFit="1" customWidth="1"/>
    <col min="13325" max="13325" width="26" style="47" bestFit="1" customWidth="1"/>
    <col min="13326" max="13326" width="19.140625" style="47" bestFit="1" customWidth="1"/>
    <col min="13327" max="13327" width="10.42578125" style="47" customWidth="1"/>
    <col min="13328" max="13328" width="11.85546875" style="47" customWidth="1"/>
    <col min="13329" max="13329" width="14.7109375" style="47" customWidth="1"/>
    <col min="13330" max="13330" width="9" style="47" bestFit="1" customWidth="1"/>
    <col min="13331" max="13570" width="9.140625" style="47"/>
    <col min="13571" max="13571" width="4.7109375" style="47" bestFit="1" customWidth="1"/>
    <col min="13572" max="13572" width="9.7109375" style="47" bestFit="1" customWidth="1"/>
    <col min="13573" max="13573" width="10" style="47" bestFit="1" customWidth="1"/>
    <col min="13574" max="13574" width="8.85546875" style="47" bestFit="1" customWidth="1"/>
    <col min="13575" max="13575" width="22.85546875" style="47" customWidth="1"/>
    <col min="13576" max="13576" width="59.7109375" style="47" bestFit="1" customWidth="1"/>
    <col min="13577" max="13577" width="57.85546875" style="47" bestFit="1" customWidth="1"/>
    <col min="13578" max="13578" width="35.28515625" style="47" bestFit="1" customWidth="1"/>
    <col min="13579" max="13579" width="28.140625" style="47" bestFit="1" customWidth="1"/>
    <col min="13580" max="13580" width="33.140625" style="47" bestFit="1" customWidth="1"/>
    <col min="13581" max="13581" width="26" style="47" bestFit="1" customWidth="1"/>
    <col min="13582" max="13582" width="19.140625" style="47" bestFit="1" customWidth="1"/>
    <col min="13583" max="13583" width="10.42578125" style="47" customWidth="1"/>
    <col min="13584" max="13584" width="11.85546875" style="47" customWidth="1"/>
    <col min="13585" max="13585" width="14.7109375" style="47" customWidth="1"/>
    <col min="13586" max="13586" width="9" style="47" bestFit="1" customWidth="1"/>
    <col min="13587" max="13826" width="9.140625" style="47"/>
    <col min="13827" max="13827" width="4.7109375" style="47" bestFit="1" customWidth="1"/>
    <col min="13828" max="13828" width="9.7109375" style="47" bestFit="1" customWidth="1"/>
    <col min="13829" max="13829" width="10" style="47" bestFit="1" customWidth="1"/>
    <col min="13830" max="13830" width="8.85546875" style="47" bestFit="1" customWidth="1"/>
    <col min="13831" max="13831" width="22.85546875" style="47" customWidth="1"/>
    <col min="13832" max="13832" width="59.7109375" style="47" bestFit="1" customWidth="1"/>
    <col min="13833" max="13833" width="57.85546875" style="47" bestFit="1" customWidth="1"/>
    <col min="13834" max="13834" width="35.28515625" style="47" bestFit="1" customWidth="1"/>
    <col min="13835" max="13835" width="28.140625" style="47" bestFit="1" customWidth="1"/>
    <col min="13836" max="13836" width="33.140625" style="47" bestFit="1" customWidth="1"/>
    <col min="13837" max="13837" width="26" style="47" bestFit="1" customWidth="1"/>
    <col min="13838" max="13838" width="19.140625" style="47" bestFit="1" customWidth="1"/>
    <col min="13839" max="13839" width="10.42578125" style="47" customWidth="1"/>
    <col min="13840" max="13840" width="11.85546875" style="47" customWidth="1"/>
    <col min="13841" max="13841" width="14.7109375" style="47" customWidth="1"/>
    <col min="13842" max="13842" width="9" style="47" bestFit="1" customWidth="1"/>
    <col min="13843" max="14082" width="9.140625" style="47"/>
    <col min="14083" max="14083" width="4.7109375" style="47" bestFit="1" customWidth="1"/>
    <col min="14084" max="14084" width="9.7109375" style="47" bestFit="1" customWidth="1"/>
    <col min="14085" max="14085" width="10" style="47" bestFit="1" customWidth="1"/>
    <col min="14086" max="14086" width="8.85546875" style="47" bestFit="1" customWidth="1"/>
    <col min="14087" max="14087" width="22.85546875" style="47" customWidth="1"/>
    <col min="14088" max="14088" width="59.7109375" style="47" bestFit="1" customWidth="1"/>
    <col min="14089" max="14089" width="57.85546875" style="47" bestFit="1" customWidth="1"/>
    <col min="14090" max="14090" width="35.28515625" style="47" bestFit="1" customWidth="1"/>
    <col min="14091" max="14091" width="28.140625" style="47" bestFit="1" customWidth="1"/>
    <col min="14092" max="14092" width="33.140625" style="47" bestFit="1" customWidth="1"/>
    <col min="14093" max="14093" width="26" style="47" bestFit="1" customWidth="1"/>
    <col min="14094" max="14094" width="19.140625" style="47" bestFit="1" customWidth="1"/>
    <col min="14095" max="14095" width="10.42578125" style="47" customWidth="1"/>
    <col min="14096" max="14096" width="11.85546875" style="47" customWidth="1"/>
    <col min="14097" max="14097" width="14.7109375" style="47" customWidth="1"/>
    <col min="14098" max="14098" width="9" style="47" bestFit="1" customWidth="1"/>
    <col min="14099" max="14338" width="9.140625" style="47"/>
    <col min="14339" max="14339" width="4.7109375" style="47" bestFit="1" customWidth="1"/>
    <col min="14340" max="14340" width="9.7109375" style="47" bestFit="1" customWidth="1"/>
    <col min="14341" max="14341" width="10" style="47" bestFit="1" customWidth="1"/>
    <col min="14342" max="14342" width="8.85546875" style="47" bestFit="1" customWidth="1"/>
    <col min="14343" max="14343" width="22.85546875" style="47" customWidth="1"/>
    <col min="14344" max="14344" width="59.7109375" style="47" bestFit="1" customWidth="1"/>
    <col min="14345" max="14345" width="57.85546875" style="47" bestFit="1" customWidth="1"/>
    <col min="14346" max="14346" width="35.28515625" style="47" bestFit="1" customWidth="1"/>
    <col min="14347" max="14347" width="28.140625" style="47" bestFit="1" customWidth="1"/>
    <col min="14348" max="14348" width="33.140625" style="47" bestFit="1" customWidth="1"/>
    <col min="14349" max="14349" width="26" style="47" bestFit="1" customWidth="1"/>
    <col min="14350" max="14350" width="19.140625" style="47" bestFit="1" customWidth="1"/>
    <col min="14351" max="14351" width="10.42578125" style="47" customWidth="1"/>
    <col min="14352" max="14352" width="11.85546875" style="47" customWidth="1"/>
    <col min="14353" max="14353" width="14.7109375" style="47" customWidth="1"/>
    <col min="14354" max="14354" width="9" style="47" bestFit="1" customWidth="1"/>
    <col min="14355" max="14594" width="9.140625" style="47"/>
    <col min="14595" max="14595" width="4.7109375" style="47" bestFit="1" customWidth="1"/>
    <col min="14596" max="14596" width="9.7109375" style="47" bestFit="1" customWidth="1"/>
    <col min="14597" max="14597" width="10" style="47" bestFit="1" customWidth="1"/>
    <col min="14598" max="14598" width="8.85546875" style="47" bestFit="1" customWidth="1"/>
    <col min="14599" max="14599" width="22.85546875" style="47" customWidth="1"/>
    <col min="14600" max="14600" width="59.7109375" style="47" bestFit="1" customWidth="1"/>
    <col min="14601" max="14601" width="57.85546875" style="47" bestFit="1" customWidth="1"/>
    <col min="14602" max="14602" width="35.28515625" style="47" bestFit="1" customWidth="1"/>
    <col min="14603" max="14603" width="28.140625" style="47" bestFit="1" customWidth="1"/>
    <col min="14604" max="14604" width="33.140625" style="47" bestFit="1" customWidth="1"/>
    <col min="14605" max="14605" width="26" style="47" bestFit="1" customWidth="1"/>
    <col min="14606" max="14606" width="19.140625" style="47" bestFit="1" customWidth="1"/>
    <col min="14607" max="14607" width="10.42578125" style="47" customWidth="1"/>
    <col min="14608" max="14608" width="11.85546875" style="47" customWidth="1"/>
    <col min="14609" max="14609" width="14.7109375" style="47" customWidth="1"/>
    <col min="14610" max="14610" width="9" style="47" bestFit="1" customWidth="1"/>
    <col min="14611" max="14850" width="9.140625" style="47"/>
    <col min="14851" max="14851" width="4.7109375" style="47" bestFit="1" customWidth="1"/>
    <col min="14852" max="14852" width="9.7109375" style="47" bestFit="1" customWidth="1"/>
    <col min="14853" max="14853" width="10" style="47" bestFit="1" customWidth="1"/>
    <col min="14854" max="14854" width="8.85546875" style="47" bestFit="1" customWidth="1"/>
    <col min="14855" max="14855" width="22.85546875" style="47" customWidth="1"/>
    <col min="14856" max="14856" width="59.7109375" style="47" bestFit="1" customWidth="1"/>
    <col min="14857" max="14857" width="57.85546875" style="47" bestFit="1" customWidth="1"/>
    <col min="14858" max="14858" width="35.28515625" style="47" bestFit="1" customWidth="1"/>
    <col min="14859" max="14859" width="28.140625" style="47" bestFit="1" customWidth="1"/>
    <col min="14860" max="14860" width="33.140625" style="47" bestFit="1" customWidth="1"/>
    <col min="14861" max="14861" width="26" style="47" bestFit="1" customWidth="1"/>
    <col min="14862" max="14862" width="19.140625" style="47" bestFit="1" customWidth="1"/>
    <col min="14863" max="14863" width="10.42578125" style="47" customWidth="1"/>
    <col min="14864" max="14864" width="11.85546875" style="47" customWidth="1"/>
    <col min="14865" max="14865" width="14.7109375" style="47" customWidth="1"/>
    <col min="14866" max="14866" width="9" style="47" bestFit="1" customWidth="1"/>
    <col min="14867" max="15106" width="9.140625" style="47"/>
    <col min="15107" max="15107" width="4.7109375" style="47" bestFit="1" customWidth="1"/>
    <col min="15108" max="15108" width="9.7109375" style="47" bestFit="1" customWidth="1"/>
    <col min="15109" max="15109" width="10" style="47" bestFit="1" customWidth="1"/>
    <col min="15110" max="15110" width="8.85546875" style="47" bestFit="1" customWidth="1"/>
    <col min="15111" max="15111" width="22.85546875" style="47" customWidth="1"/>
    <col min="15112" max="15112" width="59.7109375" style="47" bestFit="1" customWidth="1"/>
    <col min="15113" max="15113" width="57.85546875" style="47" bestFit="1" customWidth="1"/>
    <col min="15114" max="15114" width="35.28515625" style="47" bestFit="1" customWidth="1"/>
    <col min="15115" max="15115" width="28.140625" style="47" bestFit="1" customWidth="1"/>
    <col min="15116" max="15116" width="33.140625" style="47" bestFit="1" customWidth="1"/>
    <col min="15117" max="15117" width="26" style="47" bestFit="1" customWidth="1"/>
    <col min="15118" max="15118" width="19.140625" style="47" bestFit="1" customWidth="1"/>
    <col min="15119" max="15119" width="10.42578125" style="47" customWidth="1"/>
    <col min="15120" max="15120" width="11.85546875" style="47" customWidth="1"/>
    <col min="15121" max="15121" width="14.7109375" style="47" customWidth="1"/>
    <col min="15122" max="15122" width="9" style="47" bestFit="1" customWidth="1"/>
    <col min="15123" max="15362" width="9.140625" style="47"/>
    <col min="15363" max="15363" width="4.7109375" style="47" bestFit="1" customWidth="1"/>
    <col min="15364" max="15364" width="9.7109375" style="47" bestFit="1" customWidth="1"/>
    <col min="15365" max="15365" width="10" style="47" bestFit="1" customWidth="1"/>
    <col min="15366" max="15366" width="8.85546875" style="47" bestFit="1" customWidth="1"/>
    <col min="15367" max="15367" width="22.85546875" style="47" customWidth="1"/>
    <col min="15368" max="15368" width="59.7109375" style="47" bestFit="1" customWidth="1"/>
    <col min="15369" max="15369" width="57.85546875" style="47" bestFit="1" customWidth="1"/>
    <col min="15370" max="15370" width="35.28515625" style="47" bestFit="1" customWidth="1"/>
    <col min="15371" max="15371" width="28.140625" style="47" bestFit="1" customWidth="1"/>
    <col min="15372" max="15372" width="33.140625" style="47" bestFit="1" customWidth="1"/>
    <col min="15373" max="15373" width="26" style="47" bestFit="1" customWidth="1"/>
    <col min="15374" max="15374" width="19.140625" style="47" bestFit="1" customWidth="1"/>
    <col min="15375" max="15375" width="10.42578125" style="47" customWidth="1"/>
    <col min="15376" max="15376" width="11.85546875" style="47" customWidth="1"/>
    <col min="15377" max="15377" width="14.7109375" style="47" customWidth="1"/>
    <col min="15378" max="15378" width="9" style="47" bestFit="1" customWidth="1"/>
    <col min="15379" max="15618" width="9.140625" style="47"/>
    <col min="15619" max="15619" width="4.7109375" style="47" bestFit="1" customWidth="1"/>
    <col min="15620" max="15620" width="9.7109375" style="47" bestFit="1" customWidth="1"/>
    <col min="15621" max="15621" width="10" style="47" bestFit="1" customWidth="1"/>
    <col min="15622" max="15622" width="8.85546875" style="47" bestFit="1" customWidth="1"/>
    <col min="15623" max="15623" width="22.85546875" style="47" customWidth="1"/>
    <col min="15624" max="15624" width="59.7109375" style="47" bestFit="1" customWidth="1"/>
    <col min="15625" max="15625" width="57.85546875" style="47" bestFit="1" customWidth="1"/>
    <col min="15626" max="15626" width="35.28515625" style="47" bestFit="1" customWidth="1"/>
    <col min="15627" max="15627" width="28.140625" style="47" bestFit="1" customWidth="1"/>
    <col min="15628" max="15628" width="33.140625" style="47" bestFit="1" customWidth="1"/>
    <col min="15629" max="15629" width="26" style="47" bestFit="1" customWidth="1"/>
    <col min="15630" max="15630" width="19.140625" style="47" bestFit="1" customWidth="1"/>
    <col min="15631" max="15631" width="10.42578125" style="47" customWidth="1"/>
    <col min="15632" max="15632" width="11.85546875" style="47" customWidth="1"/>
    <col min="15633" max="15633" width="14.7109375" style="47" customWidth="1"/>
    <col min="15634" max="15634" width="9" style="47" bestFit="1" customWidth="1"/>
    <col min="15635" max="15874" width="9.140625" style="47"/>
    <col min="15875" max="15875" width="4.7109375" style="47" bestFit="1" customWidth="1"/>
    <col min="15876" max="15876" width="9.7109375" style="47" bestFit="1" customWidth="1"/>
    <col min="15877" max="15877" width="10" style="47" bestFit="1" customWidth="1"/>
    <col min="15878" max="15878" width="8.85546875" style="47" bestFit="1" customWidth="1"/>
    <col min="15879" max="15879" width="22.85546875" style="47" customWidth="1"/>
    <col min="15880" max="15880" width="59.7109375" style="47" bestFit="1" customWidth="1"/>
    <col min="15881" max="15881" width="57.85546875" style="47" bestFit="1" customWidth="1"/>
    <col min="15882" max="15882" width="35.28515625" style="47" bestFit="1" customWidth="1"/>
    <col min="15883" max="15883" width="28.140625" style="47" bestFit="1" customWidth="1"/>
    <col min="15884" max="15884" width="33.140625" style="47" bestFit="1" customWidth="1"/>
    <col min="15885" max="15885" width="26" style="47" bestFit="1" customWidth="1"/>
    <col min="15886" max="15886" width="19.140625" style="47" bestFit="1" customWidth="1"/>
    <col min="15887" max="15887" width="10.42578125" style="47" customWidth="1"/>
    <col min="15888" max="15888" width="11.85546875" style="47" customWidth="1"/>
    <col min="15889" max="15889" width="14.7109375" style="47" customWidth="1"/>
    <col min="15890" max="15890" width="9" style="47" bestFit="1" customWidth="1"/>
    <col min="15891" max="16130" width="9.140625" style="47"/>
    <col min="16131" max="16131" width="4.7109375" style="47" bestFit="1" customWidth="1"/>
    <col min="16132" max="16132" width="9.7109375" style="47" bestFit="1" customWidth="1"/>
    <col min="16133" max="16133" width="10" style="47" bestFit="1" customWidth="1"/>
    <col min="16134" max="16134" width="8.85546875" style="47" bestFit="1" customWidth="1"/>
    <col min="16135" max="16135" width="22.85546875" style="47" customWidth="1"/>
    <col min="16136" max="16136" width="59.7109375" style="47" bestFit="1" customWidth="1"/>
    <col min="16137" max="16137" width="57.85546875" style="47" bestFit="1" customWidth="1"/>
    <col min="16138" max="16138" width="35.28515625" style="47" bestFit="1" customWidth="1"/>
    <col min="16139" max="16139" width="28.140625" style="47" bestFit="1" customWidth="1"/>
    <col min="16140" max="16140" width="33.140625" style="47" bestFit="1" customWidth="1"/>
    <col min="16141" max="16141" width="26" style="47" bestFit="1" customWidth="1"/>
    <col min="16142" max="16142" width="19.140625" style="47" bestFit="1" customWidth="1"/>
    <col min="16143" max="16143" width="10.42578125" style="47" customWidth="1"/>
    <col min="16144" max="16144" width="11.85546875" style="47" customWidth="1"/>
    <col min="16145" max="16145" width="14.7109375" style="47" customWidth="1"/>
    <col min="16146" max="16146" width="9" style="47" bestFit="1" customWidth="1"/>
    <col min="16147" max="16384" width="9.140625" style="47"/>
  </cols>
  <sheetData>
    <row r="2" spans="1:19" x14ac:dyDescent="0.25">
      <c r="A2" s="66" t="s">
        <v>862</v>
      </c>
    </row>
    <row r="3" spans="1:19" x14ac:dyDescent="0.25">
      <c r="M3" s="67"/>
      <c r="N3" s="67"/>
      <c r="O3" s="67"/>
      <c r="P3" s="67"/>
    </row>
    <row r="4" spans="1:19" s="10" customFormat="1" ht="47.25" customHeight="1" x14ac:dyDescent="0.25">
      <c r="A4" s="542" t="s">
        <v>0</v>
      </c>
      <c r="B4" s="518" t="s">
        <v>1</v>
      </c>
      <c r="C4" s="518" t="s">
        <v>2</v>
      </c>
      <c r="D4" s="518" t="s">
        <v>3</v>
      </c>
      <c r="E4" s="542" t="s">
        <v>4</v>
      </c>
      <c r="F4" s="542" t="s">
        <v>5</v>
      </c>
      <c r="G4" s="542" t="s">
        <v>6</v>
      </c>
      <c r="H4" s="518" t="s">
        <v>7</v>
      </c>
      <c r="I4" s="518"/>
      <c r="J4" s="542" t="s">
        <v>8</v>
      </c>
      <c r="K4" s="518" t="s">
        <v>9</v>
      </c>
      <c r="L4" s="543"/>
      <c r="M4" s="526" t="s">
        <v>10</v>
      </c>
      <c r="N4" s="526"/>
      <c r="O4" s="526" t="s">
        <v>11</v>
      </c>
      <c r="P4" s="526"/>
      <c r="Q4" s="542" t="s">
        <v>12</v>
      </c>
      <c r="R4" s="518" t="s">
        <v>13</v>
      </c>
      <c r="S4" s="9"/>
    </row>
    <row r="5" spans="1:19" s="10" customFormat="1" ht="35.25" customHeight="1" x14ac:dyDescent="0.2">
      <c r="A5" s="542"/>
      <c r="B5" s="518"/>
      <c r="C5" s="518"/>
      <c r="D5" s="518"/>
      <c r="E5" s="542"/>
      <c r="F5" s="542"/>
      <c r="G5" s="542"/>
      <c r="H5" s="132" t="s">
        <v>14</v>
      </c>
      <c r="I5" s="132" t="s">
        <v>15</v>
      </c>
      <c r="J5" s="542"/>
      <c r="K5" s="132">
        <v>2020</v>
      </c>
      <c r="L5" s="132">
        <v>2021</v>
      </c>
      <c r="M5" s="133">
        <v>2020</v>
      </c>
      <c r="N5" s="133">
        <v>2021</v>
      </c>
      <c r="O5" s="133">
        <v>2020</v>
      </c>
      <c r="P5" s="133">
        <v>2021</v>
      </c>
      <c r="Q5" s="542"/>
      <c r="R5" s="518"/>
      <c r="S5" s="9"/>
    </row>
    <row r="6" spans="1:19" s="10" customFormat="1" ht="15.75" customHeight="1" x14ac:dyDescent="0.2">
      <c r="A6" s="182" t="s">
        <v>16</v>
      </c>
      <c r="B6" s="132" t="s">
        <v>17</v>
      </c>
      <c r="C6" s="132" t="s">
        <v>18</v>
      </c>
      <c r="D6" s="132" t="s">
        <v>19</v>
      </c>
      <c r="E6" s="182" t="s">
        <v>20</v>
      </c>
      <c r="F6" s="182" t="s">
        <v>21</v>
      </c>
      <c r="G6" s="182" t="s">
        <v>22</v>
      </c>
      <c r="H6" s="132" t="s">
        <v>23</v>
      </c>
      <c r="I6" s="132" t="s">
        <v>24</v>
      </c>
      <c r="J6" s="182" t="s">
        <v>25</v>
      </c>
      <c r="K6" s="132" t="s">
        <v>26</v>
      </c>
      <c r="L6" s="132" t="s">
        <v>27</v>
      </c>
      <c r="M6" s="135" t="s">
        <v>28</v>
      </c>
      <c r="N6" s="135" t="s">
        <v>29</v>
      </c>
      <c r="O6" s="135" t="s">
        <v>30</v>
      </c>
      <c r="P6" s="135" t="s">
        <v>31</v>
      </c>
      <c r="Q6" s="182" t="s">
        <v>32</v>
      </c>
      <c r="R6" s="132" t="s">
        <v>33</v>
      </c>
      <c r="S6" s="9"/>
    </row>
    <row r="7" spans="1:19" s="17" customFormat="1" ht="225.75" customHeight="1" x14ac:dyDescent="0.25">
      <c r="A7" s="273">
        <v>1</v>
      </c>
      <c r="B7" s="273">
        <v>1</v>
      </c>
      <c r="C7" s="273">
        <v>4</v>
      </c>
      <c r="D7" s="274">
        <v>2</v>
      </c>
      <c r="E7" s="274" t="s">
        <v>521</v>
      </c>
      <c r="F7" s="274" t="s">
        <v>522</v>
      </c>
      <c r="G7" s="274" t="s">
        <v>523</v>
      </c>
      <c r="H7" s="274" t="s">
        <v>524</v>
      </c>
      <c r="I7" s="278" t="s">
        <v>91</v>
      </c>
      <c r="J7" s="274" t="s">
        <v>525</v>
      </c>
      <c r="K7" s="276" t="s">
        <v>88</v>
      </c>
      <c r="L7" s="276"/>
      <c r="M7" s="277">
        <v>200000</v>
      </c>
      <c r="N7" s="273"/>
      <c r="O7" s="277">
        <v>200000</v>
      </c>
      <c r="P7" s="277"/>
      <c r="Q7" s="274" t="s">
        <v>526</v>
      </c>
      <c r="R7" s="274" t="s">
        <v>527</v>
      </c>
      <c r="S7" s="16"/>
    </row>
    <row r="8" spans="1:19" s="17" customFormat="1" ht="79.5" customHeight="1" x14ac:dyDescent="0.25">
      <c r="A8" s="539" t="s">
        <v>1076</v>
      </c>
      <c r="B8" s="539"/>
      <c r="C8" s="539"/>
      <c r="D8" s="539"/>
      <c r="E8" s="539"/>
      <c r="F8" s="539"/>
      <c r="G8" s="539"/>
      <c r="H8" s="539"/>
      <c r="I8" s="539"/>
      <c r="J8" s="539"/>
      <c r="K8" s="539"/>
      <c r="L8" s="539"/>
      <c r="M8" s="539"/>
      <c r="N8" s="539"/>
      <c r="O8" s="539"/>
      <c r="P8" s="539"/>
      <c r="Q8" s="539"/>
      <c r="R8" s="539"/>
      <c r="S8" s="16"/>
    </row>
    <row r="9" spans="1:19" s="6" customFormat="1" ht="140.25" customHeight="1" x14ac:dyDescent="0.25">
      <c r="A9" s="184">
        <v>2</v>
      </c>
      <c r="B9" s="184">
        <v>1</v>
      </c>
      <c r="C9" s="184">
        <v>4</v>
      </c>
      <c r="D9" s="184">
        <v>2</v>
      </c>
      <c r="E9" s="184" t="s">
        <v>528</v>
      </c>
      <c r="F9" s="184" t="s">
        <v>529</v>
      </c>
      <c r="G9" s="184" t="s">
        <v>394</v>
      </c>
      <c r="H9" s="184" t="s">
        <v>227</v>
      </c>
      <c r="I9" s="195">
        <v>20</v>
      </c>
      <c r="J9" s="184" t="s">
        <v>530</v>
      </c>
      <c r="K9" s="195" t="s">
        <v>88</v>
      </c>
      <c r="L9" s="196"/>
      <c r="M9" s="198">
        <v>4000</v>
      </c>
      <c r="N9" s="199"/>
      <c r="O9" s="198">
        <v>4000</v>
      </c>
      <c r="P9" s="199"/>
      <c r="Q9" s="184" t="s">
        <v>526</v>
      </c>
      <c r="R9" s="184" t="s">
        <v>531</v>
      </c>
      <c r="S9" s="110"/>
    </row>
    <row r="10" spans="1:19" s="6" customFormat="1" ht="16.149999999999999" hidden="1" customHeight="1" x14ac:dyDescent="0.25">
      <c r="A10" s="580"/>
      <c r="B10" s="580"/>
      <c r="C10" s="580"/>
      <c r="D10" s="580"/>
      <c r="E10" s="580"/>
      <c r="F10" s="580"/>
      <c r="G10" s="580"/>
      <c r="H10" s="580"/>
      <c r="I10" s="580"/>
      <c r="J10" s="580"/>
      <c r="K10" s="580"/>
      <c r="L10" s="580"/>
      <c r="M10" s="580"/>
      <c r="N10" s="580"/>
      <c r="O10" s="580"/>
      <c r="P10" s="580"/>
      <c r="Q10" s="580"/>
      <c r="R10" s="580"/>
    </row>
    <row r="11" spans="1:19" s="6" customFormat="1" ht="55.15" customHeight="1" x14ac:dyDescent="0.25">
      <c r="A11" s="579" t="s">
        <v>532</v>
      </c>
      <c r="B11" s="579"/>
      <c r="C11" s="579"/>
      <c r="D11" s="579"/>
      <c r="E11" s="579"/>
      <c r="F11" s="579"/>
      <c r="G11" s="579"/>
      <c r="H11" s="579"/>
      <c r="I11" s="579"/>
      <c r="J11" s="579"/>
      <c r="K11" s="579"/>
      <c r="L11" s="579"/>
      <c r="M11" s="579"/>
      <c r="N11" s="579"/>
      <c r="O11" s="579"/>
      <c r="P11" s="579"/>
      <c r="Q11" s="579"/>
      <c r="R11" s="579"/>
    </row>
    <row r="12" spans="1:19" s="6" customFormat="1" ht="176.45" customHeight="1" x14ac:dyDescent="0.25">
      <c r="A12" s="273">
        <v>3</v>
      </c>
      <c r="B12" s="273">
        <v>1</v>
      </c>
      <c r="C12" s="273">
        <v>4</v>
      </c>
      <c r="D12" s="273">
        <v>5</v>
      </c>
      <c r="E12" s="274" t="s">
        <v>533</v>
      </c>
      <c r="F12" s="274" t="s">
        <v>534</v>
      </c>
      <c r="G12" s="273" t="s">
        <v>95</v>
      </c>
      <c r="H12" s="274" t="s">
        <v>275</v>
      </c>
      <c r="I12" s="273">
        <v>70</v>
      </c>
      <c r="J12" s="274" t="s">
        <v>535</v>
      </c>
      <c r="K12" s="273" t="s">
        <v>88</v>
      </c>
      <c r="L12" s="295"/>
      <c r="M12" s="277">
        <v>7500</v>
      </c>
      <c r="N12" s="295"/>
      <c r="O12" s="277">
        <v>7500</v>
      </c>
      <c r="P12" s="295"/>
      <c r="Q12" s="274" t="s">
        <v>526</v>
      </c>
      <c r="R12" s="274" t="s">
        <v>531</v>
      </c>
    </row>
    <row r="13" spans="1:19" s="6" customFormat="1" ht="57" customHeight="1" x14ac:dyDescent="0.25">
      <c r="A13" s="539" t="s">
        <v>1077</v>
      </c>
      <c r="B13" s="539"/>
      <c r="C13" s="539"/>
      <c r="D13" s="539"/>
      <c r="E13" s="539"/>
      <c r="F13" s="539"/>
      <c r="G13" s="539"/>
      <c r="H13" s="539"/>
      <c r="I13" s="539"/>
      <c r="J13" s="539"/>
      <c r="K13" s="539"/>
      <c r="L13" s="539"/>
      <c r="M13" s="539"/>
      <c r="N13" s="539"/>
      <c r="O13" s="539"/>
      <c r="P13" s="539"/>
      <c r="Q13" s="539"/>
      <c r="R13" s="539"/>
    </row>
    <row r="14" spans="1:19" s="6" customFormat="1" ht="143.44999999999999" customHeight="1" x14ac:dyDescent="0.25">
      <c r="A14" s="273">
        <v>4</v>
      </c>
      <c r="B14" s="273">
        <v>1</v>
      </c>
      <c r="C14" s="273">
        <v>4</v>
      </c>
      <c r="D14" s="273">
        <v>5</v>
      </c>
      <c r="E14" s="274" t="s">
        <v>536</v>
      </c>
      <c r="F14" s="274" t="s">
        <v>537</v>
      </c>
      <c r="G14" s="273" t="s">
        <v>538</v>
      </c>
      <c r="H14" s="274" t="s">
        <v>240</v>
      </c>
      <c r="I14" s="274">
        <v>30</v>
      </c>
      <c r="J14" s="274" t="s">
        <v>539</v>
      </c>
      <c r="K14" s="273" t="s">
        <v>88</v>
      </c>
      <c r="L14" s="295"/>
      <c r="M14" s="277">
        <v>75000</v>
      </c>
      <c r="N14" s="295"/>
      <c r="O14" s="277">
        <v>75000</v>
      </c>
      <c r="P14" s="295"/>
      <c r="Q14" s="274" t="s">
        <v>526</v>
      </c>
      <c r="R14" s="274" t="s">
        <v>531</v>
      </c>
    </row>
    <row r="15" spans="1:19" s="6" customFormat="1" ht="0.6" customHeight="1" x14ac:dyDescent="0.25">
      <c r="A15" s="295"/>
      <c r="B15" s="295"/>
      <c r="C15" s="295"/>
      <c r="D15" s="295"/>
      <c r="E15" s="295"/>
      <c r="F15" s="295"/>
      <c r="G15" s="295"/>
      <c r="H15" s="295"/>
      <c r="I15" s="295"/>
      <c r="J15" s="295"/>
      <c r="K15" s="295"/>
      <c r="L15" s="295"/>
      <c r="M15" s="295"/>
      <c r="N15" s="295"/>
      <c r="O15" s="295"/>
      <c r="P15" s="295"/>
      <c r="Q15" s="295"/>
      <c r="R15" s="295"/>
    </row>
    <row r="16" spans="1:19" s="6" customFormat="1" ht="81.599999999999994" customHeight="1" x14ac:dyDescent="0.25">
      <c r="A16" s="539" t="s">
        <v>1078</v>
      </c>
      <c r="B16" s="539"/>
      <c r="C16" s="539"/>
      <c r="D16" s="539"/>
      <c r="E16" s="539"/>
      <c r="F16" s="539"/>
      <c r="G16" s="539"/>
      <c r="H16" s="539"/>
      <c r="I16" s="539"/>
      <c r="J16" s="539"/>
      <c r="K16" s="539"/>
      <c r="L16" s="539"/>
      <c r="M16" s="539"/>
      <c r="N16" s="539"/>
      <c r="O16" s="539"/>
      <c r="P16" s="539"/>
      <c r="Q16" s="539"/>
      <c r="R16" s="539"/>
    </row>
    <row r="17" spans="1:19" s="6" customFormat="1" ht="246.75" customHeight="1" x14ac:dyDescent="0.25">
      <c r="A17" s="195">
        <v>5</v>
      </c>
      <c r="B17" s="195">
        <v>1</v>
      </c>
      <c r="C17" s="195">
        <v>4</v>
      </c>
      <c r="D17" s="195">
        <v>2</v>
      </c>
      <c r="E17" s="184" t="s">
        <v>540</v>
      </c>
      <c r="F17" s="184" t="s">
        <v>541</v>
      </c>
      <c r="G17" s="195" t="s">
        <v>394</v>
      </c>
      <c r="H17" s="184" t="s">
        <v>227</v>
      </c>
      <c r="I17" s="195">
        <v>15</v>
      </c>
      <c r="J17" s="184" t="s">
        <v>542</v>
      </c>
      <c r="K17" s="195" t="s">
        <v>149</v>
      </c>
      <c r="L17" s="200"/>
      <c r="M17" s="197">
        <v>3000</v>
      </c>
      <c r="N17" s="200"/>
      <c r="O17" s="197">
        <v>3000</v>
      </c>
      <c r="P17" s="200"/>
      <c r="Q17" s="184" t="s">
        <v>526</v>
      </c>
      <c r="R17" s="184" t="s">
        <v>531</v>
      </c>
    </row>
    <row r="18" spans="1:19" s="42" customFormat="1" ht="45.6" customHeight="1" x14ac:dyDescent="0.25">
      <c r="A18" s="579" t="s">
        <v>543</v>
      </c>
      <c r="B18" s="579"/>
      <c r="C18" s="579"/>
      <c r="D18" s="579"/>
      <c r="E18" s="579"/>
      <c r="F18" s="579"/>
      <c r="G18" s="579"/>
      <c r="H18" s="579"/>
      <c r="I18" s="579"/>
      <c r="J18" s="579"/>
      <c r="K18" s="579"/>
      <c r="L18" s="579"/>
      <c r="M18" s="579"/>
      <c r="N18" s="579"/>
      <c r="O18" s="579"/>
      <c r="P18" s="579"/>
      <c r="Q18" s="579"/>
      <c r="R18" s="579"/>
    </row>
    <row r="19" spans="1:19" s="6" customFormat="1" ht="180" customHeight="1" x14ac:dyDescent="0.25">
      <c r="A19" s="195">
        <v>6</v>
      </c>
      <c r="B19" s="195">
        <v>1</v>
      </c>
      <c r="C19" s="195">
        <v>4</v>
      </c>
      <c r="D19" s="195">
        <v>2</v>
      </c>
      <c r="E19" s="195" t="s">
        <v>544</v>
      </c>
      <c r="F19" s="184" t="s">
        <v>545</v>
      </c>
      <c r="G19" s="195" t="s">
        <v>546</v>
      </c>
      <c r="H19" s="184" t="s">
        <v>547</v>
      </c>
      <c r="I19" s="195">
        <v>1</v>
      </c>
      <c r="J19" s="184" t="s">
        <v>548</v>
      </c>
      <c r="K19" s="195" t="s">
        <v>88</v>
      </c>
      <c r="L19" s="200"/>
      <c r="M19" s="197">
        <v>92500</v>
      </c>
      <c r="N19" s="200"/>
      <c r="O19" s="197">
        <v>92500</v>
      </c>
      <c r="P19" s="200"/>
      <c r="Q19" s="184" t="s">
        <v>526</v>
      </c>
      <c r="R19" s="184" t="s">
        <v>531</v>
      </c>
    </row>
    <row r="20" spans="1:19" s="6" customFormat="1" ht="53.45" customHeight="1" x14ac:dyDescent="0.25">
      <c r="A20" s="579" t="s">
        <v>549</v>
      </c>
      <c r="B20" s="579"/>
      <c r="C20" s="579"/>
      <c r="D20" s="579"/>
      <c r="E20" s="579"/>
      <c r="F20" s="579"/>
      <c r="G20" s="579"/>
      <c r="H20" s="579"/>
      <c r="I20" s="579"/>
      <c r="J20" s="579"/>
      <c r="K20" s="579"/>
      <c r="L20" s="579"/>
      <c r="M20" s="579"/>
      <c r="N20" s="579"/>
      <c r="O20" s="579"/>
      <c r="P20" s="579"/>
      <c r="Q20" s="579"/>
      <c r="R20" s="579"/>
    </row>
    <row r="21" spans="1:19" s="6" customFormat="1" ht="177.75" customHeight="1" x14ac:dyDescent="0.25">
      <c r="A21" s="273">
        <v>7</v>
      </c>
      <c r="B21" s="273">
        <v>1</v>
      </c>
      <c r="C21" s="273">
        <v>4</v>
      </c>
      <c r="D21" s="273">
        <v>2</v>
      </c>
      <c r="E21" s="274" t="s">
        <v>550</v>
      </c>
      <c r="F21" s="274" t="s">
        <v>551</v>
      </c>
      <c r="G21" s="273" t="s">
        <v>95</v>
      </c>
      <c r="H21" s="274" t="s">
        <v>275</v>
      </c>
      <c r="I21" s="273">
        <v>40</v>
      </c>
      <c r="J21" s="274" t="s">
        <v>552</v>
      </c>
      <c r="K21" s="273" t="s">
        <v>88</v>
      </c>
      <c r="L21" s="295"/>
      <c r="M21" s="294">
        <v>4000</v>
      </c>
      <c r="N21" s="295"/>
      <c r="O21" s="318">
        <v>4000</v>
      </c>
      <c r="P21" s="295"/>
      <c r="Q21" s="274" t="s">
        <v>526</v>
      </c>
      <c r="R21" s="274" t="s">
        <v>531</v>
      </c>
    </row>
    <row r="22" spans="1:19" s="6" customFormat="1" ht="63" customHeight="1" x14ac:dyDescent="0.25">
      <c r="A22" s="539" t="s">
        <v>1079</v>
      </c>
      <c r="B22" s="539"/>
      <c r="C22" s="539"/>
      <c r="D22" s="539"/>
      <c r="E22" s="539"/>
      <c r="F22" s="539"/>
      <c r="G22" s="539"/>
      <c r="H22" s="539"/>
      <c r="I22" s="539"/>
      <c r="J22" s="539"/>
      <c r="K22" s="539"/>
      <c r="L22" s="539"/>
      <c r="M22" s="539"/>
      <c r="N22" s="539"/>
      <c r="O22" s="539"/>
      <c r="P22" s="539"/>
      <c r="Q22" s="539"/>
      <c r="R22" s="539"/>
    </row>
    <row r="23" spans="1:19" s="6" customFormat="1" ht="177.6" customHeight="1" x14ac:dyDescent="0.25">
      <c r="A23" s="195">
        <v>8</v>
      </c>
      <c r="B23" s="195">
        <v>1</v>
      </c>
      <c r="C23" s="195">
        <v>4</v>
      </c>
      <c r="D23" s="195">
        <v>2</v>
      </c>
      <c r="E23" s="184" t="s">
        <v>553</v>
      </c>
      <c r="F23" s="184" t="s">
        <v>554</v>
      </c>
      <c r="G23" s="195" t="s">
        <v>95</v>
      </c>
      <c r="H23" s="184" t="s">
        <v>275</v>
      </c>
      <c r="I23" s="195">
        <v>45</v>
      </c>
      <c r="J23" s="184" t="s">
        <v>555</v>
      </c>
      <c r="K23" s="195" t="s">
        <v>88</v>
      </c>
      <c r="L23" s="200"/>
      <c r="M23" s="197">
        <v>14000</v>
      </c>
      <c r="N23" s="200"/>
      <c r="O23" s="197">
        <v>14000</v>
      </c>
      <c r="P23" s="200"/>
      <c r="Q23" s="184" t="s">
        <v>526</v>
      </c>
      <c r="R23" s="184" t="s">
        <v>531</v>
      </c>
    </row>
    <row r="24" spans="1:19" s="6" customFormat="1" ht="39" customHeight="1" x14ac:dyDescent="0.25">
      <c r="A24" s="579" t="s">
        <v>556</v>
      </c>
      <c r="B24" s="579"/>
      <c r="C24" s="579"/>
      <c r="D24" s="579"/>
      <c r="E24" s="579"/>
      <c r="F24" s="579"/>
      <c r="G24" s="579"/>
      <c r="H24" s="579"/>
      <c r="I24" s="579"/>
      <c r="J24" s="579"/>
      <c r="K24" s="579"/>
      <c r="L24" s="579"/>
      <c r="M24" s="579"/>
      <c r="N24" s="579"/>
      <c r="O24" s="579"/>
      <c r="P24" s="579"/>
      <c r="Q24" s="579"/>
      <c r="R24" s="579"/>
      <c r="S24" s="8"/>
    </row>
    <row r="25" spans="1:19" s="6" customFormat="1" ht="43.15" customHeight="1" x14ac:dyDescent="0.25">
      <c r="A25" s="581" t="s">
        <v>557</v>
      </c>
      <c r="B25" s="581">
        <v>1</v>
      </c>
      <c r="C25" s="581">
        <v>4</v>
      </c>
      <c r="D25" s="581">
        <v>5</v>
      </c>
      <c r="E25" s="582" t="s">
        <v>558</v>
      </c>
      <c r="F25" s="582" t="s">
        <v>559</v>
      </c>
      <c r="G25" s="195" t="s">
        <v>95</v>
      </c>
      <c r="H25" s="184" t="s">
        <v>275</v>
      </c>
      <c r="I25" s="195">
        <v>50</v>
      </c>
      <c r="J25" s="583" t="s">
        <v>560</v>
      </c>
      <c r="K25" s="585"/>
      <c r="L25" s="583" t="s">
        <v>88</v>
      </c>
      <c r="M25" s="587"/>
      <c r="N25" s="589">
        <v>145000</v>
      </c>
      <c r="O25" s="587"/>
      <c r="P25" s="589">
        <v>145000</v>
      </c>
      <c r="Q25" s="583" t="s">
        <v>526</v>
      </c>
      <c r="R25" s="583" t="s">
        <v>531</v>
      </c>
    </row>
    <row r="26" spans="1:19" s="6" customFormat="1" ht="198" customHeight="1" x14ac:dyDescent="0.25">
      <c r="A26" s="581"/>
      <c r="B26" s="581"/>
      <c r="C26" s="581"/>
      <c r="D26" s="581"/>
      <c r="E26" s="582"/>
      <c r="F26" s="582"/>
      <c r="G26" s="184" t="s">
        <v>561</v>
      </c>
      <c r="H26" s="184" t="s">
        <v>240</v>
      </c>
      <c r="I26" s="195">
        <v>35</v>
      </c>
      <c r="J26" s="584"/>
      <c r="K26" s="586"/>
      <c r="L26" s="584"/>
      <c r="M26" s="588"/>
      <c r="N26" s="590"/>
      <c r="O26" s="588"/>
      <c r="P26" s="590"/>
      <c r="Q26" s="584"/>
      <c r="R26" s="584"/>
      <c r="S26" s="8"/>
    </row>
    <row r="27" spans="1:19" s="6" customFormat="1" ht="49.9" customHeight="1" x14ac:dyDescent="0.25">
      <c r="A27" s="579" t="s">
        <v>562</v>
      </c>
      <c r="B27" s="579"/>
      <c r="C27" s="579"/>
      <c r="D27" s="579"/>
      <c r="E27" s="579"/>
      <c r="F27" s="579"/>
      <c r="G27" s="579"/>
      <c r="H27" s="579"/>
      <c r="I27" s="579"/>
      <c r="J27" s="579"/>
      <c r="K27" s="579"/>
      <c r="L27" s="579"/>
      <c r="M27" s="579"/>
      <c r="N27" s="579"/>
      <c r="O27" s="579"/>
      <c r="P27" s="579"/>
      <c r="Q27" s="579"/>
      <c r="R27" s="579"/>
    </row>
    <row r="28" spans="1:19" s="6" customFormat="1" ht="190.5" customHeight="1" x14ac:dyDescent="0.25">
      <c r="A28" s="195" t="s">
        <v>563</v>
      </c>
      <c r="B28" s="195">
        <v>1</v>
      </c>
      <c r="C28" s="195">
        <v>4</v>
      </c>
      <c r="D28" s="195">
        <v>2</v>
      </c>
      <c r="E28" s="184" t="s">
        <v>564</v>
      </c>
      <c r="F28" s="184" t="s">
        <v>565</v>
      </c>
      <c r="G28" s="195" t="s">
        <v>566</v>
      </c>
      <c r="H28" s="184" t="s">
        <v>240</v>
      </c>
      <c r="I28" s="195">
        <v>30</v>
      </c>
      <c r="J28" s="184" t="s">
        <v>567</v>
      </c>
      <c r="K28" s="200"/>
      <c r="L28" s="195" t="s">
        <v>88</v>
      </c>
      <c r="M28" s="200"/>
      <c r="N28" s="197">
        <v>110000</v>
      </c>
      <c r="O28" s="200"/>
      <c r="P28" s="197">
        <v>110000</v>
      </c>
      <c r="Q28" s="184" t="s">
        <v>526</v>
      </c>
      <c r="R28" s="184" t="s">
        <v>531</v>
      </c>
    </row>
    <row r="29" spans="1:19" s="6" customFormat="1" ht="74.25" customHeight="1" x14ac:dyDescent="0.25">
      <c r="A29" s="579" t="s">
        <v>568</v>
      </c>
      <c r="B29" s="579"/>
      <c r="C29" s="579"/>
      <c r="D29" s="579"/>
      <c r="E29" s="579"/>
      <c r="F29" s="579"/>
      <c r="G29" s="579"/>
      <c r="H29" s="579"/>
      <c r="I29" s="579"/>
      <c r="J29" s="579"/>
      <c r="K29" s="579"/>
      <c r="L29" s="579"/>
      <c r="M29" s="579"/>
      <c r="N29" s="579"/>
      <c r="O29" s="579"/>
      <c r="P29" s="579"/>
      <c r="Q29" s="579"/>
      <c r="R29" s="579"/>
    </row>
    <row r="30" spans="1:19" s="6" customFormat="1" ht="236.25" x14ac:dyDescent="0.25">
      <c r="A30" s="195" t="s">
        <v>569</v>
      </c>
      <c r="B30" s="195">
        <v>1</v>
      </c>
      <c r="C30" s="195">
        <v>4</v>
      </c>
      <c r="D30" s="195">
        <v>5</v>
      </c>
      <c r="E30" s="184" t="s">
        <v>570</v>
      </c>
      <c r="F30" s="184" t="s">
        <v>571</v>
      </c>
      <c r="G30" s="195" t="s">
        <v>572</v>
      </c>
      <c r="H30" s="184" t="s">
        <v>240</v>
      </c>
      <c r="I30" s="195">
        <v>25</v>
      </c>
      <c r="J30" s="184" t="s">
        <v>573</v>
      </c>
      <c r="K30" s="200"/>
      <c r="L30" s="195" t="s">
        <v>92</v>
      </c>
      <c r="M30" s="200"/>
      <c r="N30" s="197">
        <v>165000</v>
      </c>
      <c r="O30" s="200"/>
      <c r="P30" s="197">
        <v>165000</v>
      </c>
      <c r="Q30" s="184" t="s">
        <v>526</v>
      </c>
      <c r="R30" s="184" t="s">
        <v>531</v>
      </c>
    </row>
    <row r="31" spans="1:19" s="6" customFormat="1" ht="71.45" customHeight="1" x14ac:dyDescent="0.25">
      <c r="A31" s="579" t="s">
        <v>574</v>
      </c>
      <c r="B31" s="579"/>
      <c r="C31" s="579"/>
      <c r="D31" s="579"/>
      <c r="E31" s="579"/>
      <c r="F31" s="579"/>
      <c r="G31" s="579"/>
      <c r="H31" s="579"/>
      <c r="I31" s="579"/>
      <c r="J31" s="579"/>
      <c r="K31" s="579"/>
      <c r="L31" s="579"/>
      <c r="M31" s="579"/>
      <c r="N31" s="579"/>
      <c r="O31" s="579"/>
      <c r="P31" s="579"/>
      <c r="Q31" s="579"/>
      <c r="R31" s="579"/>
    </row>
    <row r="32" spans="1:19" s="6" customFormat="1" ht="226.5" customHeight="1" x14ac:dyDescent="0.25">
      <c r="A32" s="195" t="s">
        <v>575</v>
      </c>
      <c r="B32" s="195">
        <v>1</v>
      </c>
      <c r="C32" s="195">
        <v>4</v>
      </c>
      <c r="D32" s="195">
        <v>2</v>
      </c>
      <c r="E32" s="184" t="s">
        <v>576</v>
      </c>
      <c r="F32" s="184" t="s">
        <v>577</v>
      </c>
      <c r="G32" s="184" t="s">
        <v>578</v>
      </c>
      <c r="H32" s="184" t="s">
        <v>240</v>
      </c>
      <c r="I32" s="195">
        <v>25</v>
      </c>
      <c r="J32" s="184" t="s">
        <v>579</v>
      </c>
      <c r="K32" s="200"/>
      <c r="L32" s="184" t="s">
        <v>88</v>
      </c>
      <c r="M32" s="200"/>
      <c r="N32" s="197">
        <v>40000</v>
      </c>
      <c r="O32" s="200"/>
      <c r="P32" s="197">
        <v>40000</v>
      </c>
      <c r="Q32" s="184" t="s">
        <v>526</v>
      </c>
      <c r="R32" s="184" t="s">
        <v>531</v>
      </c>
    </row>
    <row r="33" spans="1:18" s="6" customFormat="1" ht="73.150000000000006" customHeight="1" x14ac:dyDescent="0.25">
      <c r="A33" s="579" t="s">
        <v>580</v>
      </c>
      <c r="B33" s="579"/>
      <c r="C33" s="579"/>
      <c r="D33" s="579"/>
      <c r="E33" s="579"/>
      <c r="F33" s="579"/>
      <c r="G33" s="579"/>
      <c r="H33" s="579"/>
      <c r="I33" s="579"/>
      <c r="J33" s="579"/>
      <c r="K33" s="579"/>
      <c r="L33" s="579"/>
      <c r="M33" s="579"/>
      <c r="N33" s="579"/>
      <c r="O33" s="579"/>
      <c r="P33" s="579"/>
      <c r="Q33" s="579"/>
      <c r="R33" s="579"/>
    </row>
    <row r="34" spans="1:18" s="6" customFormat="1" ht="198.75" customHeight="1" x14ac:dyDescent="0.25">
      <c r="A34" s="195" t="s">
        <v>581</v>
      </c>
      <c r="B34" s="195">
        <v>1</v>
      </c>
      <c r="C34" s="195">
        <v>4</v>
      </c>
      <c r="D34" s="195">
        <v>2</v>
      </c>
      <c r="E34" s="184" t="s">
        <v>582</v>
      </c>
      <c r="F34" s="184" t="s">
        <v>583</v>
      </c>
      <c r="G34" s="195" t="s">
        <v>584</v>
      </c>
      <c r="H34" s="184" t="s">
        <v>585</v>
      </c>
      <c r="I34" s="195">
        <v>30</v>
      </c>
      <c r="J34" s="184" t="s">
        <v>586</v>
      </c>
      <c r="K34" s="200"/>
      <c r="L34" s="195" t="s">
        <v>92</v>
      </c>
      <c r="M34" s="200"/>
      <c r="N34" s="197">
        <v>50000</v>
      </c>
      <c r="O34" s="200"/>
      <c r="P34" s="197">
        <v>50000</v>
      </c>
      <c r="Q34" s="184" t="s">
        <v>526</v>
      </c>
      <c r="R34" s="184" t="s">
        <v>531</v>
      </c>
    </row>
    <row r="35" spans="1:18" s="6" customFormat="1" ht="55.5" customHeight="1" x14ac:dyDescent="0.25">
      <c r="A35" s="579" t="s">
        <v>587</v>
      </c>
      <c r="B35" s="579"/>
      <c r="C35" s="579"/>
      <c r="D35" s="579"/>
      <c r="E35" s="579"/>
      <c r="F35" s="579"/>
      <c r="G35" s="579"/>
      <c r="H35" s="579"/>
      <c r="I35" s="579"/>
      <c r="J35" s="579"/>
      <c r="K35" s="579"/>
      <c r="L35" s="579"/>
      <c r="M35" s="579"/>
      <c r="N35" s="579"/>
      <c r="O35" s="579"/>
      <c r="P35" s="579"/>
      <c r="Q35" s="579"/>
      <c r="R35" s="579"/>
    </row>
    <row r="36" spans="1:18" s="6" customFormat="1" ht="301.5" customHeight="1" x14ac:dyDescent="0.25">
      <c r="A36" s="195" t="s">
        <v>588</v>
      </c>
      <c r="B36" s="195">
        <v>1</v>
      </c>
      <c r="C36" s="195">
        <v>4</v>
      </c>
      <c r="D36" s="195">
        <v>2</v>
      </c>
      <c r="E36" s="184" t="s">
        <v>589</v>
      </c>
      <c r="F36" s="184" t="s">
        <v>590</v>
      </c>
      <c r="G36" s="195" t="s">
        <v>591</v>
      </c>
      <c r="H36" s="184" t="s">
        <v>240</v>
      </c>
      <c r="I36" s="195">
        <v>25</v>
      </c>
      <c r="J36" s="184" t="s">
        <v>592</v>
      </c>
      <c r="K36" s="200"/>
      <c r="L36" s="195" t="s">
        <v>92</v>
      </c>
      <c r="M36" s="200"/>
      <c r="N36" s="197">
        <v>40000</v>
      </c>
      <c r="O36" s="200"/>
      <c r="P36" s="197">
        <v>40000</v>
      </c>
      <c r="Q36" s="184" t="s">
        <v>526</v>
      </c>
      <c r="R36" s="184" t="s">
        <v>531</v>
      </c>
    </row>
    <row r="37" spans="1:18" s="6" customFormat="1" ht="78.75" customHeight="1" x14ac:dyDescent="0.25">
      <c r="A37" s="579" t="s">
        <v>593</v>
      </c>
      <c r="B37" s="579"/>
      <c r="C37" s="579"/>
      <c r="D37" s="579"/>
      <c r="E37" s="579"/>
      <c r="F37" s="579"/>
      <c r="G37" s="579"/>
      <c r="H37" s="579"/>
      <c r="I37" s="579"/>
      <c r="J37" s="579"/>
      <c r="K37" s="579"/>
      <c r="L37" s="579"/>
      <c r="M37" s="579"/>
      <c r="N37" s="579"/>
      <c r="O37" s="579"/>
      <c r="P37" s="579"/>
      <c r="Q37" s="579"/>
      <c r="R37" s="579"/>
    </row>
    <row r="39" spans="1:18" x14ac:dyDescent="0.25">
      <c r="N39" s="562" t="s">
        <v>79</v>
      </c>
      <c r="O39" s="563"/>
      <c r="P39" s="562" t="s">
        <v>80</v>
      </c>
      <c r="Q39" s="563"/>
    </row>
    <row r="40" spans="1:18" x14ac:dyDescent="0.25">
      <c r="N40" s="64" t="s">
        <v>81</v>
      </c>
      <c r="O40" s="64" t="s">
        <v>82</v>
      </c>
      <c r="P40" s="64" t="s">
        <v>81</v>
      </c>
      <c r="Q40" s="64" t="s">
        <v>82</v>
      </c>
    </row>
    <row r="41" spans="1:18" x14ac:dyDescent="0.25">
      <c r="N41" s="49">
        <v>14</v>
      </c>
      <c r="O41" s="50">
        <f>O7+O9++O12+O14+O17+O19+O21+O23+P25+P28+P30+P32+P34+P36</f>
        <v>950000</v>
      </c>
      <c r="P41" s="43" t="s">
        <v>83</v>
      </c>
      <c r="Q41" s="44" t="s">
        <v>83</v>
      </c>
    </row>
  </sheetData>
  <mergeCells count="46">
    <mergeCell ref="A33:R33"/>
    <mergeCell ref="A35:R35"/>
    <mergeCell ref="A37:R37"/>
    <mergeCell ref="J25:J26"/>
    <mergeCell ref="K25:K26"/>
    <mergeCell ref="L25:L26"/>
    <mergeCell ref="M25:M26"/>
    <mergeCell ref="O25:O26"/>
    <mergeCell ref="Q25:Q26"/>
    <mergeCell ref="R25:R26"/>
    <mergeCell ref="N25:N26"/>
    <mergeCell ref="P25:P26"/>
    <mergeCell ref="A31:R31"/>
    <mergeCell ref="A27:R27"/>
    <mergeCell ref="A29:R29"/>
    <mergeCell ref="A18:R18"/>
    <mergeCell ref="A20:R20"/>
    <mergeCell ref="A22:R22"/>
    <mergeCell ref="A24:R24"/>
    <mergeCell ref="A25:A26"/>
    <mergeCell ref="B25:B26"/>
    <mergeCell ref="C25:C26"/>
    <mergeCell ref="D25:D26"/>
    <mergeCell ref="E25:E26"/>
    <mergeCell ref="F25:F26"/>
    <mergeCell ref="R4:R5"/>
    <mergeCell ref="A8:R8"/>
    <mergeCell ref="A10:R10"/>
    <mergeCell ref="A13:R13"/>
    <mergeCell ref="A16:R16"/>
    <mergeCell ref="N39:O39"/>
    <mergeCell ref="P39:Q39"/>
    <mergeCell ref="C4:C5"/>
    <mergeCell ref="D4:D5"/>
    <mergeCell ref="A11:R11"/>
    <mergeCell ref="E4:E5"/>
    <mergeCell ref="F4:F5"/>
    <mergeCell ref="A4:A5"/>
    <mergeCell ref="B4:B5"/>
    <mergeCell ref="G4:G5"/>
    <mergeCell ref="H4:I4"/>
    <mergeCell ref="J4:J5"/>
    <mergeCell ref="K4:L4"/>
    <mergeCell ref="M4:N4"/>
    <mergeCell ref="O4:P4"/>
    <mergeCell ref="Q4:Q5"/>
  </mergeCells>
  <pageMargins left="0.7" right="0.7" top="0.75" bottom="0.75" header="0.3" footer="0.3"/>
  <pageSetup paperSize="9" orientation="portrait" r:id="rId1"/>
  <ignoredErrors>
    <ignoredError sqref="I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topLeftCell="A24" zoomScale="50" zoomScaleNormal="50" workbookViewId="0">
      <selection activeCell="A33" sqref="A3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29.855468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6384" width="9.140625" style="6"/>
  </cols>
  <sheetData>
    <row r="2" spans="1:18" x14ac:dyDescent="0.25">
      <c r="A2" s="30" t="s">
        <v>864</v>
      </c>
    </row>
    <row r="3" spans="1:18" x14ac:dyDescent="0.25">
      <c r="M3" s="8"/>
      <c r="N3" s="8"/>
      <c r="O3" s="8"/>
      <c r="P3" s="8"/>
    </row>
    <row r="4" spans="1:18"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row>
    <row r="5" spans="1:18" s="10" customForma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row>
    <row r="6" spans="1:18"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row>
    <row r="7" spans="1:18" s="17" customFormat="1" ht="159.75" customHeight="1" x14ac:dyDescent="0.25">
      <c r="A7" s="475">
        <v>1</v>
      </c>
      <c r="B7" s="475">
        <v>1</v>
      </c>
      <c r="C7" s="475">
        <v>4</v>
      </c>
      <c r="D7" s="448">
        <v>2</v>
      </c>
      <c r="E7" s="448" t="s">
        <v>596</v>
      </c>
      <c r="F7" s="448" t="s">
        <v>597</v>
      </c>
      <c r="G7" s="448" t="s">
        <v>144</v>
      </c>
      <c r="H7" s="228" t="s">
        <v>239</v>
      </c>
      <c r="I7" s="250" t="s">
        <v>108</v>
      </c>
      <c r="J7" s="448" t="s">
        <v>598</v>
      </c>
      <c r="K7" s="479" t="s">
        <v>602</v>
      </c>
      <c r="L7" s="479"/>
      <c r="M7" s="483">
        <v>150167</v>
      </c>
      <c r="N7" s="475"/>
      <c r="O7" s="483">
        <v>150167</v>
      </c>
      <c r="P7" s="483"/>
      <c r="Q7" s="448" t="s">
        <v>594</v>
      </c>
      <c r="R7" s="448" t="s">
        <v>595</v>
      </c>
    </row>
    <row r="8" spans="1:18" s="17" customFormat="1" ht="159.75" customHeight="1" x14ac:dyDescent="0.25">
      <c r="A8" s="476"/>
      <c r="B8" s="476"/>
      <c r="C8" s="476"/>
      <c r="D8" s="449"/>
      <c r="E8" s="449"/>
      <c r="F8" s="449"/>
      <c r="G8" s="449"/>
      <c r="H8" s="228" t="s">
        <v>98</v>
      </c>
      <c r="I8" s="250" t="s">
        <v>473</v>
      </c>
      <c r="J8" s="449"/>
      <c r="K8" s="480"/>
      <c r="L8" s="480"/>
      <c r="M8" s="484"/>
      <c r="N8" s="476"/>
      <c r="O8" s="484"/>
      <c r="P8" s="484"/>
      <c r="Q8" s="449"/>
      <c r="R8" s="449"/>
    </row>
    <row r="9" spans="1:18" s="17" customFormat="1" ht="117.75" customHeight="1" x14ac:dyDescent="0.25">
      <c r="A9" s="462" t="s">
        <v>599</v>
      </c>
      <c r="B9" s="577"/>
      <c r="C9" s="577"/>
      <c r="D9" s="577"/>
      <c r="E9" s="577"/>
      <c r="F9" s="577"/>
      <c r="G9" s="577"/>
      <c r="H9" s="577"/>
      <c r="I9" s="577"/>
      <c r="J9" s="577"/>
      <c r="K9" s="577"/>
      <c r="L9" s="577"/>
      <c r="M9" s="577"/>
      <c r="N9" s="577"/>
      <c r="O9" s="577"/>
      <c r="P9" s="577"/>
      <c r="Q9" s="577"/>
      <c r="R9" s="577"/>
    </row>
    <row r="10" spans="1:18" ht="69" customHeight="1" x14ac:dyDescent="0.25">
      <c r="A10" s="412">
        <v>2</v>
      </c>
      <c r="B10" s="414">
        <v>1</v>
      </c>
      <c r="C10" s="412">
        <v>4</v>
      </c>
      <c r="D10" s="414">
        <v>2</v>
      </c>
      <c r="E10" s="414" t="s">
        <v>600</v>
      </c>
      <c r="F10" s="583" t="s">
        <v>601</v>
      </c>
      <c r="G10" s="414" t="s">
        <v>59</v>
      </c>
      <c r="H10" s="90" t="s">
        <v>273</v>
      </c>
      <c r="I10" s="69" t="s">
        <v>108</v>
      </c>
      <c r="J10" s="414" t="s">
        <v>598</v>
      </c>
      <c r="K10" s="416" t="s">
        <v>602</v>
      </c>
      <c r="L10" s="416"/>
      <c r="M10" s="426">
        <v>46605.34</v>
      </c>
      <c r="N10" s="412"/>
      <c r="O10" s="426">
        <v>46605.34</v>
      </c>
      <c r="P10" s="426"/>
      <c r="Q10" s="414" t="s">
        <v>594</v>
      </c>
      <c r="R10" s="414" t="s">
        <v>595</v>
      </c>
    </row>
    <row r="11" spans="1:18" ht="52.5" customHeight="1" x14ac:dyDescent="0.25">
      <c r="A11" s="553"/>
      <c r="B11" s="548"/>
      <c r="C11" s="553"/>
      <c r="D11" s="548"/>
      <c r="E11" s="548"/>
      <c r="F11" s="599"/>
      <c r="G11" s="415"/>
      <c r="H11" s="97" t="s">
        <v>98</v>
      </c>
      <c r="I11" s="90">
        <v>30</v>
      </c>
      <c r="J11" s="548"/>
      <c r="K11" s="549"/>
      <c r="L11" s="549"/>
      <c r="M11" s="557"/>
      <c r="N11" s="553"/>
      <c r="O11" s="557"/>
      <c r="P11" s="557"/>
      <c r="Q11" s="548"/>
      <c r="R11" s="548"/>
    </row>
    <row r="12" spans="1:18" ht="67.5" customHeight="1" x14ac:dyDescent="0.25">
      <c r="A12" s="553"/>
      <c r="B12" s="548"/>
      <c r="C12" s="553"/>
      <c r="D12" s="548"/>
      <c r="E12" s="548"/>
      <c r="F12" s="599"/>
      <c r="G12" s="591" t="s">
        <v>144</v>
      </c>
      <c r="H12" s="97" t="s">
        <v>239</v>
      </c>
      <c r="I12" s="69" t="s">
        <v>108</v>
      </c>
      <c r="J12" s="548"/>
      <c r="K12" s="549"/>
      <c r="L12" s="549"/>
      <c r="M12" s="557"/>
      <c r="N12" s="553"/>
      <c r="O12" s="557"/>
      <c r="P12" s="557"/>
      <c r="Q12" s="548"/>
      <c r="R12" s="548"/>
    </row>
    <row r="13" spans="1:18" ht="72.75" customHeight="1" x14ac:dyDescent="0.25">
      <c r="A13" s="413"/>
      <c r="B13" s="415"/>
      <c r="C13" s="413"/>
      <c r="D13" s="415"/>
      <c r="E13" s="415"/>
      <c r="F13" s="584"/>
      <c r="G13" s="592"/>
      <c r="H13" s="97" t="s">
        <v>98</v>
      </c>
      <c r="I13" s="69" t="s">
        <v>473</v>
      </c>
      <c r="J13" s="415"/>
      <c r="K13" s="417"/>
      <c r="L13" s="417"/>
      <c r="M13" s="427"/>
      <c r="N13" s="413"/>
      <c r="O13" s="427"/>
      <c r="P13" s="427"/>
      <c r="Q13" s="415"/>
      <c r="R13" s="415"/>
    </row>
    <row r="14" spans="1:18" ht="115.5" customHeight="1" x14ac:dyDescent="0.25">
      <c r="A14" s="418" t="s">
        <v>603</v>
      </c>
      <c r="B14" s="419"/>
      <c r="C14" s="419"/>
      <c r="D14" s="419"/>
      <c r="E14" s="419"/>
      <c r="F14" s="419"/>
      <c r="G14" s="419"/>
      <c r="H14" s="419"/>
      <c r="I14" s="419"/>
      <c r="J14" s="419"/>
      <c r="K14" s="419"/>
      <c r="L14" s="419"/>
      <c r="M14" s="419"/>
      <c r="N14" s="419"/>
      <c r="O14" s="419"/>
      <c r="P14" s="419"/>
      <c r="Q14" s="419"/>
      <c r="R14" s="419"/>
    </row>
    <row r="15" spans="1:18" ht="120.75" customHeight="1" x14ac:dyDescent="0.25">
      <c r="A15" s="475">
        <v>3</v>
      </c>
      <c r="B15" s="448">
        <v>1</v>
      </c>
      <c r="C15" s="475">
        <v>4</v>
      </c>
      <c r="D15" s="448">
        <v>2</v>
      </c>
      <c r="E15" s="448" t="s">
        <v>604</v>
      </c>
      <c r="F15" s="448" t="s">
        <v>605</v>
      </c>
      <c r="G15" s="448" t="s">
        <v>144</v>
      </c>
      <c r="H15" s="228" t="s">
        <v>239</v>
      </c>
      <c r="I15" s="229">
        <v>1</v>
      </c>
      <c r="J15" s="448" t="s">
        <v>606</v>
      </c>
      <c r="K15" s="479" t="s">
        <v>602</v>
      </c>
      <c r="L15" s="479"/>
      <c r="M15" s="483">
        <v>37354</v>
      </c>
      <c r="N15" s="475"/>
      <c r="O15" s="483">
        <v>37354</v>
      </c>
      <c r="P15" s="483"/>
      <c r="Q15" s="448" t="s">
        <v>594</v>
      </c>
      <c r="R15" s="448" t="s">
        <v>595</v>
      </c>
    </row>
    <row r="16" spans="1:18" ht="144.75" customHeight="1" x14ac:dyDescent="0.25">
      <c r="A16" s="476"/>
      <c r="B16" s="449"/>
      <c r="C16" s="476"/>
      <c r="D16" s="449"/>
      <c r="E16" s="449"/>
      <c r="F16" s="449"/>
      <c r="G16" s="449"/>
      <c r="H16" s="228" t="s">
        <v>98</v>
      </c>
      <c r="I16" s="228">
        <v>32</v>
      </c>
      <c r="J16" s="449"/>
      <c r="K16" s="480"/>
      <c r="L16" s="480"/>
      <c r="M16" s="484"/>
      <c r="N16" s="476"/>
      <c r="O16" s="484"/>
      <c r="P16" s="484"/>
      <c r="Q16" s="449"/>
      <c r="R16" s="449"/>
    </row>
    <row r="17" spans="1:18" ht="114.75" customHeight="1" x14ac:dyDescent="0.25">
      <c r="A17" s="462" t="s">
        <v>607</v>
      </c>
      <c r="B17" s="577"/>
      <c r="C17" s="577"/>
      <c r="D17" s="577"/>
      <c r="E17" s="577"/>
      <c r="F17" s="577"/>
      <c r="G17" s="577"/>
      <c r="H17" s="577"/>
      <c r="I17" s="577"/>
      <c r="J17" s="577"/>
      <c r="K17" s="577"/>
      <c r="L17" s="577"/>
      <c r="M17" s="577"/>
      <c r="N17" s="577"/>
      <c r="O17" s="577"/>
      <c r="P17" s="577"/>
      <c r="Q17" s="577"/>
      <c r="R17" s="577"/>
    </row>
    <row r="18" spans="1:18" ht="133.5" customHeight="1" x14ac:dyDescent="0.25">
      <c r="A18" s="475">
        <v>4</v>
      </c>
      <c r="B18" s="448">
        <v>1</v>
      </c>
      <c r="C18" s="475">
        <v>4</v>
      </c>
      <c r="D18" s="448">
        <v>2</v>
      </c>
      <c r="E18" s="448" t="s">
        <v>608</v>
      </c>
      <c r="F18" s="448" t="s">
        <v>609</v>
      </c>
      <c r="G18" s="448" t="s">
        <v>144</v>
      </c>
      <c r="H18" s="228" t="s">
        <v>239</v>
      </c>
      <c r="I18" s="270">
        <v>1</v>
      </c>
      <c r="J18" s="448" t="s">
        <v>610</v>
      </c>
      <c r="K18" s="479" t="s">
        <v>602</v>
      </c>
      <c r="L18" s="479"/>
      <c r="M18" s="483">
        <v>22225</v>
      </c>
      <c r="N18" s="475"/>
      <c r="O18" s="483">
        <v>22225</v>
      </c>
      <c r="P18" s="483"/>
      <c r="Q18" s="448" t="s">
        <v>594</v>
      </c>
      <c r="R18" s="448" t="s">
        <v>595</v>
      </c>
    </row>
    <row r="19" spans="1:18" ht="127.5" customHeight="1" x14ac:dyDescent="0.25">
      <c r="A19" s="476"/>
      <c r="B19" s="449"/>
      <c r="C19" s="476"/>
      <c r="D19" s="449"/>
      <c r="E19" s="449"/>
      <c r="F19" s="449"/>
      <c r="G19" s="449"/>
      <c r="H19" s="250" t="s">
        <v>98</v>
      </c>
      <c r="I19" s="228">
        <v>25</v>
      </c>
      <c r="J19" s="449"/>
      <c r="K19" s="480"/>
      <c r="L19" s="480"/>
      <c r="M19" s="484"/>
      <c r="N19" s="476"/>
      <c r="O19" s="484"/>
      <c r="P19" s="484"/>
      <c r="Q19" s="449"/>
      <c r="R19" s="449"/>
    </row>
    <row r="20" spans="1:18" ht="142.5" customHeight="1" x14ac:dyDescent="0.25">
      <c r="A20" s="462" t="s">
        <v>611</v>
      </c>
      <c r="B20" s="577"/>
      <c r="C20" s="577"/>
      <c r="D20" s="577"/>
      <c r="E20" s="577"/>
      <c r="F20" s="577"/>
      <c r="G20" s="577"/>
      <c r="H20" s="577"/>
      <c r="I20" s="577"/>
      <c r="J20" s="577"/>
      <c r="K20" s="577"/>
      <c r="L20" s="577"/>
      <c r="M20" s="577"/>
      <c r="N20" s="577"/>
      <c r="O20" s="577"/>
      <c r="P20" s="577"/>
      <c r="Q20" s="577"/>
      <c r="R20" s="577"/>
    </row>
    <row r="21" spans="1:18" s="17" customFormat="1" ht="125.25" customHeight="1" x14ac:dyDescent="0.25">
      <c r="A21" s="475">
        <v>5</v>
      </c>
      <c r="B21" s="475">
        <v>1</v>
      </c>
      <c r="C21" s="475">
        <v>4</v>
      </c>
      <c r="D21" s="448">
        <v>2</v>
      </c>
      <c r="E21" s="448" t="s">
        <v>612</v>
      </c>
      <c r="F21" s="448" t="s">
        <v>613</v>
      </c>
      <c r="G21" s="448" t="s">
        <v>614</v>
      </c>
      <c r="H21" s="228" t="s">
        <v>615</v>
      </c>
      <c r="I21" s="250" t="s">
        <v>108</v>
      </c>
      <c r="J21" s="448" t="s">
        <v>610</v>
      </c>
      <c r="K21" s="479" t="s">
        <v>602</v>
      </c>
      <c r="L21" s="479"/>
      <c r="M21" s="483">
        <v>21933.75</v>
      </c>
      <c r="N21" s="475"/>
      <c r="O21" s="483">
        <v>21933.75</v>
      </c>
      <c r="P21" s="483"/>
      <c r="Q21" s="448" t="s">
        <v>594</v>
      </c>
      <c r="R21" s="448" t="s">
        <v>595</v>
      </c>
    </row>
    <row r="22" spans="1:18" s="17" customFormat="1" ht="171.75" customHeight="1" x14ac:dyDescent="0.25">
      <c r="A22" s="476"/>
      <c r="B22" s="476"/>
      <c r="C22" s="476"/>
      <c r="D22" s="449"/>
      <c r="E22" s="449"/>
      <c r="F22" s="449"/>
      <c r="G22" s="449"/>
      <c r="H22" s="250" t="s">
        <v>98</v>
      </c>
      <c r="I22" s="228">
        <v>25</v>
      </c>
      <c r="J22" s="449"/>
      <c r="K22" s="480"/>
      <c r="L22" s="480"/>
      <c r="M22" s="484"/>
      <c r="N22" s="476"/>
      <c r="O22" s="484"/>
      <c r="P22" s="484"/>
      <c r="Q22" s="449"/>
      <c r="R22" s="449"/>
    </row>
    <row r="23" spans="1:18" s="17" customFormat="1" ht="137.25" customHeight="1" x14ac:dyDescent="0.25">
      <c r="A23" s="462" t="s">
        <v>616</v>
      </c>
      <c r="B23" s="577"/>
      <c r="C23" s="577"/>
      <c r="D23" s="577"/>
      <c r="E23" s="577"/>
      <c r="F23" s="577"/>
      <c r="G23" s="577"/>
      <c r="H23" s="577"/>
      <c r="I23" s="577"/>
      <c r="J23" s="577"/>
      <c r="K23" s="577"/>
      <c r="L23" s="577"/>
      <c r="M23" s="577"/>
      <c r="N23" s="577"/>
      <c r="O23" s="577"/>
      <c r="P23" s="577"/>
      <c r="Q23" s="577"/>
      <c r="R23" s="577"/>
    </row>
    <row r="24" spans="1:18" ht="150.75" customHeight="1" x14ac:dyDescent="0.25">
      <c r="A24" s="412">
        <v>6</v>
      </c>
      <c r="B24" s="414">
        <v>1</v>
      </c>
      <c r="C24" s="412">
        <v>4</v>
      </c>
      <c r="D24" s="414">
        <v>5</v>
      </c>
      <c r="E24" s="414" t="s">
        <v>617</v>
      </c>
      <c r="F24" s="414" t="s">
        <v>618</v>
      </c>
      <c r="G24" s="591" t="s">
        <v>144</v>
      </c>
      <c r="H24" s="89" t="s">
        <v>239</v>
      </c>
      <c r="I24" s="89">
        <v>1</v>
      </c>
      <c r="J24" s="414" t="s">
        <v>619</v>
      </c>
      <c r="K24" s="416" t="s">
        <v>602</v>
      </c>
      <c r="L24" s="416"/>
      <c r="M24" s="426">
        <f>O24</f>
        <v>29347</v>
      </c>
      <c r="N24" s="412"/>
      <c r="O24" s="426">
        <v>29347</v>
      </c>
      <c r="P24" s="426"/>
      <c r="Q24" s="414" t="s">
        <v>594</v>
      </c>
      <c r="R24" s="414" t="s">
        <v>595</v>
      </c>
    </row>
    <row r="25" spans="1:18" ht="113.25" customHeight="1" x14ac:dyDescent="0.25">
      <c r="A25" s="413"/>
      <c r="B25" s="415"/>
      <c r="C25" s="413"/>
      <c r="D25" s="415"/>
      <c r="E25" s="415"/>
      <c r="F25" s="415"/>
      <c r="G25" s="592"/>
      <c r="H25" s="97" t="s">
        <v>98</v>
      </c>
      <c r="I25" s="69" t="s">
        <v>473</v>
      </c>
      <c r="J25" s="415"/>
      <c r="K25" s="417"/>
      <c r="L25" s="417"/>
      <c r="M25" s="427"/>
      <c r="N25" s="413"/>
      <c r="O25" s="427"/>
      <c r="P25" s="427"/>
      <c r="Q25" s="415"/>
      <c r="R25" s="415"/>
    </row>
    <row r="26" spans="1:18" ht="148.5" customHeight="1" x14ac:dyDescent="0.25">
      <c r="A26" s="418" t="s">
        <v>620</v>
      </c>
      <c r="B26" s="419"/>
      <c r="C26" s="419"/>
      <c r="D26" s="419"/>
      <c r="E26" s="419"/>
      <c r="F26" s="419"/>
      <c r="G26" s="419"/>
      <c r="H26" s="419"/>
      <c r="I26" s="419"/>
      <c r="J26" s="419"/>
      <c r="K26" s="419"/>
      <c r="L26" s="419"/>
      <c r="M26" s="419"/>
      <c r="N26" s="419"/>
      <c r="O26" s="419"/>
      <c r="P26" s="419"/>
      <c r="Q26" s="419"/>
      <c r="R26" s="419"/>
    </row>
    <row r="27" spans="1:18" s="17" customFormat="1" ht="126.75" customHeight="1" x14ac:dyDescent="0.25">
      <c r="A27" s="475">
        <v>7</v>
      </c>
      <c r="B27" s="448">
        <v>1</v>
      </c>
      <c r="C27" s="475">
        <v>4</v>
      </c>
      <c r="D27" s="448">
        <v>5</v>
      </c>
      <c r="E27" s="593" t="s">
        <v>1080</v>
      </c>
      <c r="F27" s="595" t="s">
        <v>621</v>
      </c>
      <c r="G27" s="448" t="s">
        <v>144</v>
      </c>
      <c r="H27" s="228" t="s">
        <v>239</v>
      </c>
      <c r="I27" s="250" t="s">
        <v>108</v>
      </c>
      <c r="J27" s="448" t="s">
        <v>622</v>
      </c>
      <c r="K27" s="479" t="s">
        <v>602</v>
      </c>
      <c r="L27" s="479"/>
      <c r="M27" s="597">
        <v>111400</v>
      </c>
      <c r="N27" s="475"/>
      <c r="O27" s="597">
        <v>111400</v>
      </c>
      <c r="P27" s="483"/>
      <c r="Q27" s="448" t="s">
        <v>594</v>
      </c>
      <c r="R27" s="448" t="s">
        <v>595</v>
      </c>
    </row>
    <row r="28" spans="1:18" s="17" customFormat="1" ht="255" customHeight="1" x14ac:dyDescent="0.25">
      <c r="A28" s="476"/>
      <c r="B28" s="449"/>
      <c r="C28" s="476"/>
      <c r="D28" s="449"/>
      <c r="E28" s="594"/>
      <c r="F28" s="596"/>
      <c r="G28" s="449"/>
      <c r="H28" s="228" t="s">
        <v>98</v>
      </c>
      <c r="I28" s="250" t="s">
        <v>165</v>
      </c>
      <c r="J28" s="449"/>
      <c r="K28" s="480"/>
      <c r="L28" s="480"/>
      <c r="M28" s="598"/>
      <c r="N28" s="476"/>
      <c r="O28" s="598"/>
      <c r="P28" s="484"/>
      <c r="Q28" s="449"/>
      <c r="R28" s="449"/>
    </row>
    <row r="29" spans="1:18" s="17" customFormat="1" ht="117.75" customHeight="1" x14ac:dyDescent="0.25">
      <c r="A29" s="462" t="s">
        <v>1081</v>
      </c>
      <c r="B29" s="577"/>
      <c r="C29" s="577"/>
      <c r="D29" s="577"/>
      <c r="E29" s="577"/>
      <c r="F29" s="577"/>
      <c r="G29" s="577"/>
      <c r="H29" s="577"/>
      <c r="I29" s="577"/>
      <c r="J29" s="577"/>
      <c r="K29" s="577"/>
      <c r="L29" s="577"/>
      <c r="M29" s="577"/>
      <c r="N29" s="577"/>
      <c r="O29" s="577"/>
      <c r="P29" s="577"/>
      <c r="Q29" s="577"/>
      <c r="R29" s="577"/>
    </row>
    <row r="30" spans="1:18" ht="17.25" customHeight="1" x14ac:dyDescent="0.25">
      <c r="A30" s="71"/>
      <c r="B30" s="72"/>
      <c r="C30" s="72"/>
      <c r="D30" s="72"/>
      <c r="E30" s="72"/>
      <c r="F30" s="72"/>
      <c r="G30" s="72"/>
      <c r="H30" s="72"/>
      <c r="I30" s="72"/>
      <c r="J30" s="72"/>
      <c r="K30" s="72"/>
      <c r="L30" s="72"/>
      <c r="M30" s="72"/>
      <c r="N30" s="72"/>
      <c r="O30" s="72"/>
      <c r="P30" s="72"/>
      <c r="Q30" s="72"/>
      <c r="R30" s="72"/>
    </row>
    <row r="31" spans="1:18" ht="15.75" customHeight="1" x14ac:dyDescent="0.25">
      <c r="M31" s="562" t="s">
        <v>79</v>
      </c>
      <c r="N31" s="563"/>
      <c r="O31" s="562" t="s">
        <v>80</v>
      </c>
      <c r="P31" s="563"/>
    </row>
    <row r="32" spans="1:18" ht="17.25" customHeight="1" x14ac:dyDescent="0.25">
      <c r="M32" s="64" t="s">
        <v>81</v>
      </c>
      <c r="N32" s="64" t="s">
        <v>82</v>
      </c>
      <c r="O32" s="64" t="s">
        <v>81</v>
      </c>
      <c r="P32" s="64" t="s">
        <v>82</v>
      </c>
    </row>
    <row r="33" spans="13:16" ht="18.75" customHeight="1" x14ac:dyDescent="0.25">
      <c r="M33" s="90">
        <v>7</v>
      </c>
      <c r="N33" s="91">
        <f>O7+O10+O15+O18+O21+O24+O27</f>
        <v>419032.08999999997</v>
      </c>
      <c r="O33" s="43" t="s">
        <v>83</v>
      </c>
      <c r="P33" s="44" t="s">
        <v>83</v>
      </c>
    </row>
  </sheetData>
  <mergeCells count="136">
    <mergeCell ref="A29:R29"/>
    <mergeCell ref="A7:A8"/>
    <mergeCell ref="B7:B8"/>
    <mergeCell ref="C7:C8"/>
    <mergeCell ref="D7:D8"/>
    <mergeCell ref="E7:E8"/>
    <mergeCell ref="F7:F8"/>
    <mergeCell ref="J7:J8"/>
    <mergeCell ref="K7:K8"/>
    <mergeCell ref="L7:L8"/>
    <mergeCell ref="M7:M8"/>
    <mergeCell ref="N7:N8"/>
    <mergeCell ref="O7:O8"/>
    <mergeCell ref="P7:P8"/>
    <mergeCell ref="Q7:Q8"/>
    <mergeCell ref="R7:R8"/>
    <mergeCell ref="A9:R9"/>
    <mergeCell ref="A10:A13"/>
    <mergeCell ref="B10:B13"/>
    <mergeCell ref="C10:C13"/>
    <mergeCell ref="D10:D13"/>
    <mergeCell ref="E10:E13"/>
    <mergeCell ref="F10:F13"/>
    <mergeCell ref="G10:G11"/>
    <mergeCell ref="A26: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Q21:Q22"/>
    <mergeCell ref="R21:R22"/>
    <mergeCell ref="A23:R23"/>
    <mergeCell ref="A24:A25"/>
    <mergeCell ref="B24:B25"/>
    <mergeCell ref="C24:C25"/>
    <mergeCell ref="D24:D25"/>
    <mergeCell ref="E24:E25"/>
    <mergeCell ref="F24:F25"/>
    <mergeCell ref="G24:G25"/>
    <mergeCell ref="J24:J25"/>
    <mergeCell ref="K24:K25"/>
    <mergeCell ref="L24:L25"/>
    <mergeCell ref="M24:M25"/>
    <mergeCell ref="N24:N25"/>
    <mergeCell ref="O24:O25"/>
    <mergeCell ref="P24:P25"/>
    <mergeCell ref="Q24:Q25"/>
    <mergeCell ref="R24:R25"/>
    <mergeCell ref="F21:F22"/>
    <mergeCell ref="G21:G22"/>
    <mergeCell ref="J21:J22"/>
    <mergeCell ref="K21:K22"/>
    <mergeCell ref="L21:L22"/>
    <mergeCell ref="M21:M22"/>
    <mergeCell ref="N21:N22"/>
    <mergeCell ref="O21:O22"/>
    <mergeCell ref="P21:P22"/>
    <mergeCell ref="Q4:Q5"/>
    <mergeCell ref="R4:R5"/>
    <mergeCell ref="K4:L4"/>
    <mergeCell ref="M4:N4"/>
    <mergeCell ref="O4:P4"/>
    <mergeCell ref="G4:G5"/>
    <mergeCell ref="H4:I4"/>
    <mergeCell ref="J4:J5"/>
    <mergeCell ref="A4:A5"/>
    <mergeCell ref="B4:B5"/>
    <mergeCell ref="C4:C5"/>
    <mergeCell ref="D4:D5"/>
    <mergeCell ref="E4:E5"/>
    <mergeCell ref="F4:F5"/>
    <mergeCell ref="P10:P13"/>
    <mergeCell ref="Q10:Q13"/>
    <mergeCell ref="R10:R13"/>
    <mergeCell ref="G7:G8"/>
    <mergeCell ref="A14:R14"/>
    <mergeCell ref="G12:G13"/>
    <mergeCell ref="J10:J13"/>
    <mergeCell ref="K10:K13"/>
    <mergeCell ref="L10:L13"/>
    <mergeCell ref="M10:M13"/>
    <mergeCell ref="N10:N13"/>
    <mergeCell ref="O10:O13"/>
    <mergeCell ref="A17:R17"/>
    <mergeCell ref="G15:G16"/>
    <mergeCell ref="J15:J16"/>
    <mergeCell ref="K15:K16"/>
    <mergeCell ref="L15:L16"/>
    <mergeCell ref="M15:M16"/>
    <mergeCell ref="N15:N16"/>
    <mergeCell ref="A15:A16"/>
    <mergeCell ref="B15:B16"/>
    <mergeCell ref="C15:C16"/>
    <mergeCell ref="D15:D16"/>
    <mergeCell ref="E15:E16"/>
    <mergeCell ref="F15:F16"/>
    <mergeCell ref="O15:O16"/>
    <mergeCell ref="P15:P16"/>
    <mergeCell ref="Q15:Q16"/>
    <mergeCell ref="R15:R16"/>
    <mergeCell ref="M31:N31"/>
    <mergeCell ref="O31:P31"/>
    <mergeCell ref="A20:R20"/>
    <mergeCell ref="G18:G19"/>
    <mergeCell ref="J18:J19"/>
    <mergeCell ref="K18:K19"/>
    <mergeCell ref="L18:L19"/>
    <mergeCell ref="M18:M19"/>
    <mergeCell ref="N18:N19"/>
    <mergeCell ref="A18:A19"/>
    <mergeCell ref="B18:B19"/>
    <mergeCell ref="C18:C19"/>
    <mergeCell ref="D18:D19"/>
    <mergeCell ref="E18:E19"/>
    <mergeCell ref="F18:F19"/>
    <mergeCell ref="O18:O19"/>
    <mergeCell ref="P18:P19"/>
    <mergeCell ref="Q18:Q19"/>
    <mergeCell ref="R18:R19"/>
    <mergeCell ref="A21:A22"/>
    <mergeCell ref="B21:B22"/>
    <mergeCell ref="C21:C22"/>
    <mergeCell ref="D21:D22"/>
    <mergeCell ref="E21:E22"/>
  </mergeCells>
  <pageMargins left="0.7" right="0.7" top="0.75" bottom="0.75" header="0.3" footer="0.3"/>
  <ignoredErrors>
    <ignoredError sqref="I7:I8 I10 I12:I13 I21 I25 I27:I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topLeftCell="A16" zoomScale="60" zoomScaleNormal="60" workbookViewId="0">
      <selection activeCell="H50" sqref="H50"/>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40" customWidth="1"/>
    <col min="7" max="7" width="35.7109375" style="6" customWidth="1"/>
    <col min="8" max="8" width="20.42578125" style="40"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865</v>
      </c>
    </row>
    <row r="3" spans="1:19" x14ac:dyDescent="0.25">
      <c r="M3" s="8"/>
      <c r="N3" s="8"/>
      <c r="O3" s="8"/>
      <c r="P3" s="8"/>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73"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37" customFormat="1" ht="99.95" customHeight="1" x14ac:dyDescent="0.25">
      <c r="A7" s="475">
        <v>1</v>
      </c>
      <c r="B7" s="448">
        <v>1</v>
      </c>
      <c r="C7" s="475">
        <v>4</v>
      </c>
      <c r="D7" s="448">
        <v>2</v>
      </c>
      <c r="E7" s="593" t="s">
        <v>623</v>
      </c>
      <c r="F7" s="448" t="s">
        <v>1083</v>
      </c>
      <c r="G7" s="228" t="s">
        <v>866</v>
      </c>
      <c r="H7" s="228" t="s">
        <v>267</v>
      </c>
      <c r="I7" s="250" t="s">
        <v>867</v>
      </c>
      <c r="J7" s="448" t="s">
        <v>625</v>
      </c>
      <c r="K7" s="479" t="s">
        <v>161</v>
      </c>
      <c r="L7" s="479"/>
      <c r="M7" s="483">
        <v>231200</v>
      </c>
      <c r="N7" s="475"/>
      <c r="O7" s="483">
        <v>231200</v>
      </c>
      <c r="P7" s="483"/>
      <c r="Q7" s="448" t="s">
        <v>626</v>
      </c>
      <c r="R7" s="448" t="s">
        <v>627</v>
      </c>
      <c r="S7" s="105"/>
    </row>
    <row r="8" spans="1:19" s="37" customFormat="1" ht="99.95" customHeight="1" x14ac:dyDescent="0.25">
      <c r="A8" s="476"/>
      <c r="B8" s="449"/>
      <c r="C8" s="476"/>
      <c r="D8" s="449"/>
      <c r="E8" s="594"/>
      <c r="F8" s="449"/>
      <c r="G8" s="228" t="s">
        <v>868</v>
      </c>
      <c r="H8" s="228" t="s">
        <v>869</v>
      </c>
      <c r="I8" s="250" t="s">
        <v>870</v>
      </c>
      <c r="J8" s="449"/>
      <c r="K8" s="480"/>
      <c r="L8" s="480"/>
      <c r="M8" s="484"/>
      <c r="N8" s="476"/>
      <c r="O8" s="484"/>
      <c r="P8" s="484"/>
      <c r="Q8" s="449"/>
      <c r="R8" s="449"/>
      <c r="S8" s="105"/>
    </row>
    <row r="9" spans="1:19" s="37" customFormat="1" ht="120.75" customHeight="1" x14ac:dyDescent="0.25">
      <c r="A9" s="462" t="s">
        <v>1082</v>
      </c>
      <c r="B9" s="462"/>
      <c r="C9" s="462"/>
      <c r="D9" s="462"/>
      <c r="E9" s="610"/>
      <c r="F9" s="462"/>
      <c r="G9" s="462"/>
      <c r="H9" s="462"/>
      <c r="I9" s="462"/>
      <c r="J9" s="462"/>
      <c r="K9" s="462"/>
      <c r="L9" s="462"/>
      <c r="M9" s="462"/>
      <c r="N9" s="462"/>
      <c r="O9" s="462"/>
      <c r="P9" s="462"/>
      <c r="Q9" s="462"/>
      <c r="R9" s="462"/>
      <c r="S9" s="105"/>
    </row>
    <row r="10" spans="1:19" ht="129" customHeight="1" x14ac:dyDescent="0.25">
      <c r="A10" s="412">
        <v>2</v>
      </c>
      <c r="B10" s="412">
        <v>1</v>
      </c>
      <c r="C10" s="412">
        <v>4</v>
      </c>
      <c r="D10" s="412">
        <v>2</v>
      </c>
      <c r="E10" s="611" t="s">
        <v>628</v>
      </c>
      <c r="F10" s="414" t="s">
        <v>629</v>
      </c>
      <c r="G10" s="422" t="s">
        <v>59</v>
      </c>
      <c r="H10" s="89" t="s">
        <v>273</v>
      </c>
      <c r="I10" s="70" t="s">
        <v>108</v>
      </c>
      <c r="J10" s="414" t="s">
        <v>625</v>
      </c>
      <c r="K10" s="412" t="s">
        <v>362</v>
      </c>
      <c r="L10" s="612"/>
      <c r="M10" s="614">
        <v>91000</v>
      </c>
      <c r="N10" s="612"/>
      <c r="O10" s="614">
        <v>91000</v>
      </c>
      <c r="P10" s="612"/>
      <c r="Q10" s="414" t="s">
        <v>626</v>
      </c>
      <c r="R10" s="414" t="s">
        <v>627</v>
      </c>
      <c r="S10" s="110"/>
    </row>
    <row r="11" spans="1:19" ht="106.5" customHeight="1" x14ac:dyDescent="0.25">
      <c r="A11" s="421"/>
      <c r="B11" s="421"/>
      <c r="C11" s="421"/>
      <c r="D11" s="421"/>
      <c r="E11" s="556"/>
      <c r="F11" s="423"/>
      <c r="G11" s="423"/>
      <c r="H11" s="89" t="s">
        <v>98</v>
      </c>
      <c r="I11" s="70" t="s">
        <v>630</v>
      </c>
      <c r="J11" s="423"/>
      <c r="K11" s="421"/>
      <c r="L11" s="613"/>
      <c r="M11" s="615"/>
      <c r="N11" s="613"/>
      <c r="O11" s="615"/>
      <c r="P11" s="613"/>
      <c r="Q11" s="423"/>
      <c r="R11" s="423"/>
      <c r="S11" s="110"/>
    </row>
    <row r="12" spans="1:19" ht="52.9" customHeight="1" x14ac:dyDescent="0.25">
      <c r="A12" s="428" t="s">
        <v>871</v>
      </c>
      <c r="B12" s="428"/>
      <c r="C12" s="428"/>
      <c r="D12" s="428"/>
      <c r="E12" s="428"/>
      <c r="F12" s="428"/>
      <c r="G12" s="428"/>
      <c r="H12" s="428"/>
      <c r="I12" s="428"/>
      <c r="J12" s="428"/>
      <c r="K12" s="428"/>
      <c r="L12" s="428"/>
      <c r="M12" s="428"/>
      <c r="N12" s="428"/>
      <c r="O12" s="428"/>
      <c r="P12" s="428"/>
      <c r="Q12" s="428"/>
      <c r="R12" s="428"/>
      <c r="S12" s="110"/>
    </row>
    <row r="13" spans="1:19" ht="47.45" customHeight="1" x14ac:dyDescent="0.25">
      <c r="A13" s="570">
        <v>3</v>
      </c>
      <c r="B13" s="570">
        <v>1</v>
      </c>
      <c r="C13" s="570">
        <v>4</v>
      </c>
      <c r="D13" s="570">
        <v>2</v>
      </c>
      <c r="E13" s="570" t="s">
        <v>872</v>
      </c>
      <c r="F13" s="570" t="s">
        <v>1084</v>
      </c>
      <c r="G13" s="570" t="s">
        <v>873</v>
      </c>
      <c r="H13" s="228" t="s">
        <v>874</v>
      </c>
      <c r="I13" s="228">
        <v>1</v>
      </c>
      <c r="J13" s="570" t="s">
        <v>875</v>
      </c>
      <c r="K13" s="570" t="s">
        <v>136</v>
      </c>
      <c r="L13" s="570"/>
      <c r="M13" s="607">
        <v>5000</v>
      </c>
      <c r="N13" s="608">
        <v>20000</v>
      </c>
      <c r="O13" s="607">
        <v>5000</v>
      </c>
      <c r="P13" s="607">
        <v>20000</v>
      </c>
      <c r="Q13" s="570" t="s">
        <v>633</v>
      </c>
      <c r="R13" s="570" t="s">
        <v>627</v>
      </c>
    </row>
    <row r="14" spans="1:19" ht="42.6" customHeight="1" x14ac:dyDescent="0.25">
      <c r="A14" s="570"/>
      <c r="B14" s="570"/>
      <c r="C14" s="570"/>
      <c r="D14" s="570"/>
      <c r="E14" s="570"/>
      <c r="F14" s="570"/>
      <c r="G14" s="570"/>
      <c r="H14" s="228" t="s">
        <v>98</v>
      </c>
      <c r="I14" s="228">
        <v>35</v>
      </c>
      <c r="J14" s="570"/>
      <c r="K14" s="570"/>
      <c r="L14" s="570"/>
      <c r="M14" s="607"/>
      <c r="N14" s="609"/>
      <c r="O14" s="607"/>
      <c r="P14" s="607"/>
      <c r="Q14" s="570"/>
      <c r="R14" s="570"/>
    </row>
    <row r="15" spans="1:19" ht="53.45" customHeight="1" x14ac:dyDescent="0.25">
      <c r="A15" s="570"/>
      <c r="B15" s="570"/>
      <c r="C15" s="570"/>
      <c r="D15" s="570"/>
      <c r="E15" s="570"/>
      <c r="F15" s="570"/>
      <c r="G15" s="569" t="s">
        <v>144</v>
      </c>
      <c r="H15" s="228" t="s">
        <v>239</v>
      </c>
      <c r="I15" s="229">
        <v>1</v>
      </c>
      <c r="J15" s="570"/>
      <c r="K15" s="570"/>
      <c r="L15" s="570" t="s">
        <v>136</v>
      </c>
      <c r="M15" s="607"/>
      <c r="N15" s="609"/>
      <c r="O15" s="607"/>
      <c r="P15" s="607"/>
      <c r="Q15" s="570"/>
      <c r="R15" s="570"/>
    </row>
    <row r="16" spans="1:19" ht="37.9" customHeight="1" x14ac:dyDescent="0.25">
      <c r="A16" s="570"/>
      <c r="B16" s="570"/>
      <c r="C16" s="570"/>
      <c r="D16" s="570"/>
      <c r="E16" s="570"/>
      <c r="F16" s="570"/>
      <c r="G16" s="569"/>
      <c r="H16" s="228" t="s">
        <v>98</v>
      </c>
      <c r="I16" s="228">
        <v>30</v>
      </c>
      <c r="J16" s="570"/>
      <c r="K16" s="570"/>
      <c r="L16" s="570"/>
      <c r="M16" s="607"/>
      <c r="N16" s="609"/>
      <c r="O16" s="607"/>
      <c r="P16" s="607"/>
      <c r="Q16" s="570"/>
      <c r="R16" s="570"/>
    </row>
    <row r="17" spans="1:18" ht="47.45" customHeight="1" x14ac:dyDescent="0.25">
      <c r="A17" s="570"/>
      <c r="B17" s="570"/>
      <c r="C17" s="570"/>
      <c r="D17" s="570"/>
      <c r="E17" s="570"/>
      <c r="F17" s="570"/>
      <c r="G17" s="228" t="s">
        <v>477</v>
      </c>
      <c r="H17" s="228" t="s">
        <v>634</v>
      </c>
      <c r="I17" s="228">
        <v>2</v>
      </c>
      <c r="J17" s="570"/>
      <c r="K17" s="228" t="s">
        <v>136</v>
      </c>
      <c r="L17" s="228" t="s">
        <v>136</v>
      </c>
      <c r="M17" s="607"/>
      <c r="N17" s="609"/>
      <c r="O17" s="607"/>
      <c r="P17" s="607"/>
      <c r="Q17" s="570"/>
      <c r="R17" s="570"/>
    </row>
    <row r="18" spans="1:18" ht="52.9" customHeight="1" x14ac:dyDescent="0.25">
      <c r="A18" s="570"/>
      <c r="B18" s="570"/>
      <c r="C18" s="570"/>
      <c r="D18" s="570"/>
      <c r="E18" s="570"/>
      <c r="F18" s="570"/>
      <c r="G18" s="319" t="s">
        <v>876</v>
      </c>
      <c r="H18" s="319" t="s">
        <v>634</v>
      </c>
      <c r="I18" s="319">
        <v>3</v>
      </c>
      <c r="J18" s="570"/>
      <c r="K18" s="319" t="s">
        <v>136</v>
      </c>
      <c r="L18" s="319"/>
      <c r="M18" s="607"/>
      <c r="N18" s="609"/>
      <c r="O18" s="607"/>
      <c r="P18" s="607"/>
      <c r="Q18" s="570"/>
      <c r="R18" s="570"/>
    </row>
    <row r="19" spans="1:18" ht="62.25" customHeight="1" x14ac:dyDescent="0.25">
      <c r="A19" s="462" t="s">
        <v>1085</v>
      </c>
      <c r="B19" s="462"/>
      <c r="C19" s="462"/>
      <c r="D19" s="462"/>
      <c r="E19" s="462"/>
      <c r="F19" s="462"/>
      <c r="G19" s="462"/>
      <c r="H19" s="462"/>
      <c r="I19" s="462"/>
      <c r="J19" s="462"/>
      <c r="K19" s="462"/>
      <c r="L19" s="462"/>
      <c r="M19" s="462"/>
      <c r="N19" s="462"/>
      <c r="O19" s="462"/>
      <c r="P19" s="462"/>
      <c r="Q19" s="462"/>
      <c r="R19" s="462"/>
    </row>
    <row r="20" spans="1:18" ht="43.5" customHeight="1" x14ac:dyDescent="0.25">
      <c r="A20" s="412">
        <v>4</v>
      </c>
      <c r="B20" s="412">
        <v>1</v>
      </c>
      <c r="C20" s="412">
        <v>4</v>
      </c>
      <c r="D20" s="414">
        <v>5</v>
      </c>
      <c r="E20" s="611" t="s">
        <v>635</v>
      </c>
      <c r="F20" s="414" t="s">
        <v>636</v>
      </c>
      <c r="G20" s="414" t="s">
        <v>112</v>
      </c>
      <c r="H20" s="97" t="s">
        <v>631</v>
      </c>
      <c r="I20" s="69" t="s">
        <v>108</v>
      </c>
      <c r="J20" s="414" t="s">
        <v>637</v>
      </c>
      <c r="K20" s="416" t="s">
        <v>114</v>
      </c>
      <c r="L20" s="416"/>
      <c r="M20" s="426">
        <v>85000</v>
      </c>
      <c r="N20" s="426"/>
      <c r="O20" s="426">
        <v>85000</v>
      </c>
      <c r="P20" s="426"/>
      <c r="Q20" s="485" t="s">
        <v>626</v>
      </c>
      <c r="R20" s="485" t="s">
        <v>627</v>
      </c>
    </row>
    <row r="21" spans="1:18" ht="87" customHeight="1" x14ac:dyDescent="0.25">
      <c r="A21" s="553"/>
      <c r="B21" s="553"/>
      <c r="C21" s="553"/>
      <c r="D21" s="548"/>
      <c r="E21" s="616"/>
      <c r="F21" s="548"/>
      <c r="G21" s="415"/>
      <c r="H21" s="97" t="s">
        <v>98</v>
      </c>
      <c r="I21" s="69" t="s">
        <v>638</v>
      </c>
      <c r="J21" s="548"/>
      <c r="K21" s="549"/>
      <c r="L21" s="549"/>
      <c r="M21" s="557"/>
      <c r="N21" s="557"/>
      <c r="O21" s="557"/>
      <c r="P21" s="557"/>
      <c r="Q21" s="601"/>
      <c r="R21" s="601"/>
    </row>
    <row r="22" spans="1:18" x14ac:dyDescent="0.25">
      <c r="A22" s="553"/>
      <c r="B22" s="553"/>
      <c r="C22" s="553"/>
      <c r="D22" s="548"/>
      <c r="E22" s="616"/>
      <c r="F22" s="548"/>
      <c r="G22" s="414" t="s">
        <v>477</v>
      </c>
      <c r="H22" s="414" t="s">
        <v>634</v>
      </c>
      <c r="I22" s="412">
        <v>1</v>
      </c>
      <c r="J22" s="548"/>
      <c r="K22" s="549"/>
      <c r="L22" s="549"/>
      <c r="M22" s="557"/>
      <c r="N22" s="557"/>
      <c r="O22" s="557"/>
      <c r="P22" s="557"/>
      <c r="Q22" s="601"/>
      <c r="R22" s="601"/>
    </row>
    <row r="23" spans="1:18" x14ac:dyDescent="0.25">
      <c r="A23" s="553"/>
      <c r="B23" s="553"/>
      <c r="C23" s="553"/>
      <c r="D23" s="548"/>
      <c r="E23" s="616"/>
      <c r="F23" s="548"/>
      <c r="G23" s="548"/>
      <c r="H23" s="548"/>
      <c r="I23" s="553"/>
      <c r="J23" s="548"/>
      <c r="K23" s="549"/>
      <c r="L23" s="549"/>
      <c r="M23" s="557"/>
      <c r="N23" s="557"/>
      <c r="O23" s="557"/>
      <c r="P23" s="557"/>
      <c r="Q23" s="601"/>
      <c r="R23" s="601"/>
    </row>
    <row r="24" spans="1:18" x14ac:dyDescent="0.25">
      <c r="A24" s="553"/>
      <c r="B24" s="553"/>
      <c r="C24" s="553"/>
      <c r="D24" s="548"/>
      <c r="E24" s="616"/>
      <c r="F24" s="548"/>
      <c r="G24" s="548"/>
      <c r="H24" s="548"/>
      <c r="I24" s="553"/>
      <c r="J24" s="548"/>
      <c r="K24" s="549"/>
      <c r="L24" s="549"/>
      <c r="M24" s="557"/>
      <c r="N24" s="557"/>
      <c r="O24" s="557"/>
      <c r="P24" s="557"/>
      <c r="Q24" s="601"/>
      <c r="R24" s="601"/>
    </row>
    <row r="25" spans="1:18" x14ac:dyDescent="0.25">
      <c r="A25" s="553"/>
      <c r="B25" s="553"/>
      <c r="C25" s="553"/>
      <c r="D25" s="548"/>
      <c r="E25" s="616"/>
      <c r="F25" s="548"/>
      <c r="G25" s="548"/>
      <c r="H25" s="548"/>
      <c r="I25" s="553"/>
      <c r="J25" s="548"/>
      <c r="K25" s="549"/>
      <c r="L25" s="549"/>
      <c r="M25" s="557"/>
      <c r="N25" s="557"/>
      <c r="O25" s="557"/>
      <c r="P25" s="557"/>
      <c r="Q25" s="601"/>
      <c r="R25" s="601"/>
    </row>
    <row r="26" spans="1:18" x14ac:dyDescent="0.25">
      <c r="A26" s="553"/>
      <c r="B26" s="553"/>
      <c r="C26" s="553"/>
      <c r="D26" s="548"/>
      <c r="E26" s="616"/>
      <c r="F26" s="548"/>
      <c r="G26" s="548"/>
      <c r="H26" s="548"/>
      <c r="I26" s="553"/>
      <c r="J26" s="548"/>
      <c r="K26" s="549"/>
      <c r="L26" s="549"/>
      <c r="M26" s="557"/>
      <c r="N26" s="557"/>
      <c r="O26" s="557"/>
      <c r="P26" s="557"/>
      <c r="Q26" s="601"/>
      <c r="R26" s="601"/>
    </row>
    <row r="27" spans="1:18" ht="33" customHeight="1" x14ac:dyDescent="0.25">
      <c r="A27" s="413"/>
      <c r="B27" s="413"/>
      <c r="C27" s="413"/>
      <c r="D27" s="415"/>
      <c r="E27" s="617"/>
      <c r="F27" s="415"/>
      <c r="G27" s="415"/>
      <c r="H27" s="415"/>
      <c r="I27" s="413"/>
      <c r="J27" s="415"/>
      <c r="K27" s="417"/>
      <c r="L27" s="417"/>
      <c r="M27" s="427"/>
      <c r="N27" s="427"/>
      <c r="O27" s="427"/>
      <c r="P27" s="427"/>
      <c r="Q27" s="486"/>
      <c r="R27" s="486"/>
    </row>
    <row r="28" spans="1:18" ht="38.25" customHeight="1" x14ac:dyDescent="0.25">
      <c r="A28" s="437" t="s">
        <v>639</v>
      </c>
      <c r="B28" s="438"/>
      <c r="C28" s="438"/>
      <c r="D28" s="438"/>
      <c r="E28" s="438"/>
      <c r="F28" s="438"/>
      <c r="G28" s="438"/>
      <c r="H28" s="438"/>
      <c r="I28" s="438"/>
      <c r="J28" s="438"/>
      <c r="K28" s="438"/>
      <c r="L28" s="438"/>
      <c r="M28" s="438"/>
      <c r="N28" s="438"/>
      <c r="O28" s="438"/>
      <c r="P28" s="438"/>
      <c r="Q28" s="438"/>
      <c r="R28" s="439"/>
    </row>
    <row r="29" spans="1:18" ht="58.5" customHeight="1" x14ac:dyDescent="0.25">
      <c r="A29" s="600">
        <v>5</v>
      </c>
      <c r="B29" s="600">
        <v>1</v>
      </c>
      <c r="C29" s="600">
        <v>4</v>
      </c>
      <c r="D29" s="600">
        <v>2</v>
      </c>
      <c r="E29" s="602" t="s">
        <v>640</v>
      </c>
      <c r="F29" s="429" t="s">
        <v>877</v>
      </c>
      <c r="G29" s="429" t="s">
        <v>641</v>
      </c>
      <c r="H29" s="97" t="s">
        <v>631</v>
      </c>
      <c r="I29" s="96">
        <v>1</v>
      </c>
      <c r="J29" s="429" t="s">
        <v>625</v>
      </c>
      <c r="K29" s="600" t="s">
        <v>149</v>
      </c>
      <c r="L29" s="600"/>
      <c r="M29" s="604">
        <v>20000</v>
      </c>
      <c r="N29" s="606"/>
      <c r="O29" s="604">
        <v>20000</v>
      </c>
      <c r="P29" s="606"/>
      <c r="Q29" s="618" t="s">
        <v>626</v>
      </c>
      <c r="R29" s="618" t="s">
        <v>627</v>
      </c>
    </row>
    <row r="30" spans="1:18" ht="12" customHeight="1" x14ac:dyDescent="0.25">
      <c r="A30" s="430"/>
      <c r="B30" s="430"/>
      <c r="C30" s="430"/>
      <c r="D30" s="430"/>
      <c r="E30" s="602"/>
      <c r="F30" s="429"/>
      <c r="G30" s="429"/>
      <c r="H30" s="414" t="s">
        <v>98</v>
      </c>
      <c r="I30" s="414">
        <v>30</v>
      </c>
      <c r="J30" s="429"/>
      <c r="K30" s="430"/>
      <c r="L30" s="430"/>
      <c r="M30" s="605"/>
      <c r="N30" s="447"/>
      <c r="O30" s="605"/>
      <c r="P30" s="447"/>
      <c r="Q30" s="618"/>
      <c r="R30" s="618"/>
    </row>
    <row r="31" spans="1:18" ht="72" customHeight="1" x14ac:dyDescent="0.25">
      <c r="A31" s="430"/>
      <c r="B31" s="430"/>
      <c r="C31" s="430"/>
      <c r="D31" s="430"/>
      <c r="E31" s="602"/>
      <c r="F31" s="429"/>
      <c r="G31" s="603"/>
      <c r="H31" s="423"/>
      <c r="I31" s="421"/>
      <c r="J31" s="429"/>
      <c r="K31" s="430"/>
      <c r="L31" s="430"/>
      <c r="M31" s="605"/>
      <c r="N31" s="447"/>
      <c r="O31" s="605"/>
      <c r="P31" s="447"/>
      <c r="Q31" s="618"/>
      <c r="R31" s="618"/>
    </row>
    <row r="32" spans="1:18" ht="49.5" customHeight="1" x14ac:dyDescent="0.25">
      <c r="A32" s="438" t="s">
        <v>878</v>
      </c>
      <c r="B32" s="438"/>
      <c r="C32" s="438"/>
      <c r="D32" s="438"/>
      <c r="E32" s="438"/>
      <c r="F32" s="438"/>
      <c r="G32" s="438"/>
      <c r="H32" s="438"/>
      <c r="I32" s="438"/>
      <c r="J32" s="438"/>
      <c r="K32" s="438"/>
      <c r="L32" s="438"/>
      <c r="M32" s="438"/>
      <c r="N32" s="438"/>
      <c r="O32" s="438"/>
      <c r="P32" s="438"/>
      <c r="Q32" s="438"/>
      <c r="R32" s="439"/>
    </row>
    <row r="33" spans="1:18" ht="36.6" customHeight="1" x14ac:dyDescent="0.25">
      <c r="A33" s="570">
        <v>6</v>
      </c>
      <c r="B33" s="570">
        <v>1</v>
      </c>
      <c r="C33" s="570">
        <v>4</v>
      </c>
      <c r="D33" s="570">
        <v>2</v>
      </c>
      <c r="E33" s="578" t="s">
        <v>642</v>
      </c>
      <c r="F33" s="570" t="s">
        <v>643</v>
      </c>
      <c r="G33" s="448" t="s">
        <v>144</v>
      </c>
      <c r="H33" s="448" t="s">
        <v>644</v>
      </c>
      <c r="I33" s="620" t="s">
        <v>108</v>
      </c>
      <c r="J33" s="570" t="s">
        <v>645</v>
      </c>
      <c r="K33" s="570" t="s">
        <v>149</v>
      </c>
      <c r="L33" s="570" t="s">
        <v>879</v>
      </c>
      <c r="M33" s="621">
        <v>3800</v>
      </c>
      <c r="N33" s="621">
        <v>36200</v>
      </c>
      <c r="O33" s="621">
        <v>3800</v>
      </c>
      <c r="P33" s="621">
        <v>36200</v>
      </c>
      <c r="Q33" s="623" t="s">
        <v>646</v>
      </c>
      <c r="R33" s="623" t="s">
        <v>627</v>
      </c>
    </row>
    <row r="34" spans="1:18" ht="18.600000000000001" hidden="1" customHeight="1" x14ac:dyDescent="0.25">
      <c r="A34" s="569"/>
      <c r="B34" s="569"/>
      <c r="C34" s="569"/>
      <c r="D34" s="569"/>
      <c r="E34" s="570"/>
      <c r="F34" s="570"/>
      <c r="G34" s="619"/>
      <c r="H34" s="619"/>
      <c r="I34" s="619"/>
      <c r="J34" s="570"/>
      <c r="K34" s="569"/>
      <c r="L34" s="569"/>
      <c r="M34" s="622"/>
      <c r="N34" s="622"/>
      <c r="O34" s="622"/>
      <c r="P34" s="622"/>
      <c r="Q34" s="623"/>
      <c r="R34" s="623"/>
    </row>
    <row r="35" spans="1:18" ht="60" hidden="1" customHeight="1" x14ac:dyDescent="0.25">
      <c r="A35" s="569"/>
      <c r="B35" s="569"/>
      <c r="C35" s="569"/>
      <c r="D35" s="569"/>
      <c r="E35" s="570"/>
      <c r="F35" s="570"/>
      <c r="G35" s="619"/>
      <c r="H35" s="449"/>
      <c r="I35" s="449"/>
      <c r="J35" s="570"/>
      <c r="K35" s="569"/>
      <c r="L35" s="569"/>
      <c r="M35" s="622"/>
      <c r="N35" s="622"/>
      <c r="O35" s="622"/>
      <c r="P35" s="622"/>
      <c r="Q35" s="623"/>
      <c r="R35" s="623"/>
    </row>
    <row r="36" spans="1:18" ht="46.9" customHeight="1" x14ac:dyDescent="0.25">
      <c r="A36" s="569"/>
      <c r="B36" s="569"/>
      <c r="C36" s="569"/>
      <c r="D36" s="569"/>
      <c r="E36" s="570"/>
      <c r="F36" s="570"/>
      <c r="G36" s="449"/>
      <c r="H36" s="228" t="s">
        <v>98</v>
      </c>
      <c r="I36" s="250" t="s">
        <v>91</v>
      </c>
      <c r="J36" s="570"/>
      <c r="K36" s="569"/>
      <c r="L36" s="569"/>
      <c r="M36" s="622"/>
      <c r="N36" s="622"/>
      <c r="O36" s="622"/>
      <c r="P36" s="622"/>
      <c r="Q36" s="623"/>
      <c r="R36" s="623"/>
    </row>
    <row r="37" spans="1:18" ht="33" customHeight="1" x14ac:dyDescent="0.25">
      <c r="A37" s="569"/>
      <c r="B37" s="569"/>
      <c r="C37" s="569"/>
      <c r="D37" s="569"/>
      <c r="E37" s="570"/>
      <c r="F37" s="570"/>
      <c r="G37" s="448" t="s">
        <v>477</v>
      </c>
      <c r="H37" s="448" t="s">
        <v>634</v>
      </c>
      <c r="I37" s="475">
        <v>1</v>
      </c>
      <c r="J37" s="570"/>
      <c r="K37" s="569"/>
      <c r="L37" s="569"/>
      <c r="M37" s="622"/>
      <c r="N37" s="622"/>
      <c r="O37" s="622"/>
      <c r="P37" s="622"/>
      <c r="Q37" s="623"/>
      <c r="R37" s="623"/>
    </row>
    <row r="38" spans="1:18" ht="13.9" customHeight="1" x14ac:dyDescent="0.25">
      <c r="A38" s="569"/>
      <c r="B38" s="569"/>
      <c r="C38" s="569"/>
      <c r="D38" s="569"/>
      <c r="E38" s="570"/>
      <c r="F38" s="570"/>
      <c r="G38" s="619"/>
      <c r="H38" s="619"/>
      <c r="I38" s="624"/>
      <c r="J38" s="570"/>
      <c r="K38" s="569"/>
      <c r="L38" s="569"/>
      <c r="M38" s="622"/>
      <c r="N38" s="622"/>
      <c r="O38" s="622"/>
      <c r="P38" s="622"/>
      <c r="Q38" s="623"/>
      <c r="R38" s="623"/>
    </row>
    <row r="39" spans="1:18" ht="34.9" customHeight="1" x14ac:dyDescent="0.25">
      <c r="A39" s="569"/>
      <c r="B39" s="569"/>
      <c r="C39" s="569"/>
      <c r="D39" s="569"/>
      <c r="E39" s="570"/>
      <c r="F39" s="570"/>
      <c r="G39" s="619"/>
      <c r="H39" s="619"/>
      <c r="I39" s="624"/>
      <c r="J39" s="570"/>
      <c r="K39" s="569"/>
      <c r="L39" s="569"/>
      <c r="M39" s="622"/>
      <c r="N39" s="622"/>
      <c r="O39" s="622"/>
      <c r="P39" s="622"/>
      <c r="Q39" s="623"/>
      <c r="R39" s="623"/>
    </row>
    <row r="40" spans="1:18" ht="35.450000000000003" hidden="1" customHeight="1" x14ac:dyDescent="0.25">
      <c r="A40" s="569"/>
      <c r="B40" s="569"/>
      <c r="C40" s="569"/>
      <c r="D40" s="569"/>
      <c r="E40" s="570"/>
      <c r="F40" s="570"/>
      <c r="G40" s="619"/>
      <c r="H40" s="619"/>
      <c r="I40" s="624"/>
      <c r="J40" s="570"/>
      <c r="K40" s="569"/>
      <c r="L40" s="569"/>
      <c r="M40" s="622"/>
      <c r="N40" s="622"/>
      <c r="O40" s="622"/>
      <c r="P40" s="622"/>
      <c r="Q40" s="623"/>
      <c r="R40" s="623"/>
    </row>
    <row r="41" spans="1:18" ht="40.9" hidden="1" customHeight="1" x14ac:dyDescent="0.25">
      <c r="A41" s="569"/>
      <c r="B41" s="569"/>
      <c r="C41" s="569"/>
      <c r="D41" s="569"/>
      <c r="E41" s="570"/>
      <c r="F41" s="570"/>
      <c r="G41" s="619"/>
      <c r="H41" s="619"/>
      <c r="I41" s="624"/>
      <c r="J41" s="570"/>
      <c r="K41" s="569"/>
      <c r="L41" s="569"/>
      <c r="M41" s="622"/>
      <c r="N41" s="622"/>
      <c r="O41" s="622"/>
      <c r="P41" s="622"/>
      <c r="Q41" s="623"/>
      <c r="R41" s="623"/>
    </row>
    <row r="42" spans="1:18" ht="50.45" hidden="1" customHeight="1" x14ac:dyDescent="0.25">
      <c r="A42" s="569"/>
      <c r="B42" s="569"/>
      <c r="C42" s="569"/>
      <c r="D42" s="569"/>
      <c r="E42" s="570"/>
      <c r="F42" s="570"/>
      <c r="G42" s="449"/>
      <c r="H42" s="449"/>
      <c r="I42" s="476"/>
      <c r="J42" s="570"/>
      <c r="K42" s="569"/>
      <c r="L42" s="569"/>
      <c r="M42" s="622"/>
      <c r="N42" s="622"/>
      <c r="O42" s="622"/>
      <c r="P42" s="622"/>
      <c r="Q42" s="623"/>
      <c r="R42" s="623"/>
    </row>
    <row r="43" spans="1:18" ht="66.75" customHeight="1" x14ac:dyDescent="0.25">
      <c r="A43" s="462" t="s">
        <v>1086</v>
      </c>
      <c r="B43" s="462"/>
      <c r="C43" s="462"/>
      <c r="D43" s="462"/>
      <c r="E43" s="462"/>
      <c r="F43" s="462"/>
      <c r="G43" s="462"/>
      <c r="H43" s="462"/>
      <c r="I43" s="462"/>
      <c r="J43" s="462"/>
      <c r="K43" s="462"/>
      <c r="L43" s="462"/>
      <c r="M43" s="462"/>
      <c r="N43" s="462"/>
      <c r="O43" s="462"/>
      <c r="P43" s="462"/>
      <c r="Q43" s="462"/>
      <c r="R43" s="462"/>
    </row>
    <row r="45" spans="1:18" x14ac:dyDescent="0.25">
      <c r="M45" s="562" t="s">
        <v>79</v>
      </c>
      <c r="N45" s="563"/>
      <c r="O45" s="562" t="s">
        <v>80</v>
      </c>
      <c r="P45" s="563"/>
    </row>
    <row r="46" spans="1:18" x14ac:dyDescent="0.25">
      <c r="M46" s="64" t="s">
        <v>81</v>
      </c>
      <c r="N46" s="64" t="s">
        <v>82</v>
      </c>
      <c r="O46" s="64" t="s">
        <v>81</v>
      </c>
      <c r="P46" s="64" t="s">
        <v>82</v>
      </c>
    </row>
    <row r="47" spans="1:18" x14ac:dyDescent="0.25">
      <c r="M47" s="49">
        <v>6</v>
      </c>
      <c r="N47" s="50">
        <f>O7+O10+O13+P13+O20+O29+O33+W44</f>
        <v>456000</v>
      </c>
      <c r="O47" s="43" t="s">
        <v>83</v>
      </c>
      <c r="P47" s="44" t="s">
        <v>83</v>
      </c>
    </row>
  </sheetData>
  <mergeCells count="130">
    <mergeCell ref="H37:H42"/>
    <mergeCell ref="I37:I42"/>
    <mergeCell ref="A43:R43"/>
    <mergeCell ref="P29:P31"/>
    <mergeCell ref="Q29:Q31"/>
    <mergeCell ref="R29:R31"/>
    <mergeCell ref="H30:H31"/>
    <mergeCell ref="I30:I31"/>
    <mergeCell ref="A33:A42"/>
    <mergeCell ref="B33:B42"/>
    <mergeCell ref="C33:C42"/>
    <mergeCell ref="D33:D42"/>
    <mergeCell ref="E33:E42"/>
    <mergeCell ref="F33:F42"/>
    <mergeCell ref="G33:G36"/>
    <mergeCell ref="H33:H35"/>
    <mergeCell ref="I33:I35"/>
    <mergeCell ref="J33:J42"/>
    <mergeCell ref="K33:K42"/>
    <mergeCell ref="L33:L42"/>
    <mergeCell ref="M33:M42"/>
    <mergeCell ref="N33:N42"/>
    <mergeCell ref="O33:O42"/>
    <mergeCell ref="P33:P42"/>
    <mergeCell ref="Q33:Q42"/>
    <mergeCell ref="R33:R42"/>
    <mergeCell ref="G37:G42"/>
    <mergeCell ref="F4:F5"/>
    <mergeCell ref="P7:P8"/>
    <mergeCell ref="Q7:Q8"/>
    <mergeCell ref="R7:R8"/>
    <mergeCell ref="A12:R12"/>
    <mergeCell ref="B20:B27"/>
    <mergeCell ref="C20:C27"/>
    <mergeCell ref="D20:D27"/>
    <mergeCell ref="E20:E27"/>
    <mergeCell ref="F20:F27"/>
    <mergeCell ref="G20:G21"/>
    <mergeCell ref="J20:J27"/>
    <mergeCell ref="K20:K27"/>
    <mergeCell ref="L20:L27"/>
    <mergeCell ref="G22:G27"/>
    <mergeCell ref="H22:H27"/>
    <mergeCell ref="I22:I27"/>
    <mergeCell ref="N10:N11"/>
    <mergeCell ref="O10:O11"/>
    <mergeCell ref="P10:P11"/>
    <mergeCell ref="Q10:Q11"/>
    <mergeCell ref="R10:R11"/>
    <mergeCell ref="Q4:Q5"/>
    <mergeCell ref="R4:R5"/>
    <mergeCell ref="A7:A8"/>
    <mergeCell ref="B7:B8"/>
    <mergeCell ref="C7:C8"/>
    <mergeCell ref="D7:D8"/>
    <mergeCell ref="E7:E8"/>
    <mergeCell ref="F7:F8"/>
    <mergeCell ref="G4:G5"/>
    <mergeCell ref="H4:I4"/>
    <mergeCell ref="J4:J5"/>
    <mergeCell ref="K4:L4"/>
    <mergeCell ref="M4:N4"/>
    <mergeCell ref="O4:P4"/>
    <mergeCell ref="A4:A5"/>
    <mergeCell ref="B4:B5"/>
    <mergeCell ref="C4:C5"/>
    <mergeCell ref="D4:D5"/>
    <mergeCell ref="E4:E5"/>
    <mergeCell ref="P13:P18"/>
    <mergeCell ref="Q13:Q18"/>
    <mergeCell ref="R13:R18"/>
    <mergeCell ref="G15:G16"/>
    <mergeCell ref="K15:K16"/>
    <mergeCell ref="L15:L16"/>
    <mergeCell ref="A9:R9"/>
    <mergeCell ref="J7:J8"/>
    <mergeCell ref="K7:K8"/>
    <mergeCell ref="L7:L8"/>
    <mergeCell ref="M7:M8"/>
    <mergeCell ref="N7:N8"/>
    <mergeCell ref="O7:O8"/>
    <mergeCell ref="A10:A11"/>
    <mergeCell ref="B10:B11"/>
    <mergeCell ref="C10:C11"/>
    <mergeCell ref="D10:D11"/>
    <mergeCell ref="E10:E11"/>
    <mergeCell ref="F10:F11"/>
    <mergeCell ref="J10:J11"/>
    <mergeCell ref="K10:K11"/>
    <mergeCell ref="G10:G11"/>
    <mergeCell ref="L10:L11"/>
    <mergeCell ref="M10:M11"/>
    <mergeCell ref="O29:O31"/>
    <mergeCell ref="A13:A18"/>
    <mergeCell ref="B13:B18"/>
    <mergeCell ref="C13:C18"/>
    <mergeCell ref="D13:D18"/>
    <mergeCell ref="E13:E18"/>
    <mergeCell ref="F13:F18"/>
    <mergeCell ref="G13:G14"/>
    <mergeCell ref="J13:J18"/>
    <mergeCell ref="K13:K14"/>
    <mergeCell ref="L13:L14"/>
    <mergeCell ref="M13:M18"/>
    <mergeCell ref="N13:N18"/>
    <mergeCell ref="O13:O18"/>
    <mergeCell ref="A32:R32"/>
    <mergeCell ref="A29:A31"/>
    <mergeCell ref="B29:B31"/>
    <mergeCell ref="C29:C31"/>
    <mergeCell ref="D29:D31"/>
    <mergeCell ref="M45:N45"/>
    <mergeCell ref="O45:P45"/>
    <mergeCell ref="A19:R19"/>
    <mergeCell ref="A20:A27"/>
    <mergeCell ref="M20:M27"/>
    <mergeCell ref="N20:N27"/>
    <mergeCell ref="O20:O27"/>
    <mergeCell ref="P20:P27"/>
    <mergeCell ref="Q20:Q27"/>
    <mergeCell ref="R20:R27"/>
    <mergeCell ref="A28:R28"/>
    <mergeCell ref="E29:E31"/>
    <mergeCell ref="F29:F31"/>
    <mergeCell ref="G29:G31"/>
    <mergeCell ref="J29:J31"/>
    <mergeCell ref="K29:K31"/>
    <mergeCell ref="L29:L31"/>
    <mergeCell ref="M29:M31"/>
    <mergeCell ref="N29:N31"/>
  </mergeCells>
  <pageMargins left="0.7" right="0.7" top="0.75" bottom="0.75" header="0.3" footer="0.3"/>
  <ignoredErrors>
    <ignoredError sqref="I36 I7:I8 I10:I11 I20:I21 I3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topLeftCell="A16" zoomScale="60" zoomScaleNormal="60" workbookViewId="0">
      <selection activeCell="E17" sqref="E17:E18"/>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37.85546875" style="6" customWidth="1"/>
    <col min="6" max="6" width="80.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880</v>
      </c>
    </row>
    <row r="3" spans="1:19" x14ac:dyDescent="0.25">
      <c r="M3" s="8"/>
      <c r="N3" s="8"/>
      <c r="O3" s="8"/>
      <c r="P3" s="8"/>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17" customFormat="1" ht="133.5" customHeight="1" x14ac:dyDescent="0.25">
      <c r="A7" s="475">
        <v>1</v>
      </c>
      <c r="B7" s="629">
        <v>1</v>
      </c>
      <c r="C7" s="629">
        <v>4</v>
      </c>
      <c r="D7" s="448">
        <v>5</v>
      </c>
      <c r="E7" s="448" t="s">
        <v>647</v>
      </c>
      <c r="F7" s="632" t="s">
        <v>1087</v>
      </c>
      <c r="G7" s="320" t="s">
        <v>648</v>
      </c>
      <c r="H7" s="321" t="s">
        <v>649</v>
      </c>
      <c r="I7" s="321">
        <v>1</v>
      </c>
      <c r="J7" s="629" t="s">
        <v>650</v>
      </c>
      <c r="K7" s="479" t="s">
        <v>149</v>
      </c>
      <c r="L7" s="629"/>
      <c r="M7" s="483">
        <v>150000</v>
      </c>
      <c r="N7" s="626"/>
      <c r="O7" s="483">
        <v>150000</v>
      </c>
      <c r="P7" s="626"/>
      <c r="Q7" s="448" t="s">
        <v>651</v>
      </c>
      <c r="R7" s="448" t="s">
        <v>652</v>
      </c>
      <c r="S7" s="16"/>
    </row>
    <row r="8" spans="1:19" s="17" customFormat="1" ht="139.5" customHeight="1" x14ac:dyDescent="0.25">
      <c r="A8" s="624"/>
      <c r="B8" s="630"/>
      <c r="C8" s="630"/>
      <c r="D8" s="619"/>
      <c r="E8" s="619"/>
      <c r="F8" s="633"/>
      <c r="G8" s="228" t="s">
        <v>144</v>
      </c>
      <c r="H8" s="228" t="s">
        <v>461</v>
      </c>
      <c r="I8" s="250" t="s">
        <v>630</v>
      </c>
      <c r="J8" s="630"/>
      <c r="K8" s="634"/>
      <c r="L8" s="630"/>
      <c r="M8" s="625"/>
      <c r="N8" s="627"/>
      <c r="O8" s="625"/>
      <c r="P8" s="627"/>
      <c r="Q8" s="619"/>
      <c r="R8" s="619"/>
      <c r="S8" s="16"/>
    </row>
    <row r="9" spans="1:19" s="17" customFormat="1" ht="174" customHeight="1" x14ac:dyDescent="0.25">
      <c r="A9" s="476"/>
      <c r="B9" s="631"/>
      <c r="C9" s="631"/>
      <c r="D9" s="449"/>
      <c r="E9" s="449"/>
      <c r="F9" s="610"/>
      <c r="G9" s="270" t="s">
        <v>477</v>
      </c>
      <c r="H9" s="228" t="s">
        <v>653</v>
      </c>
      <c r="I9" s="250" t="s">
        <v>654</v>
      </c>
      <c r="J9" s="631"/>
      <c r="K9" s="480"/>
      <c r="L9" s="631"/>
      <c r="M9" s="484"/>
      <c r="N9" s="628"/>
      <c r="O9" s="484"/>
      <c r="P9" s="628"/>
      <c r="Q9" s="449"/>
      <c r="R9" s="449"/>
      <c r="S9" s="16"/>
    </row>
    <row r="10" spans="1:19" s="17" customFormat="1" ht="73.5" customHeight="1" x14ac:dyDescent="0.25">
      <c r="A10" s="455" t="s">
        <v>1088</v>
      </c>
      <c r="B10" s="456"/>
      <c r="C10" s="456"/>
      <c r="D10" s="456"/>
      <c r="E10" s="456"/>
      <c r="F10" s="456"/>
      <c r="G10" s="456"/>
      <c r="H10" s="456"/>
      <c r="I10" s="456"/>
      <c r="J10" s="456"/>
      <c r="K10" s="456"/>
      <c r="L10" s="456"/>
      <c r="M10" s="456"/>
      <c r="N10" s="456"/>
      <c r="O10" s="456"/>
      <c r="P10" s="456"/>
      <c r="Q10" s="456"/>
      <c r="R10" s="457"/>
      <c r="S10" s="16"/>
    </row>
    <row r="11" spans="1:19" s="17" customFormat="1" ht="132" customHeight="1" x14ac:dyDescent="0.25">
      <c r="A11" s="229">
        <v>2</v>
      </c>
      <c r="B11" s="229">
        <v>1</v>
      </c>
      <c r="C11" s="229">
        <v>4</v>
      </c>
      <c r="D11" s="228">
        <v>2</v>
      </c>
      <c r="E11" s="228" t="s">
        <v>655</v>
      </c>
      <c r="F11" s="231" t="s">
        <v>656</v>
      </c>
      <c r="G11" s="228" t="s">
        <v>144</v>
      </c>
      <c r="H11" s="228" t="s">
        <v>461</v>
      </c>
      <c r="I11" s="250" t="s">
        <v>473</v>
      </c>
      <c r="J11" s="228" t="s">
        <v>657</v>
      </c>
      <c r="K11" s="234" t="s">
        <v>88</v>
      </c>
      <c r="L11" s="234"/>
      <c r="M11" s="235">
        <v>36000</v>
      </c>
      <c r="N11" s="229"/>
      <c r="O11" s="235">
        <v>36000</v>
      </c>
      <c r="P11" s="235"/>
      <c r="Q11" s="228" t="s">
        <v>651</v>
      </c>
      <c r="R11" s="228" t="s">
        <v>652</v>
      </c>
      <c r="S11" s="16"/>
    </row>
    <row r="12" spans="1:19" s="17" customFormat="1" ht="61.5" customHeight="1" x14ac:dyDescent="0.25">
      <c r="A12" s="455" t="s">
        <v>1089</v>
      </c>
      <c r="B12" s="456"/>
      <c r="C12" s="456"/>
      <c r="D12" s="456"/>
      <c r="E12" s="456"/>
      <c r="F12" s="456"/>
      <c r="G12" s="456"/>
      <c r="H12" s="456"/>
      <c r="I12" s="456"/>
      <c r="J12" s="456"/>
      <c r="K12" s="456"/>
      <c r="L12" s="456"/>
      <c r="M12" s="456"/>
      <c r="N12" s="456"/>
      <c r="O12" s="456"/>
      <c r="P12" s="456"/>
      <c r="Q12" s="456"/>
      <c r="R12" s="457"/>
      <c r="S12" s="16"/>
    </row>
    <row r="13" spans="1:19" s="17" customFormat="1" ht="138" customHeight="1" x14ac:dyDescent="0.25">
      <c r="A13" s="228">
        <v>3</v>
      </c>
      <c r="B13" s="228">
        <v>1</v>
      </c>
      <c r="C13" s="228">
        <v>4</v>
      </c>
      <c r="D13" s="228">
        <v>2</v>
      </c>
      <c r="E13" s="228" t="s">
        <v>658</v>
      </c>
      <c r="F13" s="231" t="s">
        <v>659</v>
      </c>
      <c r="G13" s="228" t="s">
        <v>144</v>
      </c>
      <c r="H13" s="228" t="s">
        <v>461</v>
      </c>
      <c r="I13" s="250" t="s">
        <v>473</v>
      </c>
      <c r="J13" s="228" t="s">
        <v>657</v>
      </c>
      <c r="K13" s="229" t="s">
        <v>88</v>
      </c>
      <c r="L13" s="234"/>
      <c r="M13" s="252">
        <v>27000</v>
      </c>
      <c r="N13" s="316"/>
      <c r="O13" s="252">
        <v>27000</v>
      </c>
      <c r="P13" s="316"/>
      <c r="Q13" s="228" t="s">
        <v>651</v>
      </c>
      <c r="R13" s="228" t="s">
        <v>652</v>
      </c>
    </row>
    <row r="14" spans="1:19" s="17" customFormat="1" ht="78.75" customHeight="1" x14ac:dyDescent="0.25">
      <c r="A14" s="455" t="s">
        <v>1090</v>
      </c>
      <c r="B14" s="635"/>
      <c r="C14" s="635"/>
      <c r="D14" s="635"/>
      <c r="E14" s="635"/>
      <c r="F14" s="635"/>
      <c r="G14" s="635"/>
      <c r="H14" s="635"/>
      <c r="I14" s="635"/>
      <c r="J14" s="635"/>
      <c r="K14" s="635"/>
      <c r="L14" s="635"/>
      <c r="M14" s="635"/>
      <c r="N14" s="635"/>
      <c r="O14" s="635"/>
      <c r="P14" s="635"/>
      <c r="Q14" s="635"/>
      <c r="R14" s="636"/>
    </row>
    <row r="15" spans="1:19" s="37" customFormat="1" ht="168" customHeight="1" x14ac:dyDescent="0.25">
      <c r="A15" s="229">
        <v>4</v>
      </c>
      <c r="B15" s="229">
        <v>1</v>
      </c>
      <c r="C15" s="229">
        <v>4</v>
      </c>
      <c r="D15" s="229">
        <v>2</v>
      </c>
      <c r="E15" s="228" t="s">
        <v>660</v>
      </c>
      <c r="F15" s="231" t="s">
        <v>661</v>
      </c>
      <c r="G15" s="228" t="s">
        <v>144</v>
      </c>
      <c r="H15" s="228" t="s">
        <v>461</v>
      </c>
      <c r="I15" s="229">
        <v>25</v>
      </c>
      <c r="J15" s="228" t="s">
        <v>657</v>
      </c>
      <c r="K15" s="229" t="s">
        <v>88</v>
      </c>
      <c r="L15" s="322"/>
      <c r="M15" s="235">
        <v>33000</v>
      </c>
      <c r="N15" s="322"/>
      <c r="O15" s="235">
        <v>33000</v>
      </c>
      <c r="P15" s="322"/>
      <c r="Q15" s="228" t="s">
        <v>651</v>
      </c>
      <c r="R15" s="228" t="s">
        <v>652</v>
      </c>
    </row>
    <row r="16" spans="1:19" s="37" customFormat="1" ht="69" customHeight="1" x14ac:dyDescent="0.25">
      <c r="A16" s="455" t="s">
        <v>1091</v>
      </c>
      <c r="B16" s="456"/>
      <c r="C16" s="456"/>
      <c r="D16" s="456"/>
      <c r="E16" s="456"/>
      <c r="F16" s="637"/>
      <c r="G16" s="637"/>
      <c r="H16" s="456"/>
      <c r="I16" s="456"/>
      <c r="J16" s="456"/>
      <c r="K16" s="456"/>
      <c r="L16" s="456"/>
      <c r="M16" s="456"/>
      <c r="N16" s="456"/>
      <c r="O16" s="456"/>
      <c r="P16" s="456"/>
      <c r="Q16" s="456"/>
      <c r="R16" s="457"/>
    </row>
    <row r="17" spans="1:19" ht="57.75" customHeight="1" x14ac:dyDescent="0.25">
      <c r="A17" s="420">
        <v>5</v>
      </c>
      <c r="B17" s="422">
        <v>1</v>
      </c>
      <c r="C17" s="422">
        <v>4</v>
      </c>
      <c r="D17" s="420">
        <v>2</v>
      </c>
      <c r="E17" s="422" t="s">
        <v>662</v>
      </c>
      <c r="F17" s="638" t="s">
        <v>663</v>
      </c>
      <c r="G17" s="638" t="s">
        <v>664</v>
      </c>
      <c r="H17" s="89" t="s">
        <v>665</v>
      </c>
      <c r="I17" s="89">
        <v>3</v>
      </c>
      <c r="J17" s="422" t="s">
        <v>666</v>
      </c>
      <c r="K17" s="420" t="s">
        <v>149</v>
      </c>
      <c r="L17" s="422"/>
      <c r="M17" s="431">
        <v>4000</v>
      </c>
      <c r="N17" s="422"/>
      <c r="O17" s="431">
        <v>4000</v>
      </c>
      <c r="P17" s="422"/>
      <c r="Q17" s="591" t="s">
        <v>651</v>
      </c>
      <c r="R17" s="422" t="s">
        <v>652</v>
      </c>
    </row>
    <row r="18" spans="1:19" ht="57" customHeight="1" x14ac:dyDescent="0.25">
      <c r="A18" s="421"/>
      <c r="B18" s="423"/>
      <c r="C18" s="423"/>
      <c r="D18" s="421"/>
      <c r="E18" s="423"/>
      <c r="F18" s="639"/>
      <c r="G18" s="639"/>
      <c r="H18" s="75" t="s">
        <v>461</v>
      </c>
      <c r="I18" s="89">
        <v>30</v>
      </c>
      <c r="J18" s="423"/>
      <c r="K18" s="421"/>
      <c r="L18" s="423"/>
      <c r="M18" s="423"/>
      <c r="N18" s="423"/>
      <c r="O18" s="423"/>
      <c r="P18" s="423"/>
      <c r="Q18" s="592"/>
      <c r="R18" s="423"/>
    </row>
    <row r="19" spans="1:19" ht="46.5" customHeight="1" x14ac:dyDescent="0.25">
      <c r="A19" s="437" t="s">
        <v>667</v>
      </c>
      <c r="B19" s="438"/>
      <c r="C19" s="438"/>
      <c r="D19" s="438"/>
      <c r="E19" s="438"/>
      <c r="F19" s="438"/>
      <c r="G19" s="438"/>
      <c r="H19" s="438"/>
      <c r="I19" s="438"/>
      <c r="J19" s="438"/>
      <c r="K19" s="438"/>
      <c r="L19" s="438"/>
      <c r="M19" s="438"/>
      <c r="N19" s="438"/>
      <c r="O19" s="438"/>
      <c r="P19" s="438"/>
      <c r="Q19" s="438"/>
      <c r="R19" s="439"/>
    </row>
    <row r="20" spans="1:19" ht="144" customHeight="1" x14ac:dyDescent="0.25">
      <c r="A20" s="90">
        <v>6</v>
      </c>
      <c r="B20" s="90">
        <v>1</v>
      </c>
      <c r="C20" s="90">
        <v>4</v>
      </c>
      <c r="D20" s="90">
        <v>2</v>
      </c>
      <c r="E20" s="89" t="s">
        <v>668</v>
      </c>
      <c r="F20" s="86" t="s">
        <v>669</v>
      </c>
      <c r="G20" s="90" t="s">
        <v>670</v>
      </c>
      <c r="H20" s="75" t="s">
        <v>461</v>
      </c>
      <c r="I20" s="89">
        <v>100</v>
      </c>
      <c r="J20" s="89" t="s">
        <v>666</v>
      </c>
      <c r="K20" s="90" t="s">
        <v>412</v>
      </c>
      <c r="L20" s="77"/>
      <c r="M20" s="91">
        <v>50000</v>
      </c>
      <c r="N20" s="77"/>
      <c r="O20" s="91">
        <v>50000</v>
      </c>
      <c r="P20" s="77"/>
      <c r="Q20" s="76" t="s">
        <v>651</v>
      </c>
      <c r="R20" s="89" t="s">
        <v>652</v>
      </c>
    </row>
    <row r="21" spans="1:19" ht="48" customHeight="1" x14ac:dyDescent="0.25">
      <c r="A21" s="437" t="s">
        <v>881</v>
      </c>
      <c r="B21" s="438"/>
      <c r="C21" s="438"/>
      <c r="D21" s="438"/>
      <c r="E21" s="438"/>
      <c r="F21" s="438"/>
      <c r="G21" s="438"/>
      <c r="H21" s="438"/>
      <c r="I21" s="438"/>
      <c r="J21" s="438"/>
      <c r="K21" s="438"/>
      <c r="L21" s="438"/>
      <c r="M21" s="438"/>
      <c r="N21" s="438"/>
      <c r="O21" s="438"/>
      <c r="P21" s="438"/>
      <c r="Q21" s="438"/>
      <c r="R21" s="439"/>
      <c r="S21" s="8"/>
    </row>
    <row r="22" spans="1:19" ht="17.25" customHeight="1" x14ac:dyDescent="0.25">
      <c r="A22" s="78"/>
      <c r="B22" s="78"/>
      <c r="C22" s="78"/>
      <c r="D22" s="78"/>
      <c r="E22" s="78"/>
      <c r="F22" s="78"/>
      <c r="G22" s="78"/>
      <c r="H22" s="78"/>
      <c r="I22" s="78"/>
      <c r="J22" s="78"/>
      <c r="K22" s="78"/>
      <c r="L22" s="78"/>
      <c r="M22" s="78"/>
      <c r="N22" s="78"/>
      <c r="O22" s="78"/>
      <c r="P22" s="78"/>
      <c r="Q22" s="78"/>
      <c r="R22" s="78"/>
    </row>
    <row r="23" spans="1:19" ht="17.25" customHeight="1" x14ac:dyDescent="0.25">
      <c r="A23" s="78"/>
      <c r="B23" s="78"/>
      <c r="C23" s="78"/>
      <c r="D23" s="78"/>
      <c r="E23" s="78"/>
      <c r="F23" s="78"/>
      <c r="G23" s="78"/>
      <c r="H23" s="78"/>
      <c r="I23" s="78"/>
      <c r="J23" s="78"/>
      <c r="K23" s="78"/>
      <c r="L23" s="78"/>
      <c r="M23" s="562" t="s">
        <v>79</v>
      </c>
      <c r="N23" s="563"/>
      <c r="O23" s="562" t="s">
        <v>80</v>
      </c>
      <c r="P23" s="563"/>
      <c r="Q23" s="78"/>
      <c r="R23" s="78"/>
    </row>
    <row r="24" spans="1:19" ht="17.25" customHeight="1" x14ac:dyDescent="0.25">
      <c r="A24" s="78"/>
      <c r="B24" s="78"/>
      <c r="C24" s="78"/>
      <c r="D24" s="78"/>
      <c r="E24" s="78"/>
      <c r="F24" s="78"/>
      <c r="G24" s="78"/>
      <c r="H24" s="78"/>
      <c r="I24" s="78"/>
      <c r="J24" s="78"/>
      <c r="K24" s="78"/>
      <c r="L24" s="78"/>
      <c r="M24" s="64" t="s">
        <v>81</v>
      </c>
      <c r="N24" s="64" t="s">
        <v>82</v>
      </c>
      <c r="O24" s="64" t="s">
        <v>81</v>
      </c>
      <c r="P24" s="64" t="s">
        <v>82</v>
      </c>
      <c r="Q24" s="78"/>
      <c r="R24" s="78"/>
    </row>
    <row r="25" spans="1:19" ht="17.25" customHeight="1" x14ac:dyDescent="0.25">
      <c r="A25" s="78"/>
      <c r="B25" s="78"/>
      <c r="C25" s="78"/>
      <c r="D25" s="78"/>
      <c r="E25" s="78"/>
      <c r="F25" s="78"/>
      <c r="G25" s="78"/>
      <c r="H25" s="78"/>
      <c r="I25" s="78"/>
      <c r="J25" s="78"/>
      <c r="K25" s="78"/>
      <c r="L25" s="78"/>
      <c r="M25" s="49">
        <v>6</v>
      </c>
      <c r="N25" s="50">
        <f>O7+O11+O13+O15+O17+O20</f>
        <v>300000</v>
      </c>
      <c r="O25" s="43" t="s">
        <v>83</v>
      </c>
      <c r="P25" s="44" t="s">
        <v>83</v>
      </c>
      <c r="Q25" s="78"/>
      <c r="R25" s="78"/>
    </row>
    <row r="26" spans="1:19" ht="17.25" customHeight="1" x14ac:dyDescent="0.25">
      <c r="A26" s="78"/>
      <c r="B26" s="78"/>
      <c r="C26" s="78"/>
      <c r="D26" s="78"/>
      <c r="E26" s="78"/>
      <c r="F26" s="78"/>
      <c r="G26" s="78"/>
      <c r="H26" s="78"/>
      <c r="I26" s="78"/>
      <c r="J26" s="78"/>
      <c r="K26" s="78"/>
      <c r="L26" s="78"/>
      <c r="M26" s="78"/>
      <c r="N26" s="78"/>
      <c r="O26" s="78"/>
      <c r="P26" s="78"/>
      <c r="Q26" s="78"/>
      <c r="R26" s="78"/>
    </row>
  </sheetData>
  <mergeCells count="53">
    <mergeCell ref="A19:R19"/>
    <mergeCell ref="A21:R21"/>
    <mergeCell ref="A16:R16"/>
    <mergeCell ref="A17:A18"/>
    <mergeCell ref="B17:B18"/>
    <mergeCell ref="C17:C18"/>
    <mergeCell ref="D17:D18"/>
    <mergeCell ref="E17:E18"/>
    <mergeCell ref="F17:F18"/>
    <mergeCell ref="G17:G18"/>
    <mergeCell ref="J17:J18"/>
    <mergeCell ref="K17:K18"/>
    <mergeCell ref="L17:L18"/>
    <mergeCell ref="M17:M18"/>
    <mergeCell ref="N17:N18"/>
    <mergeCell ref="O17:O18"/>
    <mergeCell ref="P17:P18"/>
    <mergeCell ref="Q17:Q18"/>
    <mergeCell ref="R7:R9"/>
    <mergeCell ref="A12:R12"/>
    <mergeCell ref="A14:R14"/>
    <mergeCell ref="R17:R18"/>
    <mergeCell ref="Q7:Q9"/>
    <mergeCell ref="F4:F5"/>
    <mergeCell ref="A4:A5"/>
    <mergeCell ref="B4:B5"/>
    <mergeCell ref="C4:C5"/>
    <mergeCell ref="D4:D5"/>
    <mergeCell ref="E4:E5"/>
    <mergeCell ref="Q4:Q5"/>
    <mergeCell ref="R4:R5"/>
    <mergeCell ref="G4:G5"/>
    <mergeCell ref="H4:I4"/>
    <mergeCell ref="J4:J5"/>
    <mergeCell ref="K4:L4"/>
    <mergeCell ref="M4:N4"/>
    <mergeCell ref="O4:P4"/>
    <mergeCell ref="M23:N23"/>
    <mergeCell ref="O23:P23"/>
    <mergeCell ref="A10:R10"/>
    <mergeCell ref="A7:A9"/>
    <mergeCell ref="M7:M9"/>
    <mergeCell ref="N7:N9"/>
    <mergeCell ref="O7:O9"/>
    <mergeCell ref="P7:P9"/>
    <mergeCell ref="B7:B9"/>
    <mergeCell ref="C7:C9"/>
    <mergeCell ref="D7:D9"/>
    <mergeCell ref="E7:E9"/>
    <mergeCell ref="F7:F9"/>
    <mergeCell ref="J7:J9"/>
    <mergeCell ref="K7:K9"/>
    <mergeCell ref="L7:L9"/>
  </mergeCells>
  <pageMargins left="0.7" right="0.7" top="0.75" bottom="0.75" header="0.3" footer="0.3"/>
  <ignoredErrors>
    <ignoredError sqref="I8:I9 I11 I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topLeftCell="A22" zoomScale="60" zoomScaleNormal="60" workbookViewId="0">
      <selection activeCell="A31" sqref="A31"/>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2.285156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882</v>
      </c>
    </row>
    <row r="3" spans="1:19" x14ac:dyDescent="0.25">
      <c r="M3" s="8"/>
      <c r="N3" s="8"/>
      <c r="O3" s="8"/>
      <c r="P3" s="8"/>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10" customFormat="1" ht="66.75" customHeight="1" x14ac:dyDescent="0.2">
      <c r="A7" s="412">
        <v>1</v>
      </c>
      <c r="B7" s="412">
        <v>1</v>
      </c>
      <c r="C7" s="412">
        <v>4</v>
      </c>
      <c r="D7" s="414">
        <v>2</v>
      </c>
      <c r="E7" s="414" t="s">
        <v>671</v>
      </c>
      <c r="F7" s="414" t="s">
        <v>672</v>
      </c>
      <c r="G7" s="414" t="s">
        <v>673</v>
      </c>
      <c r="H7" s="119" t="s">
        <v>674</v>
      </c>
      <c r="I7" s="119">
        <v>1</v>
      </c>
      <c r="J7" s="414" t="s">
        <v>675</v>
      </c>
      <c r="K7" s="416" t="s">
        <v>88</v>
      </c>
      <c r="L7" s="471"/>
      <c r="M7" s="426">
        <v>25000</v>
      </c>
      <c r="N7" s="473"/>
      <c r="O7" s="426">
        <v>25000</v>
      </c>
      <c r="P7" s="473"/>
      <c r="Q7" s="414" t="s">
        <v>676</v>
      </c>
      <c r="R7" s="414" t="s">
        <v>677</v>
      </c>
      <c r="S7" s="9"/>
    </row>
    <row r="8" spans="1:19" s="37" customFormat="1" ht="111.75" customHeight="1" x14ac:dyDescent="0.25">
      <c r="A8" s="413"/>
      <c r="B8" s="413"/>
      <c r="C8" s="413"/>
      <c r="D8" s="415"/>
      <c r="E8" s="415"/>
      <c r="F8" s="415"/>
      <c r="G8" s="415"/>
      <c r="H8" s="79" t="s">
        <v>678</v>
      </c>
      <c r="I8" s="69" t="s">
        <v>679</v>
      </c>
      <c r="J8" s="415"/>
      <c r="K8" s="417"/>
      <c r="L8" s="472"/>
      <c r="M8" s="427"/>
      <c r="N8" s="474"/>
      <c r="O8" s="427"/>
      <c r="P8" s="474"/>
      <c r="Q8" s="415"/>
      <c r="R8" s="415"/>
      <c r="S8" s="105"/>
    </row>
    <row r="9" spans="1:19" s="37" customFormat="1" ht="57" customHeight="1" x14ac:dyDescent="0.25">
      <c r="A9" s="642" t="s">
        <v>680</v>
      </c>
      <c r="B9" s="643"/>
      <c r="C9" s="643"/>
      <c r="D9" s="643"/>
      <c r="E9" s="643"/>
      <c r="F9" s="643"/>
      <c r="G9" s="643"/>
      <c r="H9" s="643"/>
      <c r="I9" s="643"/>
      <c r="J9" s="643"/>
      <c r="K9" s="643"/>
      <c r="L9" s="643"/>
      <c r="M9" s="643"/>
      <c r="N9" s="643"/>
      <c r="O9" s="643"/>
      <c r="P9" s="643"/>
      <c r="Q9" s="643"/>
      <c r="R9" s="644"/>
      <c r="S9" s="105"/>
    </row>
    <row r="10" spans="1:19" s="37" customFormat="1" ht="75.75" customHeight="1" x14ac:dyDescent="0.25">
      <c r="A10" s="420">
        <v>2</v>
      </c>
      <c r="B10" s="420">
        <v>1</v>
      </c>
      <c r="C10" s="420">
        <v>4</v>
      </c>
      <c r="D10" s="422">
        <v>2</v>
      </c>
      <c r="E10" s="422" t="s">
        <v>681</v>
      </c>
      <c r="F10" s="422" t="s">
        <v>682</v>
      </c>
      <c r="G10" s="640" t="s">
        <v>683</v>
      </c>
      <c r="H10" s="97" t="s">
        <v>674</v>
      </c>
      <c r="I10" s="97">
        <v>1</v>
      </c>
      <c r="J10" s="640" t="s">
        <v>684</v>
      </c>
      <c r="K10" s="424" t="s">
        <v>88</v>
      </c>
      <c r="L10" s="414"/>
      <c r="M10" s="433">
        <v>45000</v>
      </c>
      <c r="N10" s="414"/>
      <c r="O10" s="433">
        <v>45000</v>
      </c>
      <c r="P10" s="414"/>
      <c r="Q10" s="414" t="s">
        <v>676</v>
      </c>
      <c r="R10" s="414" t="s">
        <v>677</v>
      </c>
      <c r="S10" s="105"/>
    </row>
    <row r="11" spans="1:19" ht="156" customHeight="1" x14ac:dyDescent="0.25">
      <c r="A11" s="421"/>
      <c r="B11" s="421"/>
      <c r="C11" s="421"/>
      <c r="D11" s="423"/>
      <c r="E11" s="423"/>
      <c r="F11" s="423"/>
      <c r="G11" s="641"/>
      <c r="H11" s="89" t="s">
        <v>685</v>
      </c>
      <c r="I11" s="70" t="s">
        <v>630</v>
      </c>
      <c r="J11" s="641"/>
      <c r="K11" s="425"/>
      <c r="L11" s="415"/>
      <c r="M11" s="434"/>
      <c r="N11" s="415"/>
      <c r="O11" s="434"/>
      <c r="P11" s="415"/>
      <c r="Q11" s="415"/>
      <c r="R11" s="415"/>
      <c r="S11" s="110"/>
    </row>
    <row r="12" spans="1:19" ht="78" customHeight="1" x14ac:dyDescent="0.25">
      <c r="A12" s="437" t="s">
        <v>883</v>
      </c>
      <c r="B12" s="438"/>
      <c r="C12" s="438"/>
      <c r="D12" s="438"/>
      <c r="E12" s="438"/>
      <c r="F12" s="438"/>
      <c r="G12" s="438"/>
      <c r="H12" s="438"/>
      <c r="I12" s="438"/>
      <c r="J12" s="438"/>
      <c r="K12" s="438"/>
      <c r="L12" s="438"/>
      <c r="M12" s="438"/>
      <c r="N12" s="438"/>
      <c r="O12" s="438"/>
      <c r="P12" s="438"/>
      <c r="Q12" s="438"/>
      <c r="R12" s="439"/>
      <c r="S12" s="110"/>
    </row>
    <row r="13" spans="1:19" s="34" customFormat="1" ht="201" customHeight="1" x14ac:dyDescent="0.25">
      <c r="A13" s="229">
        <v>3</v>
      </c>
      <c r="B13" s="229">
        <v>1</v>
      </c>
      <c r="C13" s="229">
        <v>4</v>
      </c>
      <c r="D13" s="229">
        <v>2</v>
      </c>
      <c r="E13" s="231" t="s">
        <v>686</v>
      </c>
      <c r="F13" s="323" t="s">
        <v>884</v>
      </c>
      <c r="G13" s="228" t="s">
        <v>687</v>
      </c>
      <c r="H13" s="231" t="s">
        <v>688</v>
      </c>
      <c r="I13" s="228">
        <v>30</v>
      </c>
      <c r="J13" s="231" t="s">
        <v>689</v>
      </c>
      <c r="K13" s="229" t="s">
        <v>88</v>
      </c>
      <c r="L13" s="324"/>
      <c r="M13" s="235">
        <v>30000</v>
      </c>
      <c r="N13" s="324"/>
      <c r="O13" s="235">
        <v>30000</v>
      </c>
      <c r="P13" s="324"/>
      <c r="Q13" s="228" t="s">
        <v>676</v>
      </c>
      <c r="R13" s="228" t="s">
        <v>677</v>
      </c>
    </row>
    <row r="14" spans="1:19" ht="57" customHeight="1" x14ac:dyDescent="0.25">
      <c r="A14" s="437" t="s">
        <v>690</v>
      </c>
      <c r="B14" s="438"/>
      <c r="C14" s="438"/>
      <c r="D14" s="438"/>
      <c r="E14" s="438"/>
      <c r="F14" s="438"/>
      <c r="G14" s="438"/>
      <c r="H14" s="438"/>
      <c r="I14" s="438"/>
      <c r="J14" s="438"/>
      <c r="K14" s="438"/>
      <c r="L14" s="438"/>
      <c r="M14" s="438"/>
      <c r="N14" s="438"/>
      <c r="O14" s="438"/>
      <c r="P14" s="438"/>
      <c r="Q14" s="438"/>
      <c r="R14" s="439"/>
      <c r="S14" s="110"/>
    </row>
    <row r="15" spans="1:19" s="17" customFormat="1" ht="235.5" customHeight="1" x14ac:dyDescent="0.25">
      <c r="A15" s="475">
        <v>4</v>
      </c>
      <c r="B15" s="475">
        <v>1</v>
      </c>
      <c r="C15" s="475">
        <v>4</v>
      </c>
      <c r="D15" s="475">
        <v>5</v>
      </c>
      <c r="E15" s="448" t="s">
        <v>691</v>
      </c>
      <c r="F15" s="632" t="s">
        <v>886</v>
      </c>
      <c r="G15" s="448" t="s">
        <v>887</v>
      </c>
      <c r="H15" s="231" t="s">
        <v>888</v>
      </c>
      <c r="I15" s="228">
        <v>1</v>
      </c>
      <c r="J15" s="448" t="s">
        <v>692</v>
      </c>
      <c r="K15" s="448" t="s">
        <v>885</v>
      </c>
      <c r="L15" s="448"/>
      <c r="M15" s="483">
        <v>50000</v>
      </c>
      <c r="N15" s="448"/>
      <c r="O15" s="483">
        <v>50000</v>
      </c>
      <c r="P15" s="645"/>
      <c r="Q15" s="448" t="s">
        <v>676</v>
      </c>
      <c r="R15" s="448" t="s">
        <v>677</v>
      </c>
      <c r="S15" s="16"/>
    </row>
    <row r="16" spans="1:19" s="17" customFormat="1" ht="222" customHeight="1" x14ac:dyDescent="0.25">
      <c r="A16" s="476"/>
      <c r="B16" s="476"/>
      <c r="C16" s="476"/>
      <c r="D16" s="476"/>
      <c r="E16" s="449"/>
      <c r="F16" s="610"/>
      <c r="G16" s="449"/>
      <c r="H16" s="231" t="s">
        <v>889</v>
      </c>
      <c r="I16" s="229">
        <v>2</v>
      </c>
      <c r="J16" s="449"/>
      <c r="K16" s="449"/>
      <c r="L16" s="449"/>
      <c r="M16" s="484"/>
      <c r="N16" s="449"/>
      <c r="O16" s="484"/>
      <c r="P16" s="646"/>
      <c r="Q16" s="449"/>
      <c r="R16" s="449"/>
    </row>
    <row r="17" spans="1:18" s="17" customFormat="1" ht="99.75" customHeight="1" x14ac:dyDescent="0.25">
      <c r="A17" s="455" t="s">
        <v>1092</v>
      </c>
      <c r="B17" s="456"/>
      <c r="C17" s="456"/>
      <c r="D17" s="456"/>
      <c r="E17" s="456"/>
      <c r="F17" s="456"/>
      <c r="G17" s="456"/>
      <c r="H17" s="456"/>
      <c r="I17" s="456"/>
      <c r="J17" s="456"/>
      <c r="K17" s="456"/>
      <c r="L17" s="456"/>
      <c r="M17" s="456"/>
      <c r="N17" s="456"/>
      <c r="O17" s="456"/>
      <c r="P17" s="456"/>
      <c r="Q17" s="456"/>
      <c r="R17" s="457"/>
    </row>
    <row r="18" spans="1:18" ht="185.25" customHeight="1" x14ac:dyDescent="0.25">
      <c r="A18" s="217">
        <v>5</v>
      </c>
      <c r="B18" s="89">
        <v>1</v>
      </c>
      <c r="C18" s="89">
        <v>4</v>
      </c>
      <c r="D18" s="89">
        <v>2</v>
      </c>
      <c r="E18" s="86" t="s">
        <v>890</v>
      </c>
      <c r="F18" s="86" t="s">
        <v>693</v>
      </c>
      <c r="G18" s="89" t="s">
        <v>687</v>
      </c>
      <c r="H18" s="89" t="s">
        <v>688</v>
      </c>
      <c r="I18" s="89">
        <v>45</v>
      </c>
      <c r="J18" s="89" t="s">
        <v>694</v>
      </c>
      <c r="K18" s="89" t="s">
        <v>88</v>
      </c>
      <c r="L18" s="80"/>
      <c r="M18" s="99">
        <v>110000</v>
      </c>
      <c r="N18" s="80"/>
      <c r="O18" s="99">
        <v>110000</v>
      </c>
      <c r="P18" s="81"/>
      <c r="Q18" s="80"/>
      <c r="R18" s="80"/>
    </row>
    <row r="19" spans="1:18" ht="51.75" customHeight="1" x14ac:dyDescent="0.25">
      <c r="A19" s="437" t="s">
        <v>695</v>
      </c>
      <c r="B19" s="438"/>
      <c r="C19" s="438"/>
      <c r="D19" s="438"/>
      <c r="E19" s="438"/>
      <c r="F19" s="438"/>
      <c r="G19" s="438"/>
      <c r="H19" s="438"/>
      <c r="I19" s="438"/>
      <c r="J19" s="438"/>
      <c r="K19" s="438"/>
      <c r="L19" s="438"/>
      <c r="M19" s="438"/>
      <c r="N19" s="438"/>
      <c r="O19" s="438"/>
      <c r="P19" s="438"/>
      <c r="Q19" s="438"/>
      <c r="R19" s="439"/>
    </row>
    <row r="20" spans="1:18" ht="231" customHeight="1" x14ac:dyDescent="0.25">
      <c r="A20" s="228">
        <v>6</v>
      </c>
      <c r="B20" s="228">
        <v>1</v>
      </c>
      <c r="C20" s="228">
        <v>4</v>
      </c>
      <c r="D20" s="228">
        <v>2</v>
      </c>
      <c r="E20" s="228" t="s">
        <v>696</v>
      </c>
      <c r="F20" s="231" t="s">
        <v>891</v>
      </c>
      <c r="G20" s="228" t="s">
        <v>892</v>
      </c>
      <c r="H20" s="228" t="s">
        <v>852</v>
      </c>
      <c r="I20" s="229">
        <v>1</v>
      </c>
      <c r="J20" s="228" t="s">
        <v>697</v>
      </c>
      <c r="K20" s="228" t="s">
        <v>893</v>
      </c>
      <c r="L20" s="234"/>
      <c r="M20" s="252">
        <v>20000</v>
      </c>
      <c r="N20" s="316"/>
      <c r="O20" s="252">
        <v>20000</v>
      </c>
      <c r="P20" s="316"/>
      <c r="Q20" s="228" t="s">
        <v>676</v>
      </c>
      <c r="R20" s="228" t="s">
        <v>677</v>
      </c>
    </row>
    <row r="21" spans="1:18" ht="57.75" customHeight="1" x14ac:dyDescent="0.25">
      <c r="A21" s="455" t="s">
        <v>1093</v>
      </c>
      <c r="B21" s="456"/>
      <c r="C21" s="456"/>
      <c r="D21" s="456"/>
      <c r="E21" s="456"/>
      <c r="F21" s="456"/>
      <c r="G21" s="456"/>
      <c r="H21" s="456"/>
      <c r="I21" s="456"/>
      <c r="J21" s="456"/>
      <c r="K21" s="456"/>
      <c r="L21" s="456"/>
      <c r="M21" s="456"/>
      <c r="N21" s="456"/>
      <c r="O21" s="456"/>
      <c r="P21" s="456"/>
      <c r="Q21" s="456"/>
      <c r="R21" s="457"/>
    </row>
    <row r="22" spans="1:18" ht="179.25" customHeight="1" x14ac:dyDescent="0.25">
      <c r="A22" s="224">
        <v>7</v>
      </c>
      <c r="B22" s="224">
        <v>1</v>
      </c>
      <c r="C22" s="224">
        <v>4</v>
      </c>
      <c r="D22" s="224">
        <v>2</v>
      </c>
      <c r="E22" s="224" t="s">
        <v>894</v>
      </c>
      <c r="F22" s="225" t="s">
        <v>895</v>
      </c>
      <c r="G22" s="224" t="s">
        <v>892</v>
      </c>
      <c r="H22" s="224" t="s">
        <v>889</v>
      </c>
      <c r="I22" s="223">
        <v>1</v>
      </c>
      <c r="J22" s="224" t="s">
        <v>694</v>
      </c>
      <c r="K22" s="223" t="s">
        <v>88</v>
      </c>
      <c r="L22" s="226"/>
      <c r="M22" s="251">
        <v>20000</v>
      </c>
      <c r="N22" s="304"/>
      <c r="O22" s="251">
        <v>20000</v>
      </c>
      <c r="P22" s="304"/>
      <c r="Q22" s="228" t="s">
        <v>676</v>
      </c>
      <c r="R22" s="228" t="s">
        <v>677</v>
      </c>
    </row>
    <row r="23" spans="1:18" ht="41.25" customHeight="1" x14ac:dyDescent="0.25">
      <c r="A23" s="452" t="s">
        <v>896</v>
      </c>
      <c r="B23" s="453"/>
      <c r="C23" s="453"/>
      <c r="D23" s="453"/>
      <c r="E23" s="453"/>
      <c r="F23" s="453"/>
      <c r="G23" s="453"/>
      <c r="H23" s="453"/>
      <c r="I23" s="453"/>
      <c r="J23" s="453"/>
      <c r="K23" s="453"/>
      <c r="L23" s="453"/>
      <c r="M23" s="453"/>
      <c r="N23" s="453"/>
      <c r="O23" s="453"/>
      <c r="P23" s="453"/>
      <c r="Q23" s="453"/>
      <c r="R23" s="454"/>
    </row>
    <row r="24" spans="1:18" ht="340.5" customHeight="1" x14ac:dyDescent="0.25">
      <c r="A24" s="224">
        <v>8</v>
      </c>
      <c r="B24" s="224">
        <v>1</v>
      </c>
      <c r="C24" s="224">
        <v>4</v>
      </c>
      <c r="D24" s="224">
        <v>2</v>
      </c>
      <c r="E24" s="224" t="s">
        <v>897</v>
      </c>
      <c r="F24" s="225" t="s">
        <v>898</v>
      </c>
      <c r="G24" s="224" t="s">
        <v>899</v>
      </c>
      <c r="H24" s="224" t="s">
        <v>889</v>
      </c>
      <c r="I24" s="223">
        <v>2</v>
      </c>
      <c r="J24" s="224" t="s">
        <v>900</v>
      </c>
      <c r="K24" s="224" t="s">
        <v>901</v>
      </c>
      <c r="L24" s="226"/>
      <c r="M24" s="251">
        <v>20000</v>
      </c>
      <c r="N24" s="304"/>
      <c r="O24" s="251">
        <v>20000</v>
      </c>
      <c r="P24" s="304"/>
      <c r="Q24" s="228" t="s">
        <v>676</v>
      </c>
      <c r="R24" s="228" t="s">
        <v>677</v>
      </c>
    </row>
    <row r="25" spans="1:18" ht="33" customHeight="1" x14ac:dyDescent="0.25">
      <c r="A25" s="452" t="s">
        <v>902</v>
      </c>
      <c r="B25" s="453"/>
      <c r="C25" s="453"/>
      <c r="D25" s="453"/>
      <c r="E25" s="453"/>
      <c r="F25" s="453"/>
      <c r="G25" s="453"/>
      <c r="H25" s="453"/>
      <c r="I25" s="453"/>
      <c r="J25" s="453"/>
      <c r="K25" s="453"/>
      <c r="L25" s="453"/>
      <c r="M25" s="453"/>
      <c r="N25" s="453"/>
      <c r="O25" s="453"/>
      <c r="P25" s="453"/>
      <c r="Q25" s="453"/>
      <c r="R25" s="454"/>
    </row>
    <row r="26" spans="1:18" ht="200.25" customHeight="1" x14ac:dyDescent="0.25">
      <c r="A26" s="224">
        <v>9</v>
      </c>
      <c r="B26" s="224">
        <v>1</v>
      </c>
      <c r="C26" s="224">
        <v>4</v>
      </c>
      <c r="D26" s="224">
        <v>2</v>
      </c>
      <c r="E26" s="224" t="s">
        <v>903</v>
      </c>
      <c r="F26" s="225" t="s">
        <v>904</v>
      </c>
      <c r="G26" s="224" t="s">
        <v>899</v>
      </c>
      <c r="H26" s="224" t="s">
        <v>889</v>
      </c>
      <c r="I26" s="223">
        <v>1</v>
      </c>
      <c r="J26" s="224" t="s">
        <v>905</v>
      </c>
      <c r="K26" s="223" t="s">
        <v>43</v>
      </c>
      <c r="L26" s="226"/>
      <c r="M26" s="251">
        <v>20000</v>
      </c>
      <c r="N26" s="304"/>
      <c r="O26" s="251">
        <v>20000</v>
      </c>
      <c r="P26" s="304"/>
      <c r="Q26" s="228" t="s">
        <v>676</v>
      </c>
      <c r="R26" s="228" t="s">
        <v>677</v>
      </c>
    </row>
    <row r="27" spans="1:18" s="65" customFormat="1" ht="45" customHeight="1" x14ac:dyDescent="0.25">
      <c r="A27" s="452" t="s">
        <v>906</v>
      </c>
      <c r="B27" s="453"/>
      <c r="C27" s="453"/>
      <c r="D27" s="453"/>
      <c r="E27" s="453"/>
      <c r="F27" s="453"/>
      <c r="G27" s="453"/>
      <c r="H27" s="453"/>
      <c r="I27" s="453"/>
      <c r="J27" s="453"/>
      <c r="K27" s="453"/>
      <c r="L27" s="453"/>
      <c r="M27" s="453"/>
      <c r="N27" s="453"/>
      <c r="O27" s="453"/>
      <c r="P27" s="453"/>
      <c r="Q27" s="453"/>
      <c r="R27" s="454"/>
    </row>
    <row r="29" spans="1:18" x14ac:dyDescent="0.25">
      <c r="M29" s="562" t="s">
        <v>79</v>
      </c>
      <c r="N29" s="563"/>
      <c r="O29" s="562" t="s">
        <v>80</v>
      </c>
      <c r="P29" s="563"/>
    </row>
    <row r="30" spans="1:18" x14ac:dyDescent="0.25">
      <c r="M30" s="64" t="s">
        <v>81</v>
      </c>
      <c r="N30" s="64" t="s">
        <v>82</v>
      </c>
      <c r="O30" s="64" t="s">
        <v>81</v>
      </c>
      <c r="P30" s="64" t="s">
        <v>82</v>
      </c>
    </row>
    <row r="31" spans="1:18" x14ac:dyDescent="0.25">
      <c r="M31" s="49">
        <v>9</v>
      </c>
      <c r="N31" s="50">
        <f>O7+O10+O13+O15+O18+O20+O22+O24+O26</f>
        <v>340000</v>
      </c>
      <c r="O31" s="43" t="s">
        <v>83</v>
      </c>
      <c r="P31" s="44" t="s">
        <v>83</v>
      </c>
    </row>
  </sheetData>
  <mergeCells count="73">
    <mergeCell ref="A25:R25"/>
    <mergeCell ref="A27:R27"/>
    <mergeCell ref="R15:R16"/>
    <mergeCell ref="A17:R17"/>
    <mergeCell ref="A19:R19"/>
    <mergeCell ref="A21:R21"/>
    <mergeCell ref="M15:M16"/>
    <mergeCell ref="N15:N16"/>
    <mergeCell ref="O15:O16"/>
    <mergeCell ref="P15:P16"/>
    <mergeCell ref="Q15:Q16"/>
    <mergeCell ref="F15:F16"/>
    <mergeCell ref="G15:G16"/>
    <mergeCell ref="J15:J16"/>
    <mergeCell ref="B15:B16"/>
    <mergeCell ref="C15:C16"/>
    <mergeCell ref="D15:D16"/>
    <mergeCell ref="E15:E16"/>
    <mergeCell ref="A23:R23"/>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A9:R9"/>
    <mergeCell ref="A10:A11"/>
    <mergeCell ref="B10:B11"/>
    <mergeCell ref="C10:C11"/>
    <mergeCell ref="D10:D11"/>
    <mergeCell ref="E10:E11"/>
    <mergeCell ref="F10:F11"/>
    <mergeCell ref="G10:G11"/>
    <mergeCell ref="K7:K8"/>
    <mergeCell ref="L7:L8"/>
    <mergeCell ref="M7:M8"/>
    <mergeCell ref="N7:N8"/>
    <mergeCell ref="O7:O8"/>
    <mergeCell ref="P7:P8"/>
    <mergeCell ref="M29:N29"/>
    <mergeCell ref="O29:P29"/>
    <mergeCell ref="A14:R14"/>
    <mergeCell ref="P10:P11"/>
    <mergeCell ref="Q10:Q11"/>
    <mergeCell ref="R10:R11"/>
    <mergeCell ref="A12:R12"/>
    <mergeCell ref="J10:J11"/>
    <mergeCell ref="K10:K11"/>
    <mergeCell ref="L10:L11"/>
    <mergeCell ref="M10:M11"/>
    <mergeCell ref="N10:N11"/>
    <mergeCell ref="O10:O11"/>
    <mergeCell ref="K15:K16"/>
    <mergeCell ref="L15:L16"/>
    <mergeCell ref="A15:A16"/>
  </mergeCells>
  <pageMargins left="0.7" right="0.7" top="0.75" bottom="0.75" header="0.3" footer="0.3"/>
  <ignoredErrors>
    <ignoredError sqref="I8 I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3"/>
  <sheetViews>
    <sheetView topLeftCell="A68" zoomScale="60" zoomScaleNormal="60" workbookViewId="0">
      <selection activeCell="M81" sqref="M81:P83"/>
    </sheetView>
  </sheetViews>
  <sheetFormatPr defaultRowHeight="26.25" x14ac:dyDescent="0.4"/>
  <cols>
    <col min="1" max="1" width="6" style="201" customWidth="1"/>
    <col min="2" max="2" width="8.85546875" style="6" customWidth="1"/>
    <col min="3" max="3" width="11.42578125" style="6" customWidth="1"/>
    <col min="4" max="4" width="9.7109375" style="6" customWidth="1"/>
    <col min="5" max="5" width="45.7109375" style="6" customWidth="1"/>
    <col min="6" max="6" width="68.28515625" style="6" customWidth="1"/>
    <col min="7" max="7" width="35.7109375" style="6" customWidth="1"/>
    <col min="8" max="9" width="20.7109375" style="6" customWidth="1"/>
    <col min="10" max="10" width="29.7109375" style="6" customWidth="1"/>
    <col min="11" max="12" width="19.5703125" style="6" customWidth="1"/>
    <col min="13" max="16" width="14.7109375" style="8" customWidth="1"/>
    <col min="17" max="17" width="16.7109375" style="6" customWidth="1"/>
    <col min="18" max="18" width="27.5703125" style="6" customWidth="1"/>
    <col min="19" max="19" width="18.140625" style="6" customWidth="1"/>
    <col min="20" max="20" width="20.7109375" style="6" customWidth="1"/>
    <col min="21" max="255" width="9.140625" style="6"/>
    <col min="256" max="256" width="4.7109375" style="6" bestFit="1" customWidth="1"/>
    <col min="257" max="257" width="9.7109375" style="6" bestFit="1" customWidth="1"/>
    <col min="258" max="258" width="10" style="6" bestFit="1" customWidth="1"/>
    <col min="259" max="259" width="8.85546875" style="6" bestFit="1" customWidth="1"/>
    <col min="260" max="260" width="22.85546875" style="6" customWidth="1"/>
    <col min="261" max="261" width="59.7109375" style="6" bestFit="1" customWidth="1"/>
    <col min="262" max="262" width="57.85546875" style="6" bestFit="1" customWidth="1"/>
    <col min="263" max="263" width="35.28515625" style="6" bestFit="1" customWidth="1"/>
    <col min="264" max="264" width="28.140625" style="6" bestFit="1" customWidth="1"/>
    <col min="265" max="265" width="33.140625" style="6" bestFit="1" customWidth="1"/>
    <col min="266" max="266" width="26" style="6" bestFit="1" customWidth="1"/>
    <col min="267" max="267" width="19.140625" style="6" bestFit="1" customWidth="1"/>
    <col min="268" max="268" width="10.42578125" style="6" customWidth="1"/>
    <col min="269" max="269" width="11.85546875" style="6" customWidth="1"/>
    <col min="270" max="270" width="14.7109375" style="6" customWidth="1"/>
    <col min="271" max="271" width="9" style="6" bestFit="1" customWidth="1"/>
    <col min="272" max="511" width="9.140625" style="6"/>
    <col min="512" max="512" width="4.7109375" style="6" bestFit="1" customWidth="1"/>
    <col min="513" max="513" width="9.7109375" style="6" bestFit="1" customWidth="1"/>
    <col min="514" max="514" width="10" style="6" bestFit="1" customWidth="1"/>
    <col min="515" max="515" width="8.85546875" style="6" bestFit="1" customWidth="1"/>
    <col min="516" max="516" width="22.85546875" style="6" customWidth="1"/>
    <col min="517" max="517" width="59.7109375" style="6" bestFit="1" customWidth="1"/>
    <col min="518" max="518" width="57.85546875" style="6" bestFit="1" customWidth="1"/>
    <col min="519" max="519" width="35.28515625" style="6" bestFit="1" customWidth="1"/>
    <col min="520" max="520" width="28.140625" style="6" bestFit="1" customWidth="1"/>
    <col min="521" max="521" width="33.140625" style="6" bestFit="1" customWidth="1"/>
    <col min="522" max="522" width="26" style="6" bestFit="1" customWidth="1"/>
    <col min="523" max="523" width="19.140625" style="6" bestFit="1" customWidth="1"/>
    <col min="524" max="524" width="10.42578125" style="6" customWidth="1"/>
    <col min="525" max="525" width="11.85546875" style="6" customWidth="1"/>
    <col min="526" max="526" width="14.7109375" style="6" customWidth="1"/>
    <col min="527" max="527" width="9" style="6" bestFit="1" customWidth="1"/>
    <col min="528" max="767" width="9.140625" style="6"/>
    <col min="768" max="768" width="4.7109375" style="6" bestFit="1" customWidth="1"/>
    <col min="769" max="769" width="9.7109375" style="6" bestFit="1" customWidth="1"/>
    <col min="770" max="770" width="10" style="6" bestFit="1" customWidth="1"/>
    <col min="771" max="771" width="8.85546875" style="6" bestFit="1" customWidth="1"/>
    <col min="772" max="772" width="22.85546875" style="6" customWidth="1"/>
    <col min="773" max="773" width="59.7109375" style="6" bestFit="1" customWidth="1"/>
    <col min="774" max="774" width="57.85546875" style="6" bestFit="1" customWidth="1"/>
    <col min="775" max="775" width="35.28515625" style="6" bestFit="1" customWidth="1"/>
    <col min="776" max="776" width="28.140625" style="6" bestFit="1" customWidth="1"/>
    <col min="777" max="777" width="33.140625" style="6" bestFit="1" customWidth="1"/>
    <col min="778" max="778" width="26" style="6" bestFit="1" customWidth="1"/>
    <col min="779" max="779" width="19.140625" style="6" bestFit="1" customWidth="1"/>
    <col min="780" max="780" width="10.42578125" style="6" customWidth="1"/>
    <col min="781" max="781" width="11.85546875" style="6" customWidth="1"/>
    <col min="782" max="782" width="14.7109375" style="6" customWidth="1"/>
    <col min="783" max="783" width="9" style="6" bestFit="1" customWidth="1"/>
    <col min="784" max="1023" width="9.140625" style="6"/>
    <col min="1024" max="1024" width="4.7109375" style="6" bestFit="1" customWidth="1"/>
    <col min="1025" max="1025" width="9.7109375" style="6" bestFit="1" customWidth="1"/>
    <col min="1026" max="1026" width="10" style="6" bestFit="1" customWidth="1"/>
    <col min="1027" max="1027" width="8.85546875" style="6" bestFit="1" customWidth="1"/>
    <col min="1028" max="1028" width="22.85546875" style="6" customWidth="1"/>
    <col min="1029" max="1029" width="59.7109375" style="6" bestFit="1" customWidth="1"/>
    <col min="1030" max="1030" width="57.85546875" style="6" bestFit="1" customWidth="1"/>
    <col min="1031" max="1031" width="35.28515625" style="6" bestFit="1" customWidth="1"/>
    <col min="1032" max="1032" width="28.140625" style="6" bestFit="1" customWidth="1"/>
    <col min="1033" max="1033" width="33.140625" style="6" bestFit="1" customWidth="1"/>
    <col min="1034" max="1034" width="26" style="6" bestFit="1" customWidth="1"/>
    <col min="1035" max="1035" width="19.140625" style="6" bestFit="1" customWidth="1"/>
    <col min="1036" max="1036" width="10.42578125" style="6" customWidth="1"/>
    <col min="1037" max="1037" width="11.85546875" style="6" customWidth="1"/>
    <col min="1038" max="1038" width="14.7109375" style="6" customWidth="1"/>
    <col min="1039" max="1039" width="9" style="6" bestFit="1" customWidth="1"/>
    <col min="1040" max="1279" width="9.140625" style="6"/>
    <col min="1280" max="1280" width="4.7109375" style="6" bestFit="1" customWidth="1"/>
    <col min="1281" max="1281" width="9.7109375" style="6" bestFit="1" customWidth="1"/>
    <col min="1282" max="1282" width="10" style="6" bestFit="1" customWidth="1"/>
    <col min="1283" max="1283" width="8.85546875" style="6" bestFit="1" customWidth="1"/>
    <col min="1284" max="1284" width="22.85546875" style="6" customWidth="1"/>
    <col min="1285" max="1285" width="59.7109375" style="6" bestFit="1" customWidth="1"/>
    <col min="1286" max="1286" width="57.85546875" style="6" bestFit="1" customWidth="1"/>
    <col min="1287" max="1287" width="35.28515625" style="6" bestFit="1" customWidth="1"/>
    <col min="1288" max="1288" width="28.140625" style="6" bestFit="1" customWidth="1"/>
    <col min="1289" max="1289" width="33.140625" style="6" bestFit="1" customWidth="1"/>
    <col min="1290" max="1290" width="26" style="6" bestFit="1" customWidth="1"/>
    <col min="1291" max="1291" width="19.140625" style="6" bestFit="1" customWidth="1"/>
    <col min="1292" max="1292" width="10.42578125" style="6" customWidth="1"/>
    <col min="1293" max="1293" width="11.85546875" style="6" customWidth="1"/>
    <col min="1294" max="1294" width="14.7109375" style="6" customWidth="1"/>
    <col min="1295" max="1295" width="9" style="6" bestFit="1" customWidth="1"/>
    <col min="1296" max="1535" width="9.140625" style="6"/>
    <col min="1536" max="1536" width="4.7109375" style="6" bestFit="1" customWidth="1"/>
    <col min="1537" max="1537" width="9.7109375" style="6" bestFit="1" customWidth="1"/>
    <col min="1538" max="1538" width="10" style="6" bestFit="1" customWidth="1"/>
    <col min="1539" max="1539" width="8.85546875" style="6" bestFit="1" customWidth="1"/>
    <col min="1540" max="1540" width="22.85546875" style="6" customWidth="1"/>
    <col min="1541" max="1541" width="59.7109375" style="6" bestFit="1" customWidth="1"/>
    <col min="1542" max="1542" width="57.85546875" style="6" bestFit="1" customWidth="1"/>
    <col min="1543" max="1543" width="35.28515625" style="6" bestFit="1" customWidth="1"/>
    <col min="1544" max="1544" width="28.140625" style="6" bestFit="1" customWidth="1"/>
    <col min="1545" max="1545" width="33.140625" style="6" bestFit="1" customWidth="1"/>
    <col min="1546" max="1546" width="26" style="6" bestFit="1" customWidth="1"/>
    <col min="1547" max="1547" width="19.140625" style="6" bestFit="1" customWidth="1"/>
    <col min="1548" max="1548" width="10.42578125" style="6" customWidth="1"/>
    <col min="1549" max="1549" width="11.85546875" style="6" customWidth="1"/>
    <col min="1550" max="1550" width="14.7109375" style="6" customWidth="1"/>
    <col min="1551" max="1551" width="9" style="6" bestFit="1" customWidth="1"/>
    <col min="1552" max="1791" width="9.140625" style="6"/>
    <col min="1792" max="1792" width="4.7109375" style="6" bestFit="1" customWidth="1"/>
    <col min="1793" max="1793" width="9.7109375" style="6" bestFit="1" customWidth="1"/>
    <col min="1794" max="1794" width="10" style="6" bestFit="1" customWidth="1"/>
    <col min="1795" max="1795" width="8.85546875" style="6" bestFit="1" customWidth="1"/>
    <col min="1796" max="1796" width="22.85546875" style="6" customWidth="1"/>
    <col min="1797" max="1797" width="59.7109375" style="6" bestFit="1" customWidth="1"/>
    <col min="1798" max="1798" width="57.85546875" style="6" bestFit="1" customWidth="1"/>
    <col min="1799" max="1799" width="35.28515625" style="6" bestFit="1" customWidth="1"/>
    <col min="1800" max="1800" width="28.140625" style="6" bestFit="1" customWidth="1"/>
    <col min="1801" max="1801" width="33.140625" style="6" bestFit="1" customWidth="1"/>
    <col min="1802" max="1802" width="26" style="6" bestFit="1" customWidth="1"/>
    <col min="1803" max="1803" width="19.140625" style="6" bestFit="1" customWidth="1"/>
    <col min="1804" max="1804" width="10.42578125" style="6" customWidth="1"/>
    <col min="1805" max="1805" width="11.85546875" style="6" customWidth="1"/>
    <col min="1806" max="1806" width="14.7109375" style="6" customWidth="1"/>
    <col min="1807" max="1807" width="9" style="6" bestFit="1" customWidth="1"/>
    <col min="1808" max="2047" width="9.140625" style="6"/>
    <col min="2048" max="2048" width="4.7109375" style="6" bestFit="1" customWidth="1"/>
    <col min="2049" max="2049" width="9.7109375" style="6" bestFit="1" customWidth="1"/>
    <col min="2050" max="2050" width="10" style="6" bestFit="1" customWidth="1"/>
    <col min="2051" max="2051" width="8.85546875" style="6" bestFit="1" customWidth="1"/>
    <col min="2052" max="2052" width="22.85546875" style="6" customWidth="1"/>
    <col min="2053" max="2053" width="59.7109375" style="6" bestFit="1" customWidth="1"/>
    <col min="2054" max="2054" width="57.85546875" style="6" bestFit="1" customWidth="1"/>
    <col min="2055" max="2055" width="35.28515625" style="6" bestFit="1" customWidth="1"/>
    <col min="2056" max="2056" width="28.140625" style="6" bestFit="1" customWidth="1"/>
    <col min="2057" max="2057" width="33.140625" style="6" bestFit="1" customWidth="1"/>
    <col min="2058" max="2058" width="26" style="6" bestFit="1" customWidth="1"/>
    <col min="2059" max="2059" width="19.140625" style="6" bestFit="1" customWidth="1"/>
    <col min="2060" max="2060" width="10.42578125" style="6" customWidth="1"/>
    <col min="2061" max="2061" width="11.85546875" style="6" customWidth="1"/>
    <col min="2062" max="2062" width="14.7109375" style="6" customWidth="1"/>
    <col min="2063" max="2063" width="9" style="6" bestFit="1" customWidth="1"/>
    <col min="2064" max="2303" width="9.140625" style="6"/>
    <col min="2304" max="2304" width="4.7109375" style="6" bestFit="1" customWidth="1"/>
    <col min="2305" max="2305" width="9.7109375" style="6" bestFit="1" customWidth="1"/>
    <col min="2306" max="2306" width="10" style="6" bestFit="1" customWidth="1"/>
    <col min="2307" max="2307" width="8.85546875" style="6" bestFit="1" customWidth="1"/>
    <col min="2308" max="2308" width="22.85546875" style="6" customWidth="1"/>
    <col min="2309" max="2309" width="59.7109375" style="6" bestFit="1" customWidth="1"/>
    <col min="2310" max="2310" width="57.85546875" style="6" bestFit="1" customWidth="1"/>
    <col min="2311" max="2311" width="35.28515625" style="6" bestFit="1" customWidth="1"/>
    <col min="2312" max="2312" width="28.140625" style="6" bestFit="1" customWidth="1"/>
    <col min="2313" max="2313" width="33.140625" style="6" bestFit="1" customWidth="1"/>
    <col min="2314" max="2314" width="26" style="6" bestFit="1" customWidth="1"/>
    <col min="2315" max="2315" width="19.140625" style="6" bestFit="1" customWidth="1"/>
    <col min="2316" max="2316" width="10.42578125" style="6" customWidth="1"/>
    <col min="2317" max="2317" width="11.85546875" style="6" customWidth="1"/>
    <col min="2318" max="2318" width="14.7109375" style="6" customWidth="1"/>
    <col min="2319" max="2319" width="9" style="6" bestFit="1" customWidth="1"/>
    <col min="2320" max="2559" width="9.140625" style="6"/>
    <col min="2560" max="2560" width="4.7109375" style="6" bestFit="1" customWidth="1"/>
    <col min="2561" max="2561" width="9.7109375" style="6" bestFit="1" customWidth="1"/>
    <col min="2562" max="2562" width="10" style="6" bestFit="1" customWidth="1"/>
    <col min="2563" max="2563" width="8.85546875" style="6" bestFit="1" customWidth="1"/>
    <col min="2564" max="2564" width="22.85546875" style="6" customWidth="1"/>
    <col min="2565" max="2565" width="59.7109375" style="6" bestFit="1" customWidth="1"/>
    <col min="2566" max="2566" width="57.85546875" style="6" bestFit="1" customWidth="1"/>
    <col min="2567" max="2567" width="35.28515625" style="6" bestFit="1" customWidth="1"/>
    <col min="2568" max="2568" width="28.140625" style="6" bestFit="1" customWidth="1"/>
    <col min="2569" max="2569" width="33.140625" style="6" bestFit="1" customWidth="1"/>
    <col min="2570" max="2570" width="26" style="6" bestFit="1" customWidth="1"/>
    <col min="2571" max="2571" width="19.140625" style="6" bestFit="1" customWidth="1"/>
    <col min="2572" max="2572" width="10.42578125" style="6" customWidth="1"/>
    <col min="2573" max="2573" width="11.85546875" style="6" customWidth="1"/>
    <col min="2574" max="2574" width="14.7109375" style="6" customWidth="1"/>
    <col min="2575" max="2575" width="9" style="6" bestFit="1" customWidth="1"/>
    <col min="2576" max="2815" width="9.140625" style="6"/>
    <col min="2816" max="2816" width="4.7109375" style="6" bestFit="1" customWidth="1"/>
    <col min="2817" max="2817" width="9.7109375" style="6" bestFit="1" customWidth="1"/>
    <col min="2818" max="2818" width="10" style="6" bestFit="1" customWidth="1"/>
    <col min="2819" max="2819" width="8.85546875" style="6" bestFit="1" customWidth="1"/>
    <col min="2820" max="2820" width="22.85546875" style="6" customWidth="1"/>
    <col min="2821" max="2821" width="59.7109375" style="6" bestFit="1" customWidth="1"/>
    <col min="2822" max="2822" width="57.85546875" style="6" bestFit="1" customWidth="1"/>
    <col min="2823" max="2823" width="35.28515625" style="6" bestFit="1" customWidth="1"/>
    <col min="2824" max="2824" width="28.140625" style="6" bestFit="1" customWidth="1"/>
    <col min="2825" max="2825" width="33.140625" style="6" bestFit="1" customWidth="1"/>
    <col min="2826" max="2826" width="26" style="6" bestFit="1" customWidth="1"/>
    <col min="2827" max="2827" width="19.140625" style="6" bestFit="1" customWidth="1"/>
    <col min="2828" max="2828" width="10.42578125" style="6" customWidth="1"/>
    <col min="2829" max="2829" width="11.85546875" style="6" customWidth="1"/>
    <col min="2830" max="2830" width="14.7109375" style="6" customWidth="1"/>
    <col min="2831" max="2831" width="9" style="6" bestFit="1" customWidth="1"/>
    <col min="2832" max="3071" width="9.140625" style="6"/>
    <col min="3072" max="3072" width="4.7109375" style="6" bestFit="1" customWidth="1"/>
    <col min="3073" max="3073" width="9.7109375" style="6" bestFit="1" customWidth="1"/>
    <col min="3074" max="3074" width="10" style="6" bestFit="1" customWidth="1"/>
    <col min="3075" max="3075" width="8.85546875" style="6" bestFit="1" customWidth="1"/>
    <col min="3076" max="3076" width="22.85546875" style="6" customWidth="1"/>
    <col min="3077" max="3077" width="59.7109375" style="6" bestFit="1" customWidth="1"/>
    <col min="3078" max="3078" width="57.85546875" style="6" bestFit="1" customWidth="1"/>
    <col min="3079" max="3079" width="35.28515625" style="6" bestFit="1" customWidth="1"/>
    <col min="3080" max="3080" width="28.140625" style="6" bestFit="1" customWidth="1"/>
    <col min="3081" max="3081" width="33.140625" style="6" bestFit="1" customWidth="1"/>
    <col min="3082" max="3082" width="26" style="6" bestFit="1" customWidth="1"/>
    <col min="3083" max="3083" width="19.140625" style="6" bestFit="1" customWidth="1"/>
    <col min="3084" max="3084" width="10.42578125" style="6" customWidth="1"/>
    <col min="3085" max="3085" width="11.85546875" style="6" customWidth="1"/>
    <col min="3086" max="3086" width="14.7109375" style="6" customWidth="1"/>
    <col min="3087" max="3087" width="9" style="6" bestFit="1" customWidth="1"/>
    <col min="3088" max="3327" width="9.140625" style="6"/>
    <col min="3328" max="3328" width="4.7109375" style="6" bestFit="1" customWidth="1"/>
    <col min="3329" max="3329" width="9.7109375" style="6" bestFit="1" customWidth="1"/>
    <col min="3330" max="3330" width="10" style="6" bestFit="1" customWidth="1"/>
    <col min="3331" max="3331" width="8.85546875" style="6" bestFit="1" customWidth="1"/>
    <col min="3332" max="3332" width="22.85546875" style="6" customWidth="1"/>
    <col min="3333" max="3333" width="59.7109375" style="6" bestFit="1" customWidth="1"/>
    <col min="3334" max="3334" width="57.85546875" style="6" bestFit="1" customWidth="1"/>
    <col min="3335" max="3335" width="35.28515625" style="6" bestFit="1" customWidth="1"/>
    <col min="3336" max="3336" width="28.140625" style="6" bestFit="1" customWidth="1"/>
    <col min="3337" max="3337" width="33.140625" style="6" bestFit="1" customWidth="1"/>
    <col min="3338" max="3338" width="26" style="6" bestFit="1" customWidth="1"/>
    <col min="3339" max="3339" width="19.140625" style="6" bestFit="1" customWidth="1"/>
    <col min="3340" max="3340" width="10.42578125" style="6" customWidth="1"/>
    <col min="3341" max="3341" width="11.85546875" style="6" customWidth="1"/>
    <col min="3342" max="3342" width="14.7109375" style="6" customWidth="1"/>
    <col min="3343" max="3343" width="9" style="6" bestFit="1" customWidth="1"/>
    <col min="3344" max="3583" width="9.140625" style="6"/>
    <col min="3584" max="3584" width="4.7109375" style="6" bestFit="1" customWidth="1"/>
    <col min="3585" max="3585" width="9.7109375" style="6" bestFit="1" customWidth="1"/>
    <col min="3586" max="3586" width="10" style="6" bestFit="1" customWidth="1"/>
    <col min="3587" max="3587" width="8.85546875" style="6" bestFit="1" customWidth="1"/>
    <col min="3588" max="3588" width="22.85546875" style="6" customWidth="1"/>
    <col min="3589" max="3589" width="59.7109375" style="6" bestFit="1" customWidth="1"/>
    <col min="3590" max="3590" width="57.85546875" style="6" bestFit="1" customWidth="1"/>
    <col min="3591" max="3591" width="35.28515625" style="6" bestFit="1" customWidth="1"/>
    <col min="3592" max="3592" width="28.140625" style="6" bestFit="1" customWidth="1"/>
    <col min="3593" max="3593" width="33.140625" style="6" bestFit="1" customWidth="1"/>
    <col min="3594" max="3594" width="26" style="6" bestFit="1" customWidth="1"/>
    <col min="3595" max="3595" width="19.140625" style="6" bestFit="1" customWidth="1"/>
    <col min="3596" max="3596" width="10.42578125" style="6" customWidth="1"/>
    <col min="3597" max="3597" width="11.85546875" style="6" customWidth="1"/>
    <col min="3598" max="3598" width="14.7109375" style="6" customWidth="1"/>
    <col min="3599" max="3599" width="9" style="6" bestFit="1" customWidth="1"/>
    <col min="3600" max="3839" width="9.140625" style="6"/>
    <col min="3840" max="3840" width="4.7109375" style="6" bestFit="1" customWidth="1"/>
    <col min="3841" max="3841" width="9.7109375" style="6" bestFit="1" customWidth="1"/>
    <col min="3842" max="3842" width="10" style="6" bestFit="1" customWidth="1"/>
    <col min="3843" max="3843" width="8.85546875" style="6" bestFit="1" customWidth="1"/>
    <col min="3844" max="3844" width="22.85546875" style="6" customWidth="1"/>
    <col min="3845" max="3845" width="59.7109375" style="6" bestFit="1" customWidth="1"/>
    <col min="3846" max="3846" width="57.85546875" style="6" bestFit="1" customWidth="1"/>
    <col min="3847" max="3847" width="35.28515625" style="6" bestFit="1" customWidth="1"/>
    <col min="3848" max="3848" width="28.140625" style="6" bestFit="1" customWidth="1"/>
    <col min="3849" max="3849" width="33.140625" style="6" bestFit="1" customWidth="1"/>
    <col min="3850" max="3850" width="26" style="6" bestFit="1" customWidth="1"/>
    <col min="3851" max="3851" width="19.140625" style="6" bestFit="1" customWidth="1"/>
    <col min="3852" max="3852" width="10.42578125" style="6" customWidth="1"/>
    <col min="3853" max="3853" width="11.85546875" style="6" customWidth="1"/>
    <col min="3854" max="3854" width="14.7109375" style="6" customWidth="1"/>
    <col min="3855" max="3855" width="9" style="6" bestFit="1" customWidth="1"/>
    <col min="3856" max="4095" width="9.140625" style="6"/>
    <col min="4096" max="4096" width="4.7109375" style="6" bestFit="1" customWidth="1"/>
    <col min="4097" max="4097" width="9.7109375" style="6" bestFit="1" customWidth="1"/>
    <col min="4098" max="4098" width="10" style="6" bestFit="1" customWidth="1"/>
    <col min="4099" max="4099" width="8.85546875" style="6" bestFit="1" customWidth="1"/>
    <col min="4100" max="4100" width="22.85546875" style="6" customWidth="1"/>
    <col min="4101" max="4101" width="59.7109375" style="6" bestFit="1" customWidth="1"/>
    <col min="4102" max="4102" width="57.85546875" style="6" bestFit="1" customWidth="1"/>
    <col min="4103" max="4103" width="35.28515625" style="6" bestFit="1" customWidth="1"/>
    <col min="4104" max="4104" width="28.140625" style="6" bestFit="1" customWidth="1"/>
    <col min="4105" max="4105" width="33.140625" style="6" bestFit="1" customWidth="1"/>
    <col min="4106" max="4106" width="26" style="6" bestFit="1" customWidth="1"/>
    <col min="4107" max="4107" width="19.140625" style="6" bestFit="1" customWidth="1"/>
    <col min="4108" max="4108" width="10.42578125" style="6" customWidth="1"/>
    <col min="4109" max="4109" width="11.85546875" style="6" customWidth="1"/>
    <col min="4110" max="4110" width="14.7109375" style="6" customWidth="1"/>
    <col min="4111" max="4111" width="9" style="6" bestFit="1" customWidth="1"/>
    <col min="4112" max="4351" width="9.140625" style="6"/>
    <col min="4352" max="4352" width="4.7109375" style="6" bestFit="1" customWidth="1"/>
    <col min="4353" max="4353" width="9.7109375" style="6" bestFit="1" customWidth="1"/>
    <col min="4354" max="4354" width="10" style="6" bestFit="1" customWidth="1"/>
    <col min="4355" max="4355" width="8.85546875" style="6" bestFit="1" customWidth="1"/>
    <col min="4356" max="4356" width="22.85546875" style="6" customWidth="1"/>
    <col min="4357" max="4357" width="59.7109375" style="6" bestFit="1" customWidth="1"/>
    <col min="4358" max="4358" width="57.85546875" style="6" bestFit="1" customWidth="1"/>
    <col min="4359" max="4359" width="35.28515625" style="6" bestFit="1" customWidth="1"/>
    <col min="4360" max="4360" width="28.140625" style="6" bestFit="1" customWidth="1"/>
    <col min="4361" max="4361" width="33.140625" style="6" bestFit="1" customWidth="1"/>
    <col min="4362" max="4362" width="26" style="6" bestFit="1" customWidth="1"/>
    <col min="4363" max="4363" width="19.140625" style="6" bestFit="1" customWidth="1"/>
    <col min="4364" max="4364" width="10.42578125" style="6" customWidth="1"/>
    <col min="4365" max="4365" width="11.85546875" style="6" customWidth="1"/>
    <col min="4366" max="4366" width="14.7109375" style="6" customWidth="1"/>
    <col min="4367" max="4367" width="9" style="6" bestFit="1" customWidth="1"/>
    <col min="4368" max="4607" width="9.140625" style="6"/>
    <col min="4608" max="4608" width="4.7109375" style="6" bestFit="1" customWidth="1"/>
    <col min="4609" max="4609" width="9.7109375" style="6" bestFit="1" customWidth="1"/>
    <col min="4610" max="4610" width="10" style="6" bestFit="1" customWidth="1"/>
    <col min="4611" max="4611" width="8.85546875" style="6" bestFit="1" customWidth="1"/>
    <col min="4612" max="4612" width="22.85546875" style="6" customWidth="1"/>
    <col min="4613" max="4613" width="59.7109375" style="6" bestFit="1" customWidth="1"/>
    <col min="4614" max="4614" width="57.85546875" style="6" bestFit="1" customWidth="1"/>
    <col min="4615" max="4615" width="35.28515625" style="6" bestFit="1" customWidth="1"/>
    <col min="4616" max="4616" width="28.140625" style="6" bestFit="1" customWidth="1"/>
    <col min="4617" max="4617" width="33.140625" style="6" bestFit="1" customWidth="1"/>
    <col min="4618" max="4618" width="26" style="6" bestFit="1" customWidth="1"/>
    <col min="4619" max="4619" width="19.140625" style="6" bestFit="1" customWidth="1"/>
    <col min="4620" max="4620" width="10.42578125" style="6" customWidth="1"/>
    <col min="4621" max="4621" width="11.85546875" style="6" customWidth="1"/>
    <col min="4622" max="4622" width="14.7109375" style="6" customWidth="1"/>
    <col min="4623" max="4623" width="9" style="6" bestFit="1" customWidth="1"/>
    <col min="4624" max="4863" width="9.140625" style="6"/>
    <col min="4864" max="4864" width="4.7109375" style="6" bestFit="1" customWidth="1"/>
    <col min="4865" max="4865" width="9.7109375" style="6" bestFit="1" customWidth="1"/>
    <col min="4866" max="4866" width="10" style="6" bestFit="1" customWidth="1"/>
    <col min="4867" max="4867" width="8.85546875" style="6" bestFit="1" customWidth="1"/>
    <col min="4868" max="4868" width="22.85546875" style="6" customWidth="1"/>
    <col min="4869" max="4869" width="59.7109375" style="6" bestFit="1" customWidth="1"/>
    <col min="4870" max="4870" width="57.85546875" style="6" bestFit="1" customWidth="1"/>
    <col min="4871" max="4871" width="35.28515625" style="6" bestFit="1" customWidth="1"/>
    <col min="4872" max="4872" width="28.140625" style="6" bestFit="1" customWidth="1"/>
    <col min="4873" max="4873" width="33.140625" style="6" bestFit="1" customWidth="1"/>
    <col min="4874" max="4874" width="26" style="6" bestFit="1" customWidth="1"/>
    <col min="4875" max="4875" width="19.140625" style="6" bestFit="1" customWidth="1"/>
    <col min="4876" max="4876" width="10.42578125" style="6" customWidth="1"/>
    <col min="4877" max="4877" width="11.85546875" style="6" customWidth="1"/>
    <col min="4878" max="4878" width="14.7109375" style="6" customWidth="1"/>
    <col min="4879" max="4879" width="9" style="6" bestFit="1" customWidth="1"/>
    <col min="4880" max="5119" width="9.140625" style="6"/>
    <col min="5120" max="5120" width="4.7109375" style="6" bestFit="1" customWidth="1"/>
    <col min="5121" max="5121" width="9.7109375" style="6" bestFit="1" customWidth="1"/>
    <col min="5122" max="5122" width="10" style="6" bestFit="1" customWidth="1"/>
    <col min="5123" max="5123" width="8.85546875" style="6" bestFit="1" customWidth="1"/>
    <col min="5124" max="5124" width="22.85546875" style="6" customWidth="1"/>
    <col min="5125" max="5125" width="59.7109375" style="6" bestFit="1" customWidth="1"/>
    <col min="5126" max="5126" width="57.85546875" style="6" bestFit="1" customWidth="1"/>
    <col min="5127" max="5127" width="35.28515625" style="6" bestFit="1" customWidth="1"/>
    <col min="5128" max="5128" width="28.140625" style="6" bestFit="1" customWidth="1"/>
    <col min="5129" max="5129" width="33.140625" style="6" bestFit="1" customWidth="1"/>
    <col min="5130" max="5130" width="26" style="6" bestFit="1" customWidth="1"/>
    <col min="5131" max="5131" width="19.140625" style="6" bestFit="1" customWidth="1"/>
    <col min="5132" max="5132" width="10.42578125" style="6" customWidth="1"/>
    <col min="5133" max="5133" width="11.85546875" style="6" customWidth="1"/>
    <col min="5134" max="5134" width="14.7109375" style="6" customWidth="1"/>
    <col min="5135" max="5135" width="9" style="6" bestFit="1" customWidth="1"/>
    <col min="5136" max="5375" width="9.140625" style="6"/>
    <col min="5376" max="5376" width="4.7109375" style="6" bestFit="1" customWidth="1"/>
    <col min="5377" max="5377" width="9.7109375" style="6" bestFit="1" customWidth="1"/>
    <col min="5378" max="5378" width="10" style="6" bestFit="1" customWidth="1"/>
    <col min="5379" max="5379" width="8.85546875" style="6" bestFit="1" customWidth="1"/>
    <col min="5380" max="5380" width="22.85546875" style="6" customWidth="1"/>
    <col min="5381" max="5381" width="59.7109375" style="6" bestFit="1" customWidth="1"/>
    <col min="5382" max="5382" width="57.85546875" style="6" bestFit="1" customWidth="1"/>
    <col min="5383" max="5383" width="35.28515625" style="6" bestFit="1" customWidth="1"/>
    <col min="5384" max="5384" width="28.140625" style="6" bestFit="1" customWidth="1"/>
    <col min="5385" max="5385" width="33.140625" style="6" bestFit="1" customWidth="1"/>
    <col min="5386" max="5386" width="26" style="6" bestFit="1" customWidth="1"/>
    <col min="5387" max="5387" width="19.140625" style="6" bestFit="1" customWidth="1"/>
    <col min="5388" max="5388" width="10.42578125" style="6" customWidth="1"/>
    <col min="5389" max="5389" width="11.85546875" style="6" customWidth="1"/>
    <col min="5390" max="5390" width="14.7109375" style="6" customWidth="1"/>
    <col min="5391" max="5391" width="9" style="6" bestFit="1" customWidth="1"/>
    <col min="5392" max="5631" width="9.140625" style="6"/>
    <col min="5632" max="5632" width="4.7109375" style="6" bestFit="1" customWidth="1"/>
    <col min="5633" max="5633" width="9.7109375" style="6" bestFit="1" customWidth="1"/>
    <col min="5634" max="5634" width="10" style="6" bestFit="1" customWidth="1"/>
    <col min="5635" max="5635" width="8.85546875" style="6" bestFit="1" customWidth="1"/>
    <col min="5636" max="5636" width="22.85546875" style="6" customWidth="1"/>
    <col min="5637" max="5637" width="59.7109375" style="6" bestFit="1" customWidth="1"/>
    <col min="5638" max="5638" width="57.85546875" style="6" bestFit="1" customWidth="1"/>
    <col min="5639" max="5639" width="35.28515625" style="6" bestFit="1" customWidth="1"/>
    <col min="5640" max="5640" width="28.140625" style="6" bestFit="1" customWidth="1"/>
    <col min="5641" max="5641" width="33.140625" style="6" bestFit="1" customWidth="1"/>
    <col min="5642" max="5642" width="26" style="6" bestFit="1" customWidth="1"/>
    <col min="5643" max="5643" width="19.140625" style="6" bestFit="1" customWidth="1"/>
    <col min="5644" max="5644" width="10.42578125" style="6" customWidth="1"/>
    <col min="5645" max="5645" width="11.85546875" style="6" customWidth="1"/>
    <col min="5646" max="5646" width="14.7109375" style="6" customWidth="1"/>
    <col min="5647" max="5647" width="9" style="6" bestFit="1" customWidth="1"/>
    <col min="5648" max="5887" width="9.140625" style="6"/>
    <col min="5888" max="5888" width="4.7109375" style="6" bestFit="1" customWidth="1"/>
    <col min="5889" max="5889" width="9.7109375" style="6" bestFit="1" customWidth="1"/>
    <col min="5890" max="5890" width="10" style="6" bestFit="1" customWidth="1"/>
    <col min="5891" max="5891" width="8.85546875" style="6" bestFit="1" customWidth="1"/>
    <col min="5892" max="5892" width="22.85546875" style="6" customWidth="1"/>
    <col min="5893" max="5893" width="59.7109375" style="6" bestFit="1" customWidth="1"/>
    <col min="5894" max="5894" width="57.85546875" style="6" bestFit="1" customWidth="1"/>
    <col min="5895" max="5895" width="35.28515625" style="6" bestFit="1" customWidth="1"/>
    <col min="5896" max="5896" width="28.140625" style="6" bestFit="1" customWidth="1"/>
    <col min="5897" max="5897" width="33.140625" style="6" bestFit="1" customWidth="1"/>
    <col min="5898" max="5898" width="26" style="6" bestFit="1" customWidth="1"/>
    <col min="5899" max="5899" width="19.140625" style="6" bestFit="1" customWidth="1"/>
    <col min="5900" max="5900" width="10.42578125" style="6" customWidth="1"/>
    <col min="5901" max="5901" width="11.85546875" style="6" customWidth="1"/>
    <col min="5902" max="5902" width="14.7109375" style="6" customWidth="1"/>
    <col min="5903" max="5903" width="9" style="6" bestFit="1" customWidth="1"/>
    <col min="5904" max="6143" width="9.140625" style="6"/>
    <col min="6144" max="6144" width="4.7109375" style="6" bestFit="1" customWidth="1"/>
    <col min="6145" max="6145" width="9.7109375" style="6" bestFit="1" customWidth="1"/>
    <col min="6146" max="6146" width="10" style="6" bestFit="1" customWidth="1"/>
    <col min="6147" max="6147" width="8.85546875" style="6" bestFit="1" customWidth="1"/>
    <col min="6148" max="6148" width="22.85546875" style="6" customWidth="1"/>
    <col min="6149" max="6149" width="59.7109375" style="6" bestFit="1" customWidth="1"/>
    <col min="6150" max="6150" width="57.85546875" style="6" bestFit="1" customWidth="1"/>
    <col min="6151" max="6151" width="35.28515625" style="6" bestFit="1" customWidth="1"/>
    <col min="6152" max="6152" width="28.140625" style="6" bestFit="1" customWidth="1"/>
    <col min="6153" max="6153" width="33.140625" style="6" bestFit="1" customWidth="1"/>
    <col min="6154" max="6154" width="26" style="6" bestFit="1" customWidth="1"/>
    <col min="6155" max="6155" width="19.140625" style="6" bestFit="1" customWidth="1"/>
    <col min="6156" max="6156" width="10.42578125" style="6" customWidth="1"/>
    <col min="6157" max="6157" width="11.85546875" style="6" customWidth="1"/>
    <col min="6158" max="6158" width="14.7109375" style="6" customWidth="1"/>
    <col min="6159" max="6159" width="9" style="6" bestFit="1" customWidth="1"/>
    <col min="6160" max="6399" width="9.140625" style="6"/>
    <col min="6400" max="6400" width="4.7109375" style="6" bestFit="1" customWidth="1"/>
    <col min="6401" max="6401" width="9.7109375" style="6" bestFit="1" customWidth="1"/>
    <col min="6402" max="6402" width="10" style="6" bestFit="1" customWidth="1"/>
    <col min="6403" max="6403" width="8.85546875" style="6" bestFit="1" customWidth="1"/>
    <col min="6404" max="6404" width="22.85546875" style="6" customWidth="1"/>
    <col min="6405" max="6405" width="59.7109375" style="6" bestFit="1" customWidth="1"/>
    <col min="6406" max="6406" width="57.85546875" style="6" bestFit="1" customWidth="1"/>
    <col min="6407" max="6407" width="35.28515625" style="6" bestFit="1" customWidth="1"/>
    <col min="6408" max="6408" width="28.140625" style="6" bestFit="1" customWidth="1"/>
    <col min="6409" max="6409" width="33.140625" style="6" bestFit="1" customWidth="1"/>
    <col min="6410" max="6410" width="26" style="6" bestFit="1" customWidth="1"/>
    <col min="6411" max="6411" width="19.140625" style="6" bestFit="1" customWidth="1"/>
    <col min="6412" max="6412" width="10.42578125" style="6" customWidth="1"/>
    <col min="6413" max="6413" width="11.85546875" style="6" customWidth="1"/>
    <col min="6414" max="6414" width="14.7109375" style="6" customWidth="1"/>
    <col min="6415" max="6415" width="9" style="6" bestFit="1" customWidth="1"/>
    <col min="6416" max="6655" width="9.140625" style="6"/>
    <col min="6656" max="6656" width="4.7109375" style="6" bestFit="1" customWidth="1"/>
    <col min="6657" max="6657" width="9.7109375" style="6" bestFit="1" customWidth="1"/>
    <col min="6658" max="6658" width="10" style="6" bestFit="1" customWidth="1"/>
    <col min="6659" max="6659" width="8.85546875" style="6" bestFit="1" customWidth="1"/>
    <col min="6660" max="6660" width="22.85546875" style="6" customWidth="1"/>
    <col min="6661" max="6661" width="59.7109375" style="6" bestFit="1" customWidth="1"/>
    <col min="6662" max="6662" width="57.85546875" style="6" bestFit="1" customWidth="1"/>
    <col min="6663" max="6663" width="35.28515625" style="6" bestFit="1" customWidth="1"/>
    <col min="6664" max="6664" width="28.140625" style="6" bestFit="1" customWidth="1"/>
    <col min="6665" max="6665" width="33.140625" style="6" bestFit="1" customWidth="1"/>
    <col min="6666" max="6666" width="26" style="6" bestFit="1" customWidth="1"/>
    <col min="6667" max="6667" width="19.140625" style="6" bestFit="1" customWidth="1"/>
    <col min="6668" max="6668" width="10.42578125" style="6" customWidth="1"/>
    <col min="6669" max="6669" width="11.85546875" style="6" customWidth="1"/>
    <col min="6670" max="6670" width="14.7109375" style="6" customWidth="1"/>
    <col min="6671" max="6671" width="9" style="6" bestFit="1" customWidth="1"/>
    <col min="6672" max="6911" width="9.140625" style="6"/>
    <col min="6912" max="6912" width="4.7109375" style="6" bestFit="1" customWidth="1"/>
    <col min="6913" max="6913" width="9.7109375" style="6" bestFit="1" customWidth="1"/>
    <col min="6914" max="6914" width="10" style="6" bestFit="1" customWidth="1"/>
    <col min="6915" max="6915" width="8.85546875" style="6" bestFit="1" customWidth="1"/>
    <col min="6916" max="6916" width="22.85546875" style="6" customWidth="1"/>
    <col min="6917" max="6917" width="59.7109375" style="6" bestFit="1" customWidth="1"/>
    <col min="6918" max="6918" width="57.85546875" style="6" bestFit="1" customWidth="1"/>
    <col min="6919" max="6919" width="35.28515625" style="6" bestFit="1" customWidth="1"/>
    <col min="6920" max="6920" width="28.140625" style="6" bestFit="1" customWidth="1"/>
    <col min="6921" max="6921" width="33.140625" style="6" bestFit="1" customWidth="1"/>
    <col min="6922" max="6922" width="26" style="6" bestFit="1" customWidth="1"/>
    <col min="6923" max="6923" width="19.140625" style="6" bestFit="1" customWidth="1"/>
    <col min="6924" max="6924" width="10.42578125" style="6" customWidth="1"/>
    <col min="6925" max="6925" width="11.85546875" style="6" customWidth="1"/>
    <col min="6926" max="6926" width="14.7109375" style="6" customWidth="1"/>
    <col min="6927" max="6927" width="9" style="6" bestFit="1" customWidth="1"/>
    <col min="6928" max="7167" width="9.140625" style="6"/>
    <col min="7168" max="7168" width="4.7109375" style="6" bestFit="1" customWidth="1"/>
    <col min="7169" max="7169" width="9.7109375" style="6" bestFit="1" customWidth="1"/>
    <col min="7170" max="7170" width="10" style="6" bestFit="1" customWidth="1"/>
    <col min="7171" max="7171" width="8.85546875" style="6" bestFit="1" customWidth="1"/>
    <col min="7172" max="7172" width="22.85546875" style="6" customWidth="1"/>
    <col min="7173" max="7173" width="59.7109375" style="6" bestFit="1" customWidth="1"/>
    <col min="7174" max="7174" width="57.85546875" style="6" bestFit="1" customWidth="1"/>
    <col min="7175" max="7175" width="35.28515625" style="6" bestFit="1" customWidth="1"/>
    <col min="7176" max="7176" width="28.140625" style="6" bestFit="1" customWidth="1"/>
    <col min="7177" max="7177" width="33.140625" style="6" bestFit="1" customWidth="1"/>
    <col min="7178" max="7178" width="26" style="6" bestFit="1" customWidth="1"/>
    <col min="7179" max="7179" width="19.140625" style="6" bestFit="1" customWidth="1"/>
    <col min="7180" max="7180" width="10.42578125" style="6" customWidth="1"/>
    <col min="7181" max="7181" width="11.85546875" style="6" customWidth="1"/>
    <col min="7182" max="7182" width="14.7109375" style="6" customWidth="1"/>
    <col min="7183" max="7183" width="9" style="6" bestFit="1" customWidth="1"/>
    <col min="7184" max="7423" width="9.140625" style="6"/>
    <col min="7424" max="7424" width="4.7109375" style="6" bestFit="1" customWidth="1"/>
    <col min="7425" max="7425" width="9.7109375" style="6" bestFit="1" customWidth="1"/>
    <col min="7426" max="7426" width="10" style="6" bestFit="1" customWidth="1"/>
    <col min="7427" max="7427" width="8.85546875" style="6" bestFit="1" customWidth="1"/>
    <col min="7428" max="7428" width="22.85546875" style="6" customWidth="1"/>
    <col min="7429" max="7429" width="59.7109375" style="6" bestFit="1" customWidth="1"/>
    <col min="7430" max="7430" width="57.85546875" style="6" bestFit="1" customWidth="1"/>
    <col min="7431" max="7431" width="35.28515625" style="6" bestFit="1" customWidth="1"/>
    <col min="7432" max="7432" width="28.140625" style="6" bestFit="1" customWidth="1"/>
    <col min="7433" max="7433" width="33.140625" style="6" bestFit="1" customWidth="1"/>
    <col min="7434" max="7434" width="26" style="6" bestFit="1" customWidth="1"/>
    <col min="7435" max="7435" width="19.140625" style="6" bestFit="1" customWidth="1"/>
    <col min="7436" max="7436" width="10.42578125" style="6" customWidth="1"/>
    <col min="7437" max="7437" width="11.85546875" style="6" customWidth="1"/>
    <col min="7438" max="7438" width="14.7109375" style="6" customWidth="1"/>
    <col min="7439" max="7439" width="9" style="6" bestFit="1" customWidth="1"/>
    <col min="7440" max="7679" width="9.140625" style="6"/>
    <col min="7680" max="7680" width="4.7109375" style="6" bestFit="1" customWidth="1"/>
    <col min="7681" max="7681" width="9.7109375" style="6" bestFit="1" customWidth="1"/>
    <col min="7682" max="7682" width="10" style="6" bestFit="1" customWidth="1"/>
    <col min="7683" max="7683" width="8.85546875" style="6" bestFit="1" customWidth="1"/>
    <col min="7684" max="7684" width="22.85546875" style="6" customWidth="1"/>
    <col min="7685" max="7685" width="59.7109375" style="6" bestFit="1" customWidth="1"/>
    <col min="7686" max="7686" width="57.85546875" style="6" bestFit="1" customWidth="1"/>
    <col min="7687" max="7687" width="35.28515625" style="6" bestFit="1" customWidth="1"/>
    <col min="7688" max="7688" width="28.140625" style="6" bestFit="1" customWidth="1"/>
    <col min="7689" max="7689" width="33.140625" style="6" bestFit="1" customWidth="1"/>
    <col min="7690" max="7690" width="26" style="6" bestFit="1" customWidth="1"/>
    <col min="7691" max="7691" width="19.140625" style="6" bestFit="1" customWidth="1"/>
    <col min="7692" max="7692" width="10.42578125" style="6" customWidth="1"/>
    <col min="7693" max="7693" width="11.85546875" style="6" customWidth="1"/>
    <col min="7694" max="7694" width="14.7109375" style="6" customWidth="1"/>
    <col min="7695" max="7695" width="9" style="6" bestFit="1" customWidth="1"/>
    <col min="7696" max="7935" width="9.140625" style="6"/>
    <col min="7936" max="7936" width="4.7109375" style="6" bestFit="1" customWidth="1"/>
    <col min="7937" max="7937" width="9.7109375" style="6" bestFit="1" customWidth="1"/>
    <col min="7938" max="7938" width="10" style="6" bestFit="1" customWidth="1"/>
    <col min="7939" max="7939" width="8.85546875" style="6" bestFit="1" customWidth="1"/>
    <col min="7940" max="7940" width="22.85546875" style="6" customWidth="1"/>
    <col min="7941" max="7941" width="59.7109375" style="6" bestFit="1" customWidth="1"/>
    <col min="7942" max="7942" width="57.85546875" style="6" bestFit="1" customWidth="1"/>
    <col min="7943" max="7943" width="35.28515625" style="6" bestFit="1" customWidth="1"/>
    <col min="7944" max="7944" width="28.140625" style="6" bestFit="1" customWidth="1"/>
    <col min="7945" max="7945" width="33.140625" style="6" bestFit="1" customWidth="1"/>
    <col min="7946" max="7946" width="26" style="6" bestFit="1" customWidth="1"/>
    <col min="7947" max="7947" width="19.140625" style="6" bestFit="1" customWidth="1"/>
    <col min="7948" max="7948" width="10.42578125" style="6" customWidth="1"/>
    <col min="7949" max="7949" width="11.85546875" style="6" customWidth="1"/>
    <col min="7950" max="7950" width="14.7109375" style="6" customWidth="1"/>
    <col min="7951" max="7951" width="9" style="6" bestFit="1" customWidth="1"/>
    <col min="7952" max="8191" width="9.140625" style="6"/>
    <col min="8192" max="8192" width="4.7109375" style="6" bestFit="1" customWidth="1"/>
    <col min="8193" max="8193" width="9.7109375" style="6" bestFit="1" customWidth="1"/>
    <col min="8194" max="8194" width="10" style="6" bestFit="1" customWidth="1"/>
    <col min="8195" max="8195" width="8.85546875" style="6" bestFit="1" customWidth="1"/>
    <col min="8196" max="8196" width="22.85546875" style="6" customWidth="1"/>
    <col min="8197" max="8197" width="59.7109375" style="6" bestFit="1" customWidth="1"/>
    <col min="8198" max="8198" width="57.85546875" style="6" bestFit="1" customWidth="1"/>
    <col min="8199" max="8199" width="35.28515625" style="6" bestFit="1" customWidth="1"/>
    <col min="8200" max="8200" width="28.140625" style="6" bestFit="1" customWidth="1"/>
    <col min="8201" max="8201" width="33.140625" style="6" bestFit="1" customWidth="1"/>
    <col min="8202" max="8202" width="26" style="6" bestFit="1" customWidth="1"/>
    <col min="8203" max="8203" width="19.140625" style="6" bestFit="1" customWidth="1"/>
    <col min="8204" max="8204" width="10.42578125" style="6" customWidth="1"/>
    <col min="8205" max="8205" width="11.85546875" style="6" customWidth="1"/>
    <col min="8206" max="8206" width="14.7109375" style="6" customWidth="1"/>
    <col min="8207" max="8207" width="9" style="6" bestFit="1" customWidth="1"/>
    <col min="8208" max="8447" width="9.140625" style="6"/>
    <col min="8448" max="8448" width="4.7109375" style="6" bestFit="1" customWidth="1"/>
    <col min="8449" max="8449" width="9.7109375" style="6" bestFit="1" customWidth="1"/>
    <col min="8450" max="8450" width="10" style="6" bestFit="1" customWidth="1"/>
    <col min="8451" max="8451" width="8.85546875" style="6" bestFit="1" customWidth="1"/>
    <col min="8452" max="8452" width="22.85546875" style="6" customWidth="1"/>
    <col min="8453" max="8453" width="59.7109375" style="6" bestFit="1" customWidth="1"/>
    <col min="8454" max="8454" width="57.85546875" style="6" bestFit="1" customWidth="1"/>
    <col min="8455" max="8455" width="35.28515625" style="6" bestFit="1" customWidth="1"/>
    <col min="8456" max="8456" width="28.140625" style="6" bestFit="1" customWidth="1"/>
    <col min="8457" max="8457" width="33.140625" style="6" bestFit="1" customWidth="1"/>
    <col min="8458" max="8458" width="26" style="6" bestFit="1" customWidth="1"/>
    <col min="8459" max="8459" width="19.140625" style="6" bestFit="1" customWidth="1"/>
    <col min="8460" max="8460" width="10.42578125" style="6" customWidth="1"/>
    <col min="8461" max="8461" width="11.85546875" style="6" customWidth="1"/>
    <col min="8462" max="8462" width="14.7109375" style="6" customWidth="1"/>
    <col min="8463" max="8463" width="9" style="6" bestFit="1" customWidth="1"/>
    <col min="8464" max="8703" width="9.140625" style="6"/>
    <col min="8704" max="8704" width="4.7109375" style="6" bestFit="1" customWidth="1"/>
    <col min="8705" max="8705" width="9.7109375" style="6" bestFit="1" customWidth="1"/>
    <col min="8706" max="8706" width="10" style="6" bestFit="1" customWidth="1"/>
    <col min="8707" max="8707" width="8.85546875" style="6" bestFit="1" customWidth="1"/>
    <col min="8708" max="8708" width="22.85546875" style="6" customWidth="1"/>
    <col min="8709" max="8709" width="59.7109375" style="6" bestFit="1" customWidth="1"/>
    <col min="8710" max="8710" width="57.85546875" style="6" bestFit="1" customWidth="1"/>
    <col min="8711" max="8711" width="35.28515625" style="6" bestFit="1" customWidth="1"/>
    <col min="8712" max="8712" width="28.140625" style="6" bestFit="1" customWidth="1"/>
    <col min="8713" max="8713" width="33.140625" style="6" bestFit="1" customWidth="1"/>
    <col min="8714" max="8714" width="26" style="6" bestFit="1" customWidth="1"/>
    <col min="8715" max="8715" width="19.140625" style="6" bestFit="1" customWidth="1"/>
    <col min="8716" max="8716" width="10.42578125" style="6" customWidth="1"/>
    <col min="8717" max="8717" width="11.85546875" style="6" customWidth="1"/>
    <col min="8718" max="8718" width="14.7109375" style="6" customWidth="1"/>
    <col min="8719" max="8719" width="9" style="6" bestFit="1" customWidth="1"/>
    <col min="8720" max="8959" width="9.140625" style="6"/>
    <col min="8960" max="8960" width="4.7109375" style="6" bestFit="1" customWidth="1"/>
    <col min="8961" max="8961" width="9.7109375" style="6" bestFit="1" customWidth="1"/>
    <col min="8962" max="8962" width="10" style="6" bestFit="1" customWidth="1"/>
    <col min="8963" max="8963" width="8.85546875" style="6" bestFit="1" customWidth="1"/>
    <col min="8964" max="8964" width="22.85546875" style="6" customWidth="1"/>
    <col min="8965" max="8965" width="59.7109375" style="6" bestFit="1" customWidth="1"/>
    <col min="8966" max="8966" width="57.85546875" style="6" bestFit="1" customWidth="1"/>
    <col min="8967" max="8967" width="35.28515625" style="6" bestFit="1" customWidth="1"/>
    <col min="8968" max="8968" width="28.140625" style="6" bestFit="1" customWidth="1"/>
    <col min="8969" max="8969" width="33.140625" style="6" bestFit="1" customWidth="1"/>
    <col min="8970" max="8970" width="26" style="6" bestFit="1" customWidth="1"/>
    <col min="8971" max="8971" width="19.140625" style="6" bestFit="1" customWidth="1"/>
    <col min="8972" max="8972" width="10.42578125" style="6" customWidth="1"/>
    <col min="8973" max="8973" width="11.85546875" style="6" customWidth="1"/>
    <col min="8974" max="8974" width="14.7109375" style="6" customWidth="1"/>
    <col min="8975" max="8975" width="9" style="6" bestFit="1" customWidth="1"/>
    <col min="8976" max="9215" width="9.140625" style="6"/>
    <col min="9216" max="9216" width="4.7109375" style="6" bestFit="1" customWidth="1"/>
    <col min="9217" max="9217" width="9.7109375" style="6" bestFit="1" customWidth="1"/>
    <col min="9218" max="9218" width="10" style="6" bestFit="1" customWidth="1"/>
    <col min="9219" max="9219" width="8.85546875" style="6" bestFit="1" customWidth="1"/>
    <col min="9220" max="9220" width="22.85546875" style="6" customWidth="1"/>
    <col min="9221" max="9221" width="59.7109375" style="6" bestFit="1" customWidth="1"/>
    <col min="9222" max="9222" width="57.85546875" style="6" bestFit="1" customWidth="1"/>
    <col min="9223" max="9223" width="35.28515625" style="6" bestFit="1" customWidth="1"/>
    <col min="9224" max="9224" width="28.140625" style="6" bestFit="1" customWidth="1"/>
    <col min="9225" max="9225" width="33.140625" style="6" bestFit="1" customWidth="1"/>
    <col min="9226" max="9226" width="26" style="6" bestFit="1" customWidth="1"/>
    <col min="9227" max="9227" width="19.140625" style="6" bestFit="1" customWidth="1"/>
    <col min="9228" max="9228" width="10.42578125" style="6" customWidth="1"/>
    <col min="9229" max="9229" width="11.85546875" style="6" customWidth="1"/>
    <col min="9230" max="9230" width="14.7109375" style="6" customWidth="1"/>
    <col min="9231" max="9231" width="9" style="6" bestFit="1" customWidth="1"/>
    <col min="9232" max="9471" width="9.140625" style="6"/>
    <col min="9472" max="9472" width="4.7109375" style="6" bestFit="1" customWidth="1"/>
    <col min="9473" max="9473" width="9.7109375" style="6" bestFit="1" customWidth="1"/>
    <col min="9474" max="9474" width="10" style="6" bestFit="1" customWidth="1"/>
    <col min="9475" max="9475" width="8.85546875" style="6" bestFit="1" customWidth="1"/>
    <col min="9476" max="9476" width="22.85546875" style="6" customWidth="1"/>
    <col min="9477" max="9477" width="59.7109375" style="6" bestFit="1" customWidth="1"/>
    <col min="9478" max="9478" width="57.85546875" style="6" bestFit="1" customWidth="1"/>
    <col min="9479" max="9479" width="35.28515625" style="6" bestFit="1" customWidth="1"/>
    <col min="9480" max="9480" width="28.140625" style="6" bestFit="1" customWidth="1"/>
    <col min="9481" max="9481" width="33.140625" style="6" bestFit="1" customWidth="1"/>
    <col min="9482" max="9482" width="26" style="6" bestFit="1" customWidth="1"/>
    <col min="9483" max="9483" width="19.140625" style="6" bestFit="1" customWidth="1"/>
    <col min="9484" max="9484" width="10.42578125" style="6" customWidth="1"/>
    <col min="9485" max="9485" width="11.85546875" style="6" customWidth="1"/>
    <col min="9486" max="9486" width="14.7109375" style="6" customWidth="1"/>
    <col min="9487" max="9487" width="9" style="6" bestFit="1" customWidth="1"/>
    <col min="9488" max="9727" width="9.140625" style="6"/>
    <col min="9728" max="9728" width="4.7109375" style="6" bestFit="1" customWidth="1"/>
    <col min="9729" max="9729" width="9.7109375" style="6" bestFit="1" customWidth="1"/>
    <col min="9730" max="9730" width="10" style="6" bestFit="1" customWidth="1"/>
    <col min="9731" max="9731" width="8.85546875" style="6" bestFit="1" customWidth="1"/>
    <col min="9732" max="9732" width="22.85546875" style="6" customWidth="1"/>
    <col min="9733" max="9733" width="59.7109375" style="6" bestFit="1" customWidth="1"/>
    <col min="9734" max="9734" width="57.85546875" style="6" bestFit="1" customWidth="1"/>
    <col min="9735" max="9735" width="35.28515625" style="6" bestFit="1" customWidth="1"/>
    <col min="9736" max="9736" width="28.140625" style="6" bestFit="1" customWidth="1"/>
    <col min="9737" max="9737" width="33.140625" style="6" bestFit="1" customWidth="1"/>
    <col min="9738" max="9738" width="26" style="6" bestFit="1" customWidth="1"/>
    <col min="9739" max="9739" width="19.140625" style="6" bestFit="1" customWidth="1"/>
    <col min="9740" max="9740" width="10.42578125" style="6" customWidth="1"/>
    <col min="9741" max="9741" width="11.85546875" style="6" customWidth="1"/>
    <col min="9742" max="9742" width="14.7109375" style="6" customWidth="1"/>
    <col min="9743" max="9743" width="9" style="6" bestFit="1" customWidth="1"/>
    <col min="9744" max="9983" width="9.140625" style="6"/>
    <col min="9984" max="9984" width="4.7109375" style="6" bestFit="1" customWidth="1"/>
    <col min="9985" max="9985" width="9.7109375" style="6" bestFit="1" customWidth="1"/>
    <col min="9986" max="9986" width="10" style="6" bestFit="1" customWidth="1"/>
    <col min="9987" max="9987" width="8.85546875" style="6" bestFit="1" customWidth="1"/>
    <col min="9988" max="9988" width="22.85546875" style="6" customWidth="1"/>
    <col min="9989" max="9989" width="59.7109375" style="6" bestFit="1" customWidth="1"/>
    <col min="9990" max="9990" width="57.85546875" style="6" bestFit="1" customWidth="1"/>
    <col min="9991" max="9991" width="35.28515625" style="6" bestFit="1" customWidth="1"/>
    <col min="9992" max="9992" width="28.140625" style="6" bestFit="1" customWidth="1"/>
    <col min="9993" max="9993" width="33.140625" style="6" bestFit="1" customWidth="1"/>
    <col min="9994" max="9994" width="26" style="6" bestFit="1" customWidth="1"/>
    <col min="9995" max="9995" width="19.140625" style="6" bestFit="1" customWidth="1"/>
    <col min="9996" max="9996" width="10.42578125" style="6" customWidth="1"/>
    <col min="9997" max="9997" width="11.85546875" style="6" customWidth="1"/>
    <col min="9998" max="9998" width="14.7109375" style="6" customWidth="1"/>
    <col min="9999" max="9999" width="9" style="6" bestFit="1" customWidth="1"/>
    <col min="10000" max="10239" width="9.140625" style="6"/>
    <col min="10240" max="10240" width="4.7109375" style="6" bestFit="1" customWidth="1"/>
    <col min="10241" max="10241" width="9.7109375" style="6" bestFit="1" customWidth="1"/>
    <col min="10242" max="10242" width="10" style="6" bestFit="1" customWidth="1"/>
    <col min="10243" max="10243" width="8.85546875" style="6" bestFit="1" customWidth="1"/>
    <col min="10244" max="10244" width="22.85546875" style="6" customWidth="1"/>
    <col min="10245" max="10245" width="59.7109375" style="6" bestFit="1" customWidth="1"/>
    <col min="10246" max="10246" width="57.85546875" style="6" bestFit="1" customWidth="1"/>
    <col min="10247" max="10247" width="35.28515625" style="6" bestFit="1" customWidth="1"/>
    <col min="10248" max="10248" width="28.140625" style="6" bestFit="1" customWidth="1"/>
    <col min="10249" max="10249" width="33.140625" style="6" bestFit="1" customWidth="1"/>
    <col min="10250" max="10250" width="26" style="6" bestFit="1" customWidth="1"/>
    <col min="10251" max="10251" width="19.140625" style="6" bestFit="1" customWidth="1"/>
    <col min="10252" max="10252" width="10.42578125" style="6" customWidth="1"/>
    <col min="10253" max="10253" width="11.85546875" style="6" customWidth="1"/>
    <col min="10254" max="10254" width="14.7109375" style="6" customWidth="1"/>
    <col min="10255" max="10255" width="9" style="6" bestFit="1" customWidth="1"/>
    <col min="10256" max="10495" width="9.140625" style="6"/>
    <col min="10496" max="10496" width="4.7109375" style="6" bestFit="1" customWidth="1"/>
    <col min="10497" max="10497" width="9.7109375" style="6" bestFit="1" customWidth="1"/>
    <col min="10498" max="10498" width="10" style="6" bestFit="1" customWidth="1"/>
    <col min="10499" max="10499" width="8.85546875" style="6" bestFit="1" customWidth="1"/>
    <col min="10500" max="10500" width="22.85546875" style="6" customWidth="1"/>
    <col min="10501" max="10501" width="59.7109375" style="6" bestFit="1" customWidth="1"/>
    <col min="10502" max="10502" width="57.85546875" style="6" bestFit="1" customWidth="1"/>
    <col min="10503" max="10503" width="35.28515625" style="6" bestFit="1" customWidth="1"/>
    <col min="10504" max="10504" width="28.140625" style="6" bestFit="1" customWidth="1"/>
    <col min="10505" max="10505" width="33.140625" style="6" bestFit="1" customWidth="1"/>
    <col min="10506" max="10506" width="26" style="6" bestFit="1" customWidth="1"/>
    <col min="10507" max="10507" width="19.140625" style="6" bestFit="1" customWidth="1"/>
    <col min="10508" max="10508" width="10.42578125" style="6" customWidth="1"/>
    <col min="10509" max="10509" width="11.85546875" style="6" customWidth="1"/>
    <col min="10510" max="10510" width="14.7109375" style="6" customWidth="1"/>
    <col min="10511" max="10511" width="9" style="6" bestFit="1" customWidth="1"/>
    <col min="10512" max="10751" width="9.140625" style="6"/>
    <col min="10752" max="10752" width="4.7109375" style="6" bestFit="1" customWidth="1"/>
    <col min="10753" max="10753" width="9.7109375" style="6" bestFit="1" customWidth="1"/>
    <col min="10754" max="10754" width="10" style="6" bestFit="1" customWidth="1"/>
    <col min="10755" max="10755" width="8.85546875" style="6" bestFit="1" customWidth="1"/>
    <col min="10756" max="10756" width="22.85546875" style="6" customWidth="1"/>
    <col min="10757" max="10757" width="59.7109375" style="6" bestFit="1" customWidth="1"/>
    <col min="10758" max="10758" width="57.85546875" style="6" bestFit="1" customWidth="1"/>
    <col min="10759" max="10759" width="35.28515625" style="6" bestFit="1" customWidth="1"/>
    <col min="10760" max="10760" width="28.140625" style="6" bestFit="1" customWidth="1"/>
    <col min="10761" max="10761" width="33.140625" style="6" bestFit="1" customWidth="1"/>
    <col min="10762" max="10762" width="26" style="6" bestFit="1" customWidth="1"/>
    <col min="10763" max="10763" width="19.140625" style="6" bestFit="1" customWidth="1"/>
    <col min="10764" max="10764" width="10.42578125" style="6" customWidth="1"/>
    <col min="10765" max="10765" width="11.85546875" style="6" customWidth="1"/>
    <col min="10766" max="10766" width="14.7109375" style="6" customWidth="1"/>
    <col min="10767" max="10767" width="9" style="6" bestFit="1" customWidth="1"/>
    <col min="10768" max="11007" width="9.140625" style="6"/>
    <col min="11008" max="11008" width="4.7109375" style="6" bestFit="1" customWidth="1"/>
    <col min="11009" max="11009" width="9.7109375" style="6" bestFit="1" customWidth="1"/>
    <col min="11010" max="11010" width="10" style="6" bestFit="1" customWidth="1"/>
    <col min="11011" max="11011" width="8.85546875" style="6" bestFit="1" customWidth="1"/>
    <col min="11012" max="11012" width="22.85546875" style="6" customWidth="1"/>
    <col min="11013" max="11013" width="59.7109375" style="6" bestFit="1" customWidth="1"/>
    <col min="11014" max="11014" width="57.85546875" style="6" bestFit="1" customWidth="1"/>
    <col min="11015" max="11015" width="35.28515625" style="6" bestFit="1" customWidth="1"/>
    <col min="11016" max="11016" width="28.140625" style="6" bestFit="1" customWidth="1"/>
    <col min="11017" max="11017" width="33.140625" style="6" bestFit="1" customWidth="1"/>
    <col min="11018" max="11018" width="26" style="6" bestFit="1" customWidth="1"/>
    <col min="11019" max="11019" width="19.140625" style="6" bestFit="1" customWidth="1"/>
    <col min="11020" max="11020" width="10.42578125" style="6" customWidth="1"/>
    <col min="11021" max="11021" width="11.85546875" style="6" customWidth="1"/>
    <col min="11022" max="11022" width="14.7109375" style="6" customWidth="1"/>
    <col min="11023" max="11023" width="9" style="6" bestFit="1" customWidth="1"/>
    <col min="11024" max="11263" width="9.140625" style="6"/>
    <col min="11264" max="11264" width="4.7109375" style="6" bestFit="1" customWidth="1"/>
    <col min="11265" max="11265" width="9.7109375" style="6" bestFit="1" customWidth="1"/>
    <col min="11266" max="11266" width="10" style="6" bestFit="1" customWidth="1"/>
    <col min="11267" max="11267" width="8.85546875" style="6" bestFit="1" customWidth="1"/>
    <col min="11268" max="11268" width="22.85546875" style="6" customWidth="1"/>
    <col min="11269" max="11269" width="59.7109375" style="6" bestFit="1" customWidth="1"/>
    <col min="11270" max="11270" width="57.85546875" style="6" bestFit="1" customWidth="1"/>
    <col min="11271" max="11271" width="35.28515625" style="6" bestFit="1" customWidth="1"/>
    <col min="11272" max="11272" width="28.140625" style="6" bestFit="1" customWidth="1"/>
    <col min="11273" max="11273" width="33.140625" style="6" bestFit="1" customWidth="1"/>
    <col min="11274" max="11274" width="26" style="6" bestFit="1" customWidth="1"/>
    <col min="11275" max="11275" width="19.140625" style="6" bestFit="1" customWidth="1"/>
    <col min="11276" max="11276" width="10.42578125" style="6" customWidth="1"/>
    <col min="11277" max="11277" width="11.85546875" style="6" customWidth="1"/>
    <col min="11278" max="11278" width="14.7109375" style="6" customWidth="1"/>
    <col min="11279" max="11279" width="9" style="6" bestFit="1" customWidth="1"/>
    <col min="11280" max="11519" width="9.140625" style="6"/>
    <col min="11520" max="11520" width="4.7109375" style="6" bestFit="1" customWidth="1"/>
    <col min="11521" max="11521" width="9.7109375" style="6" bestFit="1" customWidth="1"/>
    <col min="11522" max="11522" width="10" style="6" bestFit="1" customWidth="1"/>
    <col min="11523" max="11523" width="8.85546875" style="6" bestFit="1" customWidth="1"/>
    <col min="11524" max="11524" width="22.85546875" style="6" customWidth="1"/>
    <col min="11525" max="11525" width="59.7109375" style="6" bestFit="1" customWidth="1"/>
    <col min="11526" max="11526" width="57.85546875" style="6" bestFit="1" customWidth="1"/>
    <col min="11527" max="11527" width="35.28515625" style="6" bestFit="1" customWidth="1"/>
    <col min="11528" max="11528" width="28.140625" style="6" bestFit="1" customWidth="1"/>
    <col min="11529" max="11529" width="33.140625" style="6" bestFit="1" customWidth="1"/>
    <col min="11530" max="11530" width="26" style="6" bestFit="1" customWidth="1"/>
    <col min="11531" max="11531" width="19.140625" style="6" bestFit="1" customWidth="1"/>
    <col min="11532" max="11532" width="10.42578125" style="6" customWidth="1"/>
    <col min="11533" max="11533" width="11.85546875" style="6" customWidth="1"/>
    <col min="11534" max="11534" width="14.7109375" style="6" customWidth="1"/>
    <col min="11535" max="11535" width="9" style="6" bestFit="1" customWidth="1"/>
    <col min="11536" max="11775" width="9.140625" style="6"/>
    <col min="11776" max="11776" width="4.7109375" style="6" bestFit="1" customWidth="1"/>
    <col min="11777" max="11777" width="9.7109375" style="6" bestFit="1" customWidth="1"/>
    <col min="11778" max="11778" width="10" style="6" bestFit="1" customWidth="1"/>
    <col min="11779" max="11779" width="8.85546875" style="6" bestFit="1" customWidth="1"/>
    <col min="11780" max="11780" width="22.85546875" style="6" customWidth="1"/>
    <col min="11781" max="11781" width="59.7109375" style="6" bestFit="1" customWidth="1"/>
    <col min="11782" max="11782" width="57.85546875" style="6" bestFit="1" customWidth="1"/>
    <col min="11783" max="11783" width="35.28515625" style="6" bestFit="1" customWidth="1"/>
    <col min="11784" max="11784" width="28.140625" style="6" bestFit="1" customWidth="1"/>
    <col min="11785" max="11785" width="33.140625" style="6" bestFit="1" customWidth="1"/>
    <col min="11786" max="11786" width="26" style="6" bestFit="1" customWidth="1"/>
    <col min="11787" max="11787" width="19.140625" style="6" bestFit="1" customWidth="1"/>
    <col min="11788" max="11788" width="10.42578125" style="6" customWidth="1"/>
    <col min="11789" max="11789" width="11.85546875" style="6" customWidth="1"/>
    <col min="11790" max="11790" width="14.7109375" style="6" customWidth="1"/>
    <col min="11791" max="11791" width="9" style="6" bestFit="1" customWidth="1"/>
    <col min="11792" max="12031" width="9.140625" style="6"/>
    <col min="12032" max="12032" width="4.7109375" style="6" bestFit="1" customWidth="1"/>
    <col min="12033" max="12033" width="9.7109375" style="6" bestFit="1" customWidth="1"/>
    <col min="12034" max="12034" width="10" style="6" bestFit="1" customWidth="1"/>
    <col min="12035" max="12035" width="8.85546875" style="6" bestFit="1" customWidth="1"/>
    <col min="12036" max="12036" width="22.85546875" style="6" customWidth="1"/>
    <col min="12037" max="12037" width="59.7109375" style="6" bestFit="1" customWidth="1"/>
    <col min="12038" max="12038" width="57.85546875" style="6" bestFit="1" customWidth="1"/>
    <col min="12039" max="12039" width="35.28515625" style="6" bestFit="1" customWidth="1"/>
    <col min="12040" max="12040" width="28.140625" style="6" bestFit="1" customWidth="1"/>
    <col min="12041" max="12041" width="33.140625" style="6" bestFit="1" customWidth="1"/>
    <col min="12042" max="12042" width="26" style="6" bestFit="1" customWidth="1"/>
    <col min="12043" max="12043" width="19.140625" style="6" bestFit="1" customWidth="1"/>
    <col min="12044" max="12044" width="10.42578125" style="6" customWidth="1"/>
    <col min="12045" max="12045" width="11.85546875" style="6" customWidth="1"/>
    <col min="12046" max="12046" width="14.7109375" style="6" customWidth="1"/>
    <col min="12047" max="12047" width="9" style="6" bestFit="1" customWidth="1"/>
    <col min="12048" max="12287" width="9.140625" style="6"/>
    <col min="12288" max="12288" width="4.7109375" style="6" bestFit="1" customWidth="1"/>
    <col min="12289" max="12289" width="9.7109375" style="6" bestFit="1" customWidth="1"/>
    <col min="12290" max="12290" width="10" style="6" bestFit="1" customWidth="1"/>
    <col min="12291" max="12291" width="8.85546875" style="6" bestFit="1" customWidth="1"/>
    <col min="12292" max="12292" width="22.85546875" style="6" customWidth="1"/>
    <col min="12293" max="12293" width="59.7109375" style="6" bestFit="1" customWidth="1"/>
    <col min="12294" max="12294" width="57.85546875" style="6" bestFit="1" customWidth="1"/>
    <col min="12295" max="12295" width="35.28515625" style="6" bestFit="1" customWidth="1"/>
    <col min="12296" max="12296" width="28.140625" style="6" bestFit="1" customWidth="1"/>
    <col min="12297" max="12297" width="33.140625" style="6" bestFit="1" customWidth="1"/>
    <col min="12298" max="12298" width="26" style="6" bestFit="1" customWidth="1"/>
    <col min="12299" max="12299" width="19.140625" style="6" bestFit="1" customWidth="1"/>
    <col min="12300" max="12300" width="10.42578125" style="6" customWidth="1"/>
    <col min="12301" max="12301" width="11.85546875" style="6" customWidth="1"/>
    <col min="12302" max="12302" width="14.7109375" style="6" customWidth="1"/>
    <col min="12303" max="12303" width="9" style="6" bestFit="1" customWidth="1"/>
    <col min="12304" max="12543" width="9.140625" style="6"/>
    <col min="12544" max="12544" width="4.7109375" style="6" bestFit="1" customWidth="1"/>
    <col min="12545" max="12545" width="9.7109375" style="6" bestFit="1" customWidth="1"/>
    <col min="12546" max="12546" width="10" style="6" bestFit="1" customWidth="1"/>
    <col min="12547" max="12547" width="8.85546875" style="6" bestFit="1" customWidth="1"/>
    <col min="12548" max="12548" width="22.85546875" style="6" customWidth="1"/>
    <col min="12549" max="12549" width="59.7109375" style="6" bestFit="1" customWidth="1"/>
    <col min="12550" max="12550" width="57.85546875" style="6" bestFit="1" customWidth="1"/>
    <col min="12551" max="12551" width="35.28515625" style="6" bestFit="1" customWidth="1"/>
    <col min="12552" max="12552" width="28.140625" style="6" bestFit="1" customWidth="1"/>
    <col min="12553" max="12553" width="33.140625" style="6" bestFit="1" customWidth="1"/>
    <col min="12554" max="12554" width="26" style="6" bestFit="1" customWidth="1"/>
    <col min="12555" max="12555" width="19.140625" style="6" bestFit="1" customWidth="1"/>
    <col min="12556" max="12556" width="10.42578125" style="6" customWidth="1"/>
    <col min="12557" max="12557" width="11.85546875" style="6" customWidth="1"/>
    <col min="12558" max="12558" width="14.7109375" style="6" customWidth="1"/>
    <col min="12559" max="12559" width="9" style="6" bestFit="1" customWidth="1"/>
    <col min="12560" max="12799" width="9.140625" style="6"/>
    <col min="12800" max="12800" width="4.7109375" style="6" bestFit="1" customWidth="1"/>
    <col min="12801" max="12801" width="9.7109375" style="6" bestFit="1" customWidth="1"/>
    <col min="12802" max="12802" width="10" style="6" bestFit="1" customWidth="1"/>
    <col min="12803" max="12803" width="8.85546875" style="6" bestFit="1" customWidth="1"/>
    <col min="12804" max="12804" width="22.85546875" style="6" customWidth="1"/>
    <col min="12805" max="12805" width="59.7109375" style="6" bestFit="1" customWidth="1"/>
    <col min="12806" max="12806" width="57.85546875" style="6" bestFit="1" customWidth="1"/>
    <col min="12807" max="12807" width="35.28515625" style="6" bestFit="1" customWidth="1"/>
    <col min="12808" max="12808" width="28.140625" style="6" bestFit="1" customWidth="1"/>
    <col min="12809" max="12809" width="33.140625" style="6" bestFit="1" customWidth="1"/>
    <col min="12810" max="12810" width="26" style="6" bestFit="1" customWidth="1"/>
    <col min="12811" max="12811" width="19.140625" style="6" bestFit="1" customWidth="1"/>
    <col min="12812" max="12812" width="10.42578125" style="6" customWidth="1"/>
    <col min="12813" max="12813" width="11.85546875" style="6" customWidth="1"/>
    <col min="12814" max="12814" width="14.7109375" style="6" customWidth="1"/>
    <col min="12815" max="12815" width="9" style="6" bestFit="1" customWidth="1"/>
    <col min="12816" max="13055" width="9.140625" style="6"/>
    <col min="13056" max="13056" width="4.7109375" style="6" bestFit="1" customWidth="1"/>
    <col min="13057" max="13057" width="9.7109375" style="6" bestFit="1" customWidth="1"/>
    <col min="13058" max="13058" width="10" style="6" bestFit="1" customWidth="1"/>
    <col min="13059" max="13059" width="8.85546875" style="6" bestFit="1" customWidth="1"/>
    <col min="13060" max="13060" width="22.85546875" style="6" customWidth="1"/>
    <col min="13061" max="13061" width="59.7109375" style="6" bestFit="1" customWidth="1"/>
    <col min="13062" max="13062" width="57.85546875" style="6" bestFit="1" customWidth="1"/>
    <col min="13063" max="13063" width="35.28515625" style="6" bestFit="1" customWidth="1"/>
    <col min="13064" max="13064" width="28.140625" style="6" bestFit="1" customWidth="1"/>
    <col min="13065" max="13065" width="33.140625" style="6" bestFit="1" customWidth="1"/>
    <col min="13066" max="13066" width="26" style="6" bestFit="1" customWidth="1"/>
    <col min="13067" max="13067" width="19.140625" style="6" bestFit="1" customWidth="1"/>
    <col min="13068" max="13068" width="10.42578125" style="6" customWidth="1"/>
    <col min="13069" max="13069" width="11.85546875" style="6" customWidth="1"/>
    <col min="13070" max="13070" width="14.7109375" style="6" customWidth="1"/>
    <col min="13071" max="13071" width="9" style="6" bestFit="1" customWidth="1"/>
    <col min="13072" max="13311" width="9.140625" style="6"/>
    <col min="13312" max="13312" width="4.7109375" style="6" bestFit="1" customWidth="1"/>
    <col min="13313" max="13313" width="9.7109375" style="6" bestFit="1" customWidth="1"/>
    <col min="13314" max="13314" width="10" style="6" bestFit="1" customWidth="1"/>
    <col min="13315" max="13315" width="8.85546875" style="6" bestFit="1" customWidth="1"/>
    <col min="13316" max="13316" width="22.85546875" style="6" customWidth="1"/>
    <col min="13317" max="13317" width="59.7109375" style="6" bestFit="1" customWidth="1"/>
    <col min="13318" max="13318" width="57.85546875" style="6" bestFit="1" customWidth="1"/>
    <col min="13319" max="13319" width="35.28515625" style="6" bestFit="1" customWidth="1"/>
    <col min="13320" max="13320" width="28.140625" style="6" bestFit="1" customWidth="1"/>
    <col min="13321" max="13321" width="33.140625" style="6" bestFit="1" customWidth="1"/>
    <col min="13322" max="13322" width="26" style="6" bestFit="1" customWidth="1"/>
    <col min="13323" max="13323" width="19.140625" style="6" bestFit="1" customWidth="1"/>
    <col min="13324" max="13324" width="10.42578125" style="6" customWidth="1"/>
    <col min="13325" max="13325" width="11.85546875" style="6" customWidth="1"/>
    <col min="13326" max="13326" width="14.7109375" style="6" customWidth="1"/>
    <col min="13327" max="13327" width="9" style="6" bestFit="1" customWidth="1"/>
    <col min="13328" max="13567" width="9.140625" style="6"/>
    <col min="13568" max="13568" width="4.7109375" style="6" bestFit="1" customWidth="1"/>
    <col min="13569" max="13569" width="9.7109375" style="6" bestFit="1" customWidth="1"/>
    <col min="13570" max="13570" width="10" style="6" bestFit="1" customWidth="1"/>
    <col min="13571" max="13571" width="8.85546875" style="6" bestFit="1" customWidth="1"/>
    <col min="13572" max="13572" width="22.85546875" style="6" customWidth="1"/>
    <col min="13573" max="13573" width="59.7109375" style="6" bestFit="1" customWidth="1"/>
    <col min="13574" max="13574" width="57.85546875" style="6" bestFit="1" customWidth="1"/>
    <col min="13575" max="13575" width="35.28515625" style="6" bestFit="1" customWidth="1"/>
    <col min="13576" max="13576" width="28.140625" style="6" bestFit="1" customWidth="1"/>
    <col min="13577" max="13577" width="33.140625" style="6" bestFit="1" customWidth="1"/>
    <col min="13578" max="13578" width="26" style="6" bestFit="1" customWidth="1"/>
    <col min="13579" max="13579" width="19.140625" style="6" bestFit="1" customWidth="1"/>
    <col min="13580" max="13580" width="10.42578125" style="6" customWidth="1"/>
    <col min="13581" max="13581" width="11.85546875" style="6" customWidth="1"/>
    <col min="13582" max="13582" width="14.7109375" style="6" customWidth="1"/>
    <col min="13583" max="13583" width="9" style="6" bestFit="1" customWidth="1"/>
    <col min="13584" max="13823" width="9.140625" style="6"/>
    <col min="13824" max="13824" width="4.7109375" style="6" bestFit="1" customWidth="1"/>
    <col min="13825" max="13825" width="9.7109375" style="6" bestFit="1" customWidth="1"/>
    <col min="13826" max="13826" width="10" style="6" bestFit="1" customWidth="1"/>
    <col min="13827" max="13827" width="8.85546875" style="6" bestFit="1" customWidth="1"/>
    <col min="13828" max="13828" width="22.85546875" style="6" customWidth="1"/>
    <col min="13829" max="13829" width="59.7109375" style="6" bestFit="1" customWidth="1"/>
    <col min="13830" max="13830" width="57.85546875" style="6" bestFit="1" customWidth="1"/>
    <col min="13831" max="13831" width="35.28515625" style="6" bestFit="1" customWidth="1"/>
    <col min="13832" max="13832" width="28.140625" style="6" bestFit="1" customWidth="1"/>
    <col min="13833" max="13833" width="33.140625" style="6" bestFit="1" customWidth="1"/>
    <col min="13834" max="13834" width="26" style="6" bestFit="1" customWidth="1"/>
    <col min="13835" max="13835" width="19.140625" style="6" bestFit="1" customWidth="1"/>
    <col min="13836" max="13836" width="10.42578125" style="6" customWidth="1"/>
    <col min="13837" max="13837" width="11.85546875" style="6" customWidth="1"/>
    <col min="13838" max="13838" width="14.7109375" style="6" customWidth="1"/>
    <col min="13839" max="13839" width="9" style="6" bestFit="1" customWidth="1"/>
    <col min="13840" max="14079" width="9.140625" style="6"/>
    <col min="14080" max="14080" width="4.7109375" style="6" bestFit="1" customWidth="1"/>
    <col min="14081" max="14081" width="9.7109375" style="6" bestFit="1" customWidth="1"/>
    <col min="14082" max="14082" width="10" style="6" bestFit="1" customWidth="1"/>
    <col min="14083" max="14083" width="8.85546875" style="6" bestFit="1" customWidth="1"/>
    <col min="14084" max="14084" width="22.85546875" style="6" customWidth="1"/>
    <col min="14085" max="14085" width="59.7109375" style="6" bestFit="1" customWidth="1"/>
    <col min="14086" max="14086" width="57.85546875" style="6" bestFit="1" customWidth="1"/>
    <col min="14087" max="14087" width="35.28515625" style="6" bestFit="1" customWidth="1"/>
    <col min="14088" max="14088" width="28.140625" style="6" bestFit="1" customWidth="1"/>
    <col min="14089" max="14089" width="33.140625" style="6" bestFit="1" customWidth="1"/>
    <col min="14090" max="14090" width="26" style="6" bestFit="1" customWidth="1"/>
    <col min="14091" max="14091" width="19.140625" style="6" bestFit="1" customWidth="1"/>
    <col min="14092" max="14092" width="10.42578125" style="6" customWidth="1"/>
    <col min="14093" max="14093" width="11.85546875" style="6" customWidth="1"/>
    <col min="14094" max="14094" width="14.7109375" style="6" customWidth="1"/>
    <col min="14095" max="14095" width="9" style="6" bestFit="1" customWidth="1"/>
    <col min="14096" max="14335" width="9.140625" style="6"/>
    <col min="14336" max="14336" width="4.7109375" style="6" bestFit="1" customWidth="1"/>
    <col min="14337" max="14337" width="9.7109375" style="6" bestFit="1" customWidth="1"/>
    <col min="14338" max="14338" width="10" style="6" bestFit="1" customWidth="1"/>
    <col min="14339" max="14339" width="8.85546875" style="6" bestFit="1" customWidth="1"/>
    <col min="14340" max="14340" width="22.85546875" style="6" customWidth="1"/>
    <col min="14341" max="14341" width="59.7109375" style="6" bestFit="1" customWidth="1"/>
    <col min="14342" max="14342" width="57.85546875" style="6" bestFit="1" customWidth="1"/>
    <col min="14343" max="14343" width="35.28515625" style="6" bestFit="1" customWidth="1"/>
    <col min="14344" max="14344" width="28.140625" style="6" bestFit="1" customWidth="1"/>
    <col min="14345" max="14345" width="33.140625" style="6" bestFit="1" customWidth="1"/>
    <col min="14346" max="14346" width="26" style="6" bestFit="1" customWidth="1"/>
    <col min="14347" max="14347" width="19.140625" style="6" bestFit="1" customWidth="1"/>
    <col min="14348" max="14348" width="10.42578125" style="6" customWidth="1"/>
    <col min="14349" max="14349" width="11.85546875" style="6" customWidth="1"/>
    <col min="14350" max="14350" width="14.7109375" style="6" customWidth="1"/>
    <col min="14351" max="14351" width="9" style="6" bestFit="1" customWidth="1"/>
    <col min="14352" max="14591" width="9.140625" style="6"/>
    <col min="14592" max="14592" width="4.7109375" style="6" bestFit="1" customWidth="1"/>
    <col min="14593" max="14593" width="9.7109375" style="6" bestFit="1" customWidth="1"/>
    <col min="14594" max="14594" width="10" style="6" bestFit="1" customWidth="1"/>
    <col min="14595" max="14595" width="8.85546875" style="6" bestFit="1" customWidth="1"/>
    <col min="14596" max="14596" width="22.85546875" style="6" customWidth="1"/>
    <col min="14597" max="14597" width="59.7109375" style="6" bestFit="1" customWidth="1"/>
    <col min="14598" max="14598" width="57.85546875" style="6" bestFit="1" customWidth="1"/>
    <col min="14599" max="14599" width="35.28515625" style="6" bestFit="1" customWidth="1"/>
    <col min="14600" max="14600" width="28.140625" style="6" bestFit="1" customWidth="1"/>
    <col min="14601" max="14601" width="33.140625" style="6" bestFit="1" customWidth="1"/>
    <col min="14602" max="14602" width="26" style="6" bestFit="1" customWidth="1"/>
    <col min="14603" max="14603" width="19.140625" style="6" bestFit="1" customWidth="1"/>
    <col min="14604" max="14604" width="10.42578125" style="6" customWidth="1"/>
    <col min="14605" max="14605" width="11.85546875" style="6" customWidth="1"/>
    <col min="14606" max="14606" width="14.7109375" style="6" customWidth="1"/>
    <col min="14607" max="14607" width="9" style="6" bestFit="1" customWidth="1"/>
    <col min="14608" max="14847" width="9.140625" style="6"/>
    <col min="14848" max="14848" width="4.7109375" style="6" bestFit="1" customWidth="1"/>
    <col min="14849" max="14849" width="9.7109375" style="6" bestFit="1" customWidth="1"/>
    <col min="14850" max="14850" width="10" style="6" bestFit="1" customWidth="1"/>
    <col min="14851" max="14851" width="8.85546875" style="6" bestFit="1" customWidth="1"/>
    <col min="14852" max="14852" width="22.85546875" style="6" customWidth="1"/>
    <col min="14853" max="14853" width="59.7109375" style="6" bestFit="1" customWidth="1"/>
    <col min="14854" max="14854" width="57.85546875" style="6" bestFit="1" customWidth="1"/>
    <col min="14855" max="14855" width="35.28515625" style="6" bestFit="1" customWidth="1"/>
    <col min="14856" max="14856" width="28.140625" style="6" bestFit="1" customWidth="1"/>
    <col min="14857" max="14857" width="33.140625" style="6" bestFit="1" customWidth="1"/>
    <col min="14858" max="14858" width="26" style="6" bestFit="1" customWidth="1"/>
    <col min="14859" max="14859" width="19.140625" style="6" bestFit="1" customWidth="1"/>
    <col min="14860" max="14860" width="10.42578125" style="6" customWidth="1"/>
    <col min="14861" max="14861" width="11.85546875" style="6" customWidth="1"/>
    <col min="14862" max="14862" width="14.7109375" style="6" customWidth="1"/>
    <col min="14863" max="14863" width="9" style="6" bestFit="1" customWidth="1"/>
    <col min="14864" max="15103" width="9.140625" style="6"/>
    <col min="15104" max="15104" width="4.7109375" style="6" bestFit="1" customWidth="1"/>
    <col min="15105" max="15105" width="9.7109375" style="6" bestFit="1" customWidth="1"/>
    <col min="15106" max="15106" width="10" style="6" bestFit="1" customWidth="1"/>
    <col min="15107" max="15107" width="8.85546875" style="6" bestFit="1" customWidth="1"/>
    <col min="15108" max="15108" width="22.85546875" style="6" customWidth="1"/>
    <col min="15109" max="15109" width="59.7109375" style="6" bestFit="1" customWidth="1"/>
    <col min="15110" max="15110" width="57.85546875" style="6" bestFit="1" customWidth="1"/>
    <col min="15111" max="15111" width="35.28515625" style="6" bestFit="1" customWidth="1"/>
    <col min="15112" max="15112" width="28.140625" style="6" bestFit="1" customWidth="1"/>
    <col min="15113" max="15113" width="33.140625" style="6" bestFit="1" customWidth="1"/>
    <col min="15114" max="15114" width="26" style="6" bestFit="1" customWidth="1"/>
    <col min="15115" max="15115" width="19.140625" style="6" bestFit="1" customWidth="1"/>
    <col min="15116" max="15116" width="10.42578125" style="6" customWidth="1"/>
    <col min="15117" max="15117" width="11.85546875" style="6" customWidth="1"/>
    <col min="15118" max="15118" width="14.7109375" style="6" customWidth="1"/>
    <col min="15119" max="15119" width="9" style="6" bestFit="1" customWidth="1"/>
    <col min="15120" max="15359" width="9.140625" style="6"/>
    <col min="15360" max="15360" width="4.7109375" style="6" bestFit="1" customWidth="1"/>
    <col min="15361" max="15361" width="9.7109375" style="6" bestFit="1" customWidth="1"/>
    <col min="15362" max="15362" width="10" style="6" bestFit="1" customWidth="1"/>
    <col min="15363" max="15363" width="8.85546875" style="6" bestFit="1" customWidth="1"/>
    <col min="15364" max="15364" width="22.85546875" style="6" customWidth="1"/>
    <col min="15365" max="15365" width="59.7109375" style="6" bestFit="1" customWidth="1"/>
    <col min="15366" max="15366" width="57.85546875" style="6" bestFit="1" customWidth="1"/>
    <col min="15367" max="15367" width="35.28515625" style="6" bestFit="1" customWidth="1"/>
    <col min="15368" max="15368" width="28.140625" style="6" bestFit="1" customWidth="1"/>
    <col min="15369" max="15369" width="33.140625" style="6" bestFit="1" customWidth="1"/>
    <col min="15370" max="15370" width="26" style="6" bestFit="1" customWidth="1"/>
    <col min="15371" max="15371" width="19.140625" style="6" bestFit="1" customWidth="1"/>
    <col min="15372" max="15372" width="10.42578125" style="6" customWidth="1"/>
    <col min="15373" max="15373" width="11.85546875" style="6" customWidth="1"/>
    <col min="15374" max="15374" width="14.7109375" style="6" customWidth="1"/>
    <col min="15375" max="15375" width="9" style="6" bestFit="1" customWidth="1"/>
    <col min="15376" max="15615" width="9.140625" style="6"/>
    <col min="15616" max="15616" width="4.7109375" style="6" bestFit="1" customWidth="1"/>
    <col min="15617" max="15617" width="9.7109375" style="6" bestFit="1" customWidth="1"/>
    <col min="15618" max="15618" width="10" style="6" bestFit="1" customWidth="1"/>
    <col min="15619" max="15619" width="8.85546875" style="6" bestFit="1" customWidth="1"/>
    <col min="15620" max="15620" width="22.85546875" style="6" customWidth="1"/>
    <col min="15621" max="15621" width="59.7109375" style="6" bestFit="1" customWidth="1"/>
    <col min="15622" max="15622" width="57.85546875" style="6" bestFit="1" customWidth="1"/>
    <col min="15623" max="15623" width="35.28515625" style="6" bestFit="1" customWidth="1"/>
    <col min="15624" max="15624" width="28.140625" style="6" bestFit="1" customWidth="1"/>
    <col min="15625" max="15625" width="33.140625" style="6" bestFit="1" customWidth="1"/>
    <col min="15626" max="15626" width="26" style="6" bestFit="1" customWidth="1"/>
    <col min="15627" max="15627" width="19.140625" style="6" bestFit="1" customWidth="1"/>
    <col min="15628" max="15628" width="10.42578125" style="6" customWidth="1"/>
    <col min="15629" max="15629" width="11.85546875" style="6" customWidth="1"/>
    <col min="15630" max="15630" width="14.7109375" style="6" customWidth="1"/>
    <col min="15631" max="15631" width="9" style="6" bestFit="1" customWidth="1"/>
    <col min="15632" max="15871" width="9.140625" style="6"/>
    <col min="15872" max="15872" width="4.7109375" style="6" bestFit="1" customWidth="1"/>
    <col min="15873" max="15873" width="9.7109375" style="6" bestFit="1" customWidth="1"/>
    <col min="15874" max="15874" width="10" style="6" bestFit="1" customWidth="1"/>
    <col min="15875" max="15875" width="8.85546875" style="6" bestFit="1" customWidth="1"/>
    <col min="15876" max="15876" width="22.85546875" style="6" customWidth="1"/>
    <col min="15877" max="15877" width="59.7109375" style="6" bestFit="1" customWidth="1"/>
    <col min="15878" max="15878" width="57.85546875" style="6" bestFit="1" customWidth="1"/>
    <col min="15879" max="15879" width="35.28515625" style="6" bestFit="1" customWidth="1"/>
    <col min="15880" max="15880" width="28.140625" style="6" bestFit="1" customWidth="1"/>
    <col min="15881" max="15881" width="33.140625" style="6" bestFit="1" customWidth="1"/>
    <col min="15882" max="15882" width="26" style="6" bestFit="1" customWidth="1"/>
    <col min="15883" max="15883" width="19.140625" style="6" bestFit="1" customWidth="1"/>
    <col min="15884" max="15884" width="10.42578125" style="6" customWidth="1"/>
    <col min="15885" max="15885" width="11.85546875" style="6" customWidth="1"/>
    <col min="15886" max="15886" width="14.7109375" style="6" customWidth="1"/>
    <col min="15887" max="15887" width="9" style="6" bestFit="1" customWidth="1"/>
    <col min="15888" max="16127" width="9.140625" style="6"/>
    <col min="16128" max="16128" width="4.7109375" style="6" bestFit="1" customWidth="1"/>
    <col min="16129" max="16129" width="9.7109375" style="6" bestFit="1" customWidth="1"/>
    <col min="16130" max="16130" width="10" style="6" bestFit="1" customWidth="1"/>
    <col min="16131" max="16131" width="8.85546875" style="6" bestFit="1" customWidth="1"/>
    <col min="16132" max="16132" width="22.85546875" style="6" customWidth="1"/>
    <col min="16133" max="16133" width="59.7109375" style="6" bestFit="1" customWidth="1"/>
    <col min="16134" max="16134" width="57.85546875" style="6" bestFit="1" customWidth="1"/>
    <col min="16135" max="16135" width="35.28515625" style="6" bestFit="1" customWidth="1"/>
    <col min="16136" max="16136" width="28.140625" style="6" bestFit="1" customWidth="1"/>
    <col min="16137" max="16137" width="33.140625" style="6" bestFit="1" customWidth="1"/>
    <col min="16138" max="16138" width="26" style="6" bestFit="1" customWidth="1"/>
    <col min="16139" max="16139" width="19.140625" style="6" bestFit="1" customWidth="1"/>
    <col min="16140" max="16140" width="10.42578125" style="6" customWidth="1"/>
    <col min="16141" max="16141" width="11.85546875" style="6" customWidth="1"/>
    <col min="16142" max="16142" width="14.7109375" style="6" customWidth="1"/>
    <col min="16143" max="16143" width="9" style="6" bestFit="1" customWidth="1"/>
    <col min="16144" max="16384" width="9.140625" style="6"/>
  </cols>
  <sheetData>
    <row r="2" spans="1:18" ht="18.75" x14ac:dyDescent="0.25">
      <c r="A2" s="30" t="s">
        <v>1040</v>
      </c>
      <c r="J2" s="202"/>
    </row>
    <row r="4" spans="1:18" s="10" customFormat="1" ht="59.25" customHeight="1" x14ac:dyDescent="0.2">
      <c r="A4" s="701" t="s">
        <v>0</v>
      </c>
      <c r="B4" s="700" t="s">
        <v>1</v>
      </c>
      <c r="C4" s="700" t="s">
        <v>2</v>
      </c>
      <c r="D4" s="700" t="s">
        <v>3</v>
      </c>
      <c r="E4" s="701" t="s">
        <v>4</v>
      </c>
      <c r="F4" s="701" t="s">
        <v>5</v>
      </c>
      <c r="G4" s="701" t="s">
        <v>6</v>
      </c>
      <c r="H4" s="700" t="s">
        <v>7</v>
      </c>
      <c r="I4" s="700"/>
      <c r="J4" s="701" t="s">
        <v>8</v>
      </c>
      <c r="K4" s="702" t="s">
        <v>907</v>
      </c>
      <c r="L4" s="702"/>
      <c r="M4" s="703" t="s">
        <v>908</v>
      </c>
      <c r="N4" s="703"/>
      <c r="O4" s="703" t="s">
        <v>11</v>
      </c>
      <c r="P4" s="703"/>
      <c r="Q4" s="700" t="s">
        <v>909</v>
      </c>
      <c r="R4" s="700" t="s">
        <v>13</v>
      </c>
    </row>
    <row r="5" spans="1:18" s="10" customFormat="1" ht="35.25" customHeight="1" x14ac:dyDescent="0.2">
      <c r="A5" s="701"/>
      <c r="B5" s="700"/>
      <c r="C5" s="700"/>
      <c r="D5" s="700"/>
      <c r="E5" s="701"/>
      <c r="F5" s="701"/>
      <c r="G5" s="701"/>
      <c r="H5" s="204" t="s">
        <v>14</v>
      </c>
      <c r="I5" s="204" t="s">
        <v>15</v>
      </c>
      <c r="J5" s="701"/>
      <c r="K5" s="204">
        <v>2020</v>
      </c>
      <c r="L5" s="204">
        <v>2021</v>
      </c>
      <c r="M5" s="205">
        <v>2020</v>
      </c>
      <c r="N5" s="205">
        <v>2021</v>
      </c>
      <c r="O5" s="205">
        <v>2020</v>
      </c>
      <c r="P5" s="205">
        <v>2021</v>
      </c>
      <c r="Q5" s="700"/>
      <c r="R5" s="700"/>
    </row>
    <row r="6" spans="1:18" s="10" customFormat="1" ht="23.25" customHeight="1" x14ac:dyDescent="0.2">
      <c r="A6" s="213" t="s">
        <v>16</v>
      </c>
      <c r="B6" s="204" t="s">
        <v>17</v>
      </c>
      <c r="C6" s="204" t="s">
        <v>18</v>
      </c>
      <c r="D6" s="204" t="s">
        <v>19</v>
      </c>
      <c r="E6" s="213" t="s">
        <v>20</v>
      </c>
      <c r="F6" s="213" t="s">
        <v>21</v>
      </c>
      <c r="G6" s="213" t="s">
        <v>22</v>
      </c>
      <c r="H6" s="204" t="s">
        <v>23</v>
      </c>
      <c r="I6" s="204" t="s">
        <v>24</v>
      </c>
      <c r="J6" s="213" t="s">
        <v>25</v>
      </c>
      <c r="K6" s="204" t="s">
        <v>26</v>
      </c>
      <c r="L6" s="204" t="s">
        <v>27</v>
      </c>
      <c r="M6" s="214" t="s">
        <v>28</v>
      </c>
      <c r="N6" s="214" t="s">
        <v>29</v>
      </c>
      <c r="O6" s="214" t="s">
        <v>30</v>
      </c>
      <c r="P6" s="214" t="s">
        <v>31</v>
      </c>
      <c r="Q6" s="213" t="s">
        <v>32</v>
      </c>
      <c r="R6" s="204" t="s">
        <v>33</v>
      </c>
    </row>
    <row r="7" spans="1:18" s="326" customFormat="1" ht="80.25" customHeight="1" x14ac:dyDescent="0.25">
      <c r="A7" s="654">
        <v>1</v>
      </c>
      <c r="B7" s="654">
        <v>1</v>
      </c>
      <c r="C7" s="654">
        <v>4</v>
      </c>
      <c r="D7" s="650">
        <v>2</v>
      </c>
      <c r="E7" s="650" t="s">
        <v>910</v>
      </c>
      <c r="F7" s="650" t="s">
        <v>911</v>
      </c>
      <c r="G7" s="650" t="s">
        <v>235</v>
      </c>
      <c r="H7" s="325" t="s">
        <v>279</v>
      </c>
      <c r="I7" s="325">
        <v>4</v>
      </c>
      <c r="J7" s="651" t="s">
        <v>912</v>
      </c>
      <c r="K7" s="651"/>
      <c r="L7" s="651" t="s">
        <v>917</v>
      </c>
      <c r="M7" s="648"/>
      <c r="N7" s="648">
        <v>100000</v>
      </c>
      <c r="O7" s="648"/>
      <c r="P7" s="648">
        <v>100000</v>
      </c>
      <c r="Q7" s="651" t="s">
        <v>913</v>
      </c>
      <c r="R7" s="680" t="s">
        <v>914</v>
      </c>
    </row>
    <row r="8" spans="1:18" s="326" customFormat="1" ht="101.25" customHeight="1" x14ac:dyDescent="0.25">
      <c r="A8" s="654"/>
      <c r="B8" s="654"/>
      <c r="C8" s="654"/>
      <c r="D8" s="650"/>
      <c r="E8" s="650"/>
      <c r="F8" s="650"/>
      <c r="G8" s="650"/>
      <c r="H8" s="325" t="s">
        <v>915</v>
      </c>
      <c r="I8" s="325">
        <v>200</v>
      </c>
      <c r="J8" s="651"/>
      <c r="K8" s="651"/>
      <c r="L8" s="651"/>
      <c r="M8" s="648"/>
      <c r="N8" s="648"/>
      <c r="O8" s="648"/>
      <c r="P8" s="648"/>
      <c r="Q8" s="651"/>
      <c r="R8" s="680"/>
    </row>
    <row r="9" spans="1:18" s="326" customFormat="1" ht="81.75" customHeight="1" x14ac:dyDescent="0.25">
      <c r="A9" s="660" t="s">
        <v>916</v>
      </c>
      <c r="B9" s="676"/>
      <c r="C9" s="676"/>
      <c r="D9" s="676"/>
      <c r="E9" s="676"/>
      <c r="F9" s="676"/>
      <c r="G9" s="676"/>
      <c r="H9" s="676"/>
      <c r="I9" s="676"/>
      <c r="J9" s="676"/>
      <c r="K9" s="676"/>
      <c r="L9" s="676"/>
      <c r="M9" s="676"/>
      <c r="N9" s="676"/>
      <c r="O9" s="676"/>
      <c r="P9" s="676"/>
      <c r="Q9" s="676"/>
      <c r="R9" s="676"/>
    </row>
    <row r="10" spans="1:18" s="37" customFormat="1" ht="105" customHeight="1" x14ac:dyDescent="0.25">
      <c r="A10" s="677">
        <v>2</v>
      </c>
      <c r="B10" s="678">
        <v>1</v>
      </c>
      <c r="C10" s="678">
        <v>4</v>
      </c>
      <c r="D10" s="679">
        <v>5</v>
      </c>
      <c r="E10" s="679" t="s">
        <v>918</v>
      </c>
      <c r="F10" s="679" t="s">
        <v>919</v>
      </c>
      <c r="G10" s="679" t="s">
        <v>59</v>
      </c>
      <c r="H10" s="206" t="s">
        <v>273</v>
      </c>
      <c r="I10" s="206">
        <v>1</v>
      </c>
      <c r="J10" s="674" t="s">
        <v>920</v>
      </c>
      <c r="K10" s="699" t="s">
        <v>149</v>
      </c>
      <c r="L10" s="674"/>
      <c r="M10" s="675">
        <v>120000</v>
      </c>
      <c r="N10" s="675"/>
      <c r="O10" s="675">
        <v>120000</v>
      </c>
      <c r="P10" s="675"/>
      <c r="Q10" s="674" t="s">
        <v>913</v>
      </c>
      <c r="R10" s="664" t="s">
        <v>914</v>
      </c>
    </row>
    <row r="11" spans="1:18" s="37" customFormat="1" ht="108" customHeight="1" x14ac:dyDescent="0.25">
      <c r="A11" s="677"/>
      <c r="B11" s="678"/>
      <c r="C11" s="678"/>
      <c r="D11" s="679"/>
      <c r="E11" s="679"/>
      <c r="F11" s="679"/>
      <c r="G11" s="679"/>
      <c r="H11" s="206" t="s">
        <v>98</v>
      </c>
      <c r="I11" s="206">
        <v>120</v>
      </c>
      <c r="J11" s="674"/>
      <c r="K11" s="699"/>
      <c r="L11" s="674"/>
      <c r="M11" s="675"/>
      <c r="N11" s="675"/>
      <c r="O11" s="675"/>
      <c r="P11" s="675"/>
      <c r="Q11" s="674"/>
      <c r="R11" s="664"/>
    </row>
    <row r="12" spans="1:18" s="37" customFormat="1" ht="57.75" customHeight="1" x14ac:dyDescent="0.25">
      <c r="A12" s="681" t="s">
        <v>921</v>
      </c>
      <c r="B12" s="681"/>
      <c r="C12" s="681"/>
      <c r="D12" s="681"/>
      <c r="E12" s="681"/>
      <c r="F12" s="681"/>
      <c r="G12" s="681"/>
      <c r="H12" s="681"/>
      <c r="I12" s="681"/>
      <c r="J12" s="681"/>
      <c r="K12" s="681"/>
      <c r="L12" s="681"/>
      <c r="M12" s="681"/>
      <c r="N12" s="681"/>
      <c r="O12" s="681"/>
      <c r="P12" s="681"/>
      <c r="Q12" s="681"/>
      <c r="R12" s="681"/>
    </row>
    <row r="13" spans="1:18" s="37" customFormat="1" ht="92.25" customHeight="1" x14ac:dyDescent="0.25">
      <c r="A13" s="677">
        <v>3</v>
      </c>
      <c r="B13" s="678">
        <v>1</v>
      </c>
      <c r="C13" s="678">
        <v>4</v>
      </c>
      <c r="D13" s="679">
        <v>5</v>
      </c>
      <c r="E13" s="679" t="s">
        <v>922</v>
      </c>
      <c r="F13" s="679" t="s">
        <v>923</v>
      </c>
      <c r="G13" s="679" t="s">
        <v>235</v>
      </c>
      <c r="H13" s="206" t="s">
        <v>279</v>
      </c>
      <c r="I13" s="206">
        <v>2</v>
      </c>
      <c r="J13" s="674" t="s">
        <v>924</v>
      </c>
      <c r="K13" s="698" t="s">
        <v>149</v>
      </c>
      <c r="L13" s="674"/>
      <c r="M13" s="675">
        <v>50000</v>
      </c>
      <c r="N13" s="675"/>
      <c r="O13" s="675">
        <v>50000</v>
      </c>
      <c r="P13" s="675"/>
      <c r="Q13" s="674" t="s">
        <v>913</v>
      </c>
      <c r="R13" s="664" t="s">
        <v>914</v>
      </c>
    </row>
    <row r="14" spans="1:18" s="37" customFormat="1" ht="92.25" customHeight="1" x14ac:dyDescent="0.25">
      <c r="A14" s="677"/>
      <c r="B14" s="678"/>
      <c r="C14" s="678"/>
      <c r="D14" s="679"/>
      <c r="E14" s="679"/>
      <c r="F14" s="679"/>
      <c r="G14" s="679"/>
      <c r="H14" s="206" t="s">
        <v>915</v>
      </c>
      <c r="I14" s="206">
        <v>100</v>
      </c>
      <c r="J14" s="674"/>
      <c r="K14" s="698"/>
      <c r="L14" s="674"/>
      <c r="M14" s="675"/>
      <c r="N14" s="675"/>
      <c r="O14" s="675"/>
      <c r="P14" s="675"/>
      <c r="Q14" s="674"/>
      <c r="R14" s="664"/>
    </row>
    <row r="15" spans="1:18" s="37" customFormat="1" ht="53.25" customHeight="1" x14ac:dyDescent="0.25">
      <c r="A15" s="681" t="s">
        <v>925</v>
      </c>
      <c r="B15" s="681"/>
      <c r="C15" s="681"/>
      <c r="D15" s="681"/>
      <c r="E15" s="681"/>
      <c r="F15" s="681"/>
      <c r="G15" s="681"/>
      <c r="H15" s="681"/>
      <c r="I15" s="681"/>
      <c r="J15" s="681"/>
      <c r="K15" s="681"/>
      <c r="L15" s="681"/>
      <c r="M15" s="681"/>
      <c r="N15" s="681"/>
      <c r="O15" s="681"/>
      <c r="P15" s="681"/>
      <c r="Q15" s="681"/>
      <c r="R15" s="681"/>
    </row>
    <row r="16" spans="1:18" s="37" customFormat="1" ht="85.5" customHeight="1" x14ac:dyDescent="0.25">
      <c r="A16" s="677">
        <v>4</v>
      </c>
      <c r="B16" s="678">
        <v>1</v>
      </c>
      <c r="C16" s="678">
        <v>4</v>
      </c>
      <c r="D16" s="679">
        <v>2</v>
      </c>
      <c r="E16" s="679" t="s">
        <v>926</v>
      </c>
      <c r="F16" s="679" t="s">
        <v>927</v>
      </c>
      <c r="G16" s="679" t="s">
        <v>59</v>
      </c>
      <c r="H16" s="206" t="s">
        <v>273</v>
      </c>
      <c r="I16" s="206">
        <v>1</v>
      </c>
      <c r="J16" s="674" t="s">
        <v>928</v>
      </c>
      <c r="K16" s="674" t="s">
        <v>88</v>
      </c>
      <c r="L16" s="674"/>
      <c r="M16" s="675">
        <v>60000</v>
      </c>
      <c r="N16" s="675"/>
      <c r="O16" s="675">
        <v>60000</v>
      </c>
      <c r="P16" s="675"/>
      <c r="Q16" s="674" t="s">
        <v>913</v>
      </c>
      <c r="R16" s="664" t="s">
        <v>914</v>
      </c>
    </row>
    <row r="17" spans="1:19" s="37" customFormat="1" ht="81" customHeight="1" x14ac:dyDescent="0.25">
      <c r="A17" s="677"/>
      <c r="B17" s="678"/>
      <c r="C17" s="678"/>
      <c r="D17" s="679"/>
      <c r="E17" s="679"/>
      <c r="F17" s="679"/>
      <c r="G17" s="679"/>
      <c r="H17" s="206" t="s">
        <v>98</v>
      </c>
      <c r="I17" s="206">
        <v>100</v>
      </c>
      <c r="J17" s="674"/>
      <c r="K17" s="674"/>
      <c r="L17" s="674"/>
      <c r="M17" s="675"/>
      <c r="N17" s="675"/>
      <c r="O17" s="675"/>
      <c r="P17" s="675"/>
      <c r="Q17" s="674"/>
      <c r="R17" s="664"/>
    </row>
    <row r="18" spans="1:19" s="37" customFormat="1" ht="51" customHeight="1" x14ac:dyDescent="0.25">
      <c r="A18" s="681" t="s">
        <v>929</v>
      </c>
      <c r="B18" s="681"/>
      <c r="C18" s="681"/>
      <c r="D18" s="681"/>
      <c r="E18" s="681"/>
      <c r="F18" s="681"/>
      <c r="G18" s="681"/>
      <c r="H18" s="681"/>
      <c r="I18" s="681"/>
      <c r="J18" s="681"/>
      <c r="K18" s="681"/>
      <c r="L18" s="681"/>
      <c r="M18" s="681"/>
      <c r="N18" s="681"/>
      <c r="O18" s="681"/>
      <c r="P18" s="681"/>
      <c r="Q18" s="681"/>
      <c r="R18" s="681"/>
    </row>
    <row r="19" spans="1:19" s="37" customFormat="1" ht="103.5" customHeight="1" x14ac:dyDescent="0.25">
      <c r="A19" s="677">
        <v>5</v>
      </c>
      <c r="B19" s="678">
        <v>1</v>
      </c>
      <c r="C19" s="678">
        <v>4</v>
      </c>
      <c r="D19" s="679">
        <v>2</v>
      </c>
      <c r="E19" s="679" t="s">
        <v>930</v>
      </c>
      <c r="F19" s="679" t="s">
        <v>931</v>
      </c>
      <c r="G19" s="679" t="s">
        <v>932</v>
      </c>
      <c r="H19" s="206" t="s">
        <v>665</v>
      </c>
      <c r="I19" s="206">
        <v>3</v>
      </c>
      <c r="J19" s="674" t="s">
        <v>933</v>
      </c>
      <c r="K19" s="674" t="s">
        <v>43</v>
      </c>
      <c r="L19" s="674"/>
      <c r="M19" s="675">
        <v>60000</v>
      </c>
      <c r="N19" s="675"/>
      <c r="O19" s="675">
        <v>60000</v>
      </c>
      <c r="P19" s="675"/>
      <c r="Q19" s="674" t="s">
        <v>913</v>
      </c>
      <c r="R19" s="664" t="s">
        <v>914</v>
      </c>
    </row>
    <row r="20" spans="1:19" s="37" customFormat="1" ht="110.25" customHeight="1" x14ac:dyDescent="0.25">
      <c r="A20" s="677"/>
      <c r="B20" s="678"/>
      <c r="C20" s="678"/>
      <c r="D20" s="679"/>
      <c r="E20" s="679"/>
      <c r="F20" s="679"/>
      <c r="G20" s="679"/>
      <c r="H20" s="206" t="s">
        <v>915</v>
      </c>
      <c r="I20" s="206">
        <v>160</v>
      </c>
      <c r="J20" s="674"/>
      <c r="K20" s="674"/>
      <c r="L20" s="674"/>
      <c r="M20" s="675"/>
      <c r="N20" s="675"/>
      <c r="O20" s="675"/>
      <c r="P20" s="675"/>
      <c r="Q20" s="674"/>
      <c r="R20" s="664"/>
    </row>
    <row r="21" spans="1:19" s="37" customFormat="1" ht="63" customHeight="1" x14ac:dyDescent="0.25">
      <c r="A21" s="681" t="s">
        <v>934</v>
      </c>
      <c r="B21" s="681"/>
      <c r="C21" s="681"/>
      <c r="D21" s="681"/>
      <c r="E21" s="681"/>
      <c r="F21" s="681"/>
      <c r="G21" s="681"/>
      <c r="H21" s="681"/>
      <c r="I21" s="681"/>
      <c r="J21" s="681"/>
      <c r="K21" s="681"/>
      <c r="L21" s="681"/>
      <c r="M21" s="681"/>
      <c r="N21" s="681"/>
      <c r="O21" s="681"/>
      <c r="P21" s="681"/>
      <c r="Q21" s="681"/>
      <c r="R21" s="681"/>
    </row>
    <row r="22" spans="1:19" s="326" customFormat="1" ht="49.5" customHeight="1" x14ac:dyDescent="0.25">
      <c r="A22" s="654">
        <v>6</v>
      </c>
      <c r="B22" s="654">
        <v>1</v>
      </c>
      <c r="C22" s="654">
        <v>4</v>
      </c>
      <c r="D22" s="650">
        <v>5</v>
      </c>
      <c r="E22" s="650" t="s">
        <v>935</v>
      </c>
      <c r="F22" s="650" t="s">
        <v>936</v>
      </c>
      <c r="G22" s="650" t="s">
        <v>939</v>
      </c>
      <c r="H22" s="650" t="s">
        <v>631</v>
      </c>
      <c r="I22" s="650">
        <v>1</v>
      </c>
      <c r="J22" s="651" t="s">
        <v>937</v>
      </c>
      <c r="K22" s="651" t="s">
        <v>43</v>
      </c>
      <c r="L22" s="651"/>
      <c r="M22" s="648">
        <v>120000</v>
      </c>
      <c r="N22" s="648"/>
      <c r="O22" s="648">
        <v>120000</v>
      </c>
      <c r="P22" s="648"/>
      <c r="Q22" s="651" t="s">
        <v>938</v>
      </c>
      <c r="R22" s="650" t="s">
        <v>914</v>
      </c>
    </row>
    <row r="23" spans="1:19" s="326" customFormat="1" ht="3" customHeight="1" x14ac:dyDescent="0.25">
      <c r="A23" s="654"/>
      <c r="B23" s="654"/>
      <c r="C23" s="654"/>
      <c r="D23" s="650"/>
      <c r="E23" s="650"/>
      <c r="F23" s="650"/>
      <c r="G23" s="650"/>
      <c r="H23" s="650"/>
      <c r="I23" s="650"/>
      <c r="J23" s="651"/>
      <c r="K23" s="651"/>
      <c r="L23" s="651"/>
      <c r="M23" s="648"/>
      <c r="N23" s="648"/>
      <c r="O23" s="648"/>
      <c r="P23" s="648"/>
      <c r="Q23" s="651"/>
      <c r="R23" s="654"/>
    </row>
    <row r="24" spans="1:19" s="326" customFormat="1" ht="48" customHeight="1" x14ac:dyDescent="0.25">
      <c r="A24" s="654"/>
      <c r="B24" s="654"/>
      <c r="C24" s="654"/>
      <c r="D24" s="650"/>
      <c r="E24" s="650"/>
      <c r="F24" s="650"/>
      <c r="G24" s="650"/>
      <c r="H24" s="650"/>
      <c r="I24" s="650"/>
      <c r="J24" s="651"/>
      <c r="K24" s="651"/>
      <c r="L24" s="651"/>
      <c r="M24" s="648"/>
      <c r="N24" s="648"/>
      <c r="O24" s="648"/>
      <c r="P24" s="648"/>
      <c r="Q24" s="651"/>
      <c r="R24" s="654"/>
    </row>
    <row r="25" spans="1:19" s="326" customFormat="1" ht="85.5" customHeight="1" x14ac:dyDescent="0.25">
      <c r="A25" s="654"/>
      <c r="B25" s="654"/>
      <c r="C25" s="654"/>
      <c r="D25" s="650"/>
      <c r="E25" s="650"/>
      <c r="F25" s="650"/>
      <c r="G25" s="650"/>
      <c r="H25" s="299" t="s">
        <v>98</v>
      </c>
      <c r="I25" s="299">
        <v>30</v>
      </c>
      <c r="J25" s="651"/>
      <c r="K25" s="651"/>
      <c r="L25" s="651"/>
      <c r="M25" s="648"/>
      <c r="N25" s="648"/>
      <c r="O25" s="648"/>
      <c r="P25" s="648"/>
      <c r="Q25" s="651"/>
      <c r="R25" s="654"/>
      <c r="S25" s="327"/>
    </row>
    <row r="26" spans="1:19" s="326" customFormat="1" ht="95.25" customHeight="1" x14ac:dyDescent="0.25">
      <c r="A26" s="654"/>
      <c r="B26" s="654"/>
      <c r="C26" s="654"/>
      <c r="D26" s="650"/>
      <c r="E26" s="650"/>
      <c r="F26" s="650"/>
      <c r="G26" s="650" t="s">
        <v>940</v>
      </c>
      <c r="H26" s="299" t="s">
        <v>273</v>
      </c>
      <c r="I26" s="299">
        <v>1</v>
      </c>
      <c r="J26" s="651"/>
      <c r="K26" s="651"/>
      <c r="L26" s="651"/>
      <c r="M26" s="648"/>
      <c r="N26" s="648"/>
      <c r="O26" s="648"/>
      <c r="P26" s="648"/>
      <c r="Q26" s="651"/>
      <c r="R26" s="654"/>
    </row>
    <row r="27" spans="1:19" s="326" customFormat="1" ht="98.25" customHeight="1" x14ac:dyDescent="0.25">
      <c r="A27" s="654"/>
      <c r="B27" s="654"/>
      <c r="C27" s="654"/>
      <c r="D27" s="650"/>
      <c r="E27" s="650"/>
      <c r="F27" s="650"/>
      <c r="G27" s="650"/>
      <c r="H27" s="299" t="s">
        <v>98</v>
      </c>
      <c r="I27" s="299">
        <v>100</v>
      </c>
      <c r="J27" s="651"/>
      <c r="K27" s="651"/>
      <c r="L27" s="651"/>
      <c r="M27" s="648"/>
      <c r="N27" s="648"/>
      <c r="O27" s="648"/>
      <c r="P27" s="648"/>
      <c r="Q27" s="651"/>
      <c r="R27" s="654"/>
    </row>
    <row r="28" spans="1:19" s="326" customFormat="1" ht="78.75" customHeight="1" x14ac:dyDescent="0.25">
      <c r="A28" s="660" t="s">
        <v>941</v>
      </c>
      <c r="B28" s="660"/>
      <c r="C28" s="660"/>
      <c r="D28" s="660"/>
      <c r="E28" s="660"/>
      <c r="F28" s="660"/>
      <c r="G28" s="660"/>
      <c r="H28" s="660"/>
      <c r="I28" s="660"/>
      <c r="J28" s="660"/>
      <c r="K28" s="660"/>
      <c r="L28" s="660"/>
      <c r="M28" s="660"/>
      <c r="N28" s="660"/>
      <c r="O28" s="660"/>
      <c r="P28" s="660"/>
      <c r="Q28" s="660"/>
      <c r="R28" s="660"/>
    </row>
    <row r="29" spans="1:19" ht="78" customHeight="1" x14ac:dyDescent="0.25">
      <c r="A29" s="677">
        <v>7</v>
      </c>
      <c r="B29" s="678">
        <v>1</v>
      </c>
      <c r="C29" s="678">
        <v>4</v>
      </c>
      <c r="D29" s="679">
        <v>2</v>
      </c>
      <c r="E29" s="679" t="s">
        <v>942</v>
      </c>
      <c r="F29" s="679" t="s">
        <v>943</v>
      </c>
      <c r="G29" s="679" t="s">
        <v>95</v>
      </c>
      <c r="H29" s="207" t="s">
        <v>96</v>
      </c>
      <c r="I29" s="207">
        <v>1</v>
      </c>
      <c r="J29" s="679" t="s">
        <v>944</v>
      </c>
      <c r="K29" s="679" t="s">
        <v>378</v>
      </c>
      <c r="L29" s="679"/>
      <c r="M29" s="696">
        <v>170000</v>
      </c>
      <c r="N29" s="697"/>
      <c r="O29" s="697">
        <v>170000</v>
      </c>
      <c r="P29" s="697"/>
      <c r="Q29" s="679" t="s">
        <v>945</v>
      </c>
      <c r="R29" s="664" t="s">
        <v>946</v>
      </c>
    </row>
    <row r="30" spans="1:19" ht="81" customHeight="1" x14ac:dyDescent="0.25">
      <c r="A30" s="677"/>
      <c r="B30" s="678"/>
      <c r="C30" s="678"/>
      <c r="D30" s="679"/>
      <c r="E30" s="679"/>
      <c r="F30" s="679"/>
      <c r="G30" s="689"/>
      <c r="H30" s="209" t="s">
        <v>947</v>
      </c>
      <c r="I30" s="207">
        <v>200</v>
      </c>
      <c r="J30" s="679"/>
      <c r="K30" s="679"/>
      <c r="L30" s="679"/>
      <c r="M30" s="696"/>
      <c r="N30" s="697"/>
      <c r="O30" s="697"/>
      <c r="P30" s="697"/>
      <c r="Q30" s="679"/>
      <c r="R30" s="664"/>
    </row>
    <row r="31" spans="1:19" ht="39" customHeight="1" x14ac:dyDescent="0.25">
      <c r="A31" s="681" t="s">
        <v>948</v>
      </c>
      <c r="B31" s="695"/>
      <c r="C31" s="695"/>
      <c r="D31" s="695"/>
      <c r="E31" s="695"/>
      <c r="F31" s="695"/>
      <c r="G31" s="695"/>
      <c r="H31" s="695"/>
      <c r="I31" s="695"/>
      <c r="J31" s="695"/>
      <c r="K31" s="695"/>
      <c r="L31" s="695"/>
      <c r="M31" s="695"/>
      <c r="N31" s="695"/>
      <c r="O31" s="695"/>
      <c r="P31" s="695"/>
      <c r="Q31" s="695"/>
      <c r="R31" s="695"/>
    </row>
    <row r="32" spans="1:19" s="326" customFormat="1" ht="58.5" customHeight="1" x14ac:dyDescent="0.25">
      <c r="A32" s="654">
        <v>8</v>
      </c>
      <c r="B32" s="654">
        <v>1</v>
      </c>
      <c r="C32" s="654">
        <v>4</v>
      </c>
      <c r="D32" s="650">
        <v>2</v>
      </c>
      <c r="E32" s="650" t="s">
        <v>949</v>
      </c>
      <c r="F32" s="650" t="s">
        <v>958</v>
      </c>
      <c r="G32" s="650" t="s">
        <v>953</v>
      </c>
      <c r="H32" s="650" t="s">
        <v>96</v>
      </c>
      <c r="I32" s="650">
        <v>1</v>
      </c>
      <c r="J32" s="650" t="s">
        <v>950</v>
      </c>
      <c r="K32" s="650" t="s">
        <v>1094</v>
      </c>
      <c r="L32" s="650"/>
      <c r="M32" s="670">
        <v>218000</v>
      </c>
      <c r="N32" s="670"/>
      <c r="O32" s="670">
        <v>218000</v>
      </c>
      <c r="P32" s="670"/>
      <c r="Q32" s="650" t="s">
        <v>952</v>
      </c>
      <c r="R32" s="680" t="s">
        <v>946</v>
      </c>
    </row>
    <row r="33" spans="1:20" s="326" customFormat="1" ht="45" customHeight="1" x14ac:dyDescent="0.25">
      <c r="A33" s="654"/>
      <c r="B33" s="654"/>
      <c r="C33" s="654"/>
      <c r="D33" s="650"/>
      <c r="E33" s="650"/>
      <c r="F33" s="650"/>
      <c r="G33" s="650"/>
      <c r="H33" s="650"/>
      <c r="I33" s="650"/>
      <c r="J33" s="650"/>
      <c r="K33" s="650"/>
      <c r="L33" s="650"/>
      <c r="M33" s="670"/>
      <c r="N33" s="670"/>
      <c r="O33" s="670"/>
      <c r="P33" s="670"/>
      <c r="Q33" s="650"/>
      <c r="R33" s="680"/>
    </row>
    <row r="34" spans="1:20" s="326" customFormat="1" ht="54" customHeight="1" x14ac:dyDescent="0.25">
      <c r="A34" s="654"/>
      <c r="B34" s="654"/>
      <c r="C34" s="654"/>
      <c r="D34" s="650"/>
      <c r="E34" s="650"/>
      <c r="F34" s="650"/>
      <c r="G34" s="650"/>
      <c r="H34" s="650"/>
      <c r="I34" s="650"/>
      <c r="J34" s="650"/>
      <c r="K34" s="650"/>
      <c r="L34" s="650"/>
      <c r="M34" s="670"/>
      <c r="N34" s="670"/>
      <c r="O34" s="670"/>
      <c r="P34" s="670"/>
      <c r="Q34" s="650"/>
      <c r="R34" s="680"/>
    </row>
    <row r="35" spans="1:20" s="326" customFormat="1" ht="45" customHeight="1" x14ac:dyDescent="0.35">
      <c r="A35" s="654"/>
      <c r="B35" s="654"/>
      <c r="C35" s="654"/>
      <c r="D35" s="650"/>
      <c r="E35" s="650"/>
      <c r="F35" s="650"/>
      <c r="G35" s="650"/>
      <c r="H35" s="299" t="s">
        <v>688</v>
      </c>
      <c r="I35" s="299">
        <v>200</v>
      </c>
      <c r="J35" s="650"/>
      <c r="K35" s="650"/>
      <c r="L35" s="650"/>
      <c r="M35" s="670"/>
      <c r="N35" s="670"/>
      <c r="O35" s="670"/>
      <c r="P35" s="670"/>
      <c r="Q35" s="650"/>
      <c r="R35" s="680"/>
      <c r="S35" s="329"/>
    </row>
    <row r="36" spans="1:20" s="326" customFormat="1" ht="57" customHeight="1" x14ac:dyDescent="0.25">
      <c r="A36" s="654"/>
      <c r="B36" s="654"/>
      <c r="C36" s="654"/>
      <c r="D36" s="650"/>
      <c r="E36" s="650"/>
      <c r="F36" s="650"/>
      <c r="G36" s="299" t="s">
        <v>954</v>
      </c>
      <c r="H36" s="299" t="s">
        <v>478</v>
      </c>
      <c r="I36" s="328" t="s">
        <v>955</v>
      </c>
      <c r="J36" s="650"/>
      <c r="K36" s="650"/>
      <c r="L36" s="650"/>
      <c r="M36" s="670"/>
      <c r="N36" s="670"/>
      <c r="O36" s="670"/>
      <c r="P36" s="670"/>
      <c r="Q36" s="650"/>
      <c r="R36" s="680"/>
    </row>
    <row r="37" spans="1:20" s="326" customFormat="1" ht="48.75" customHeight="1" x14ac:dyDescent="0.25">
      <c r="A37" s="654"/>
      <c r="B37" s="654"/>
      <c r="C37" s="654"/>
      <c r="D37" s="650"/>
      <c r="E37" s="650"/>
      <c r="F37" s="650"/>
      <c r="G37" s="299" t="s">
        <v>956</v>
      </c>
      <c r="H37" s="299" t="s">
        <v>957</v>
      </c>
      <c r="I37" s="299">
        <v>1</v>
      </c>
      <c r="J37" s="650"/>
      <c r="K37" s="650"/>
      <c r="L37" s="650"/>
      <c r="M37" s="670"/>
      <c r="N37" s="670"/>
      <c r="O37" s="670"/>
      <c r="P37" s="670"/>
      <c r="Q37" s="650"/>
      <c r="R37" s="680"/>
      <c r="S37" s="327"/>
      <c r="T37" s="327"/>
    </row>
    <row r="38" spans="1:20" s="326" customFormat="1" ht="61.5" customHeight="1" x14ac:dyDescent="0.25">
      <c r="A38" s="660" t="s">
        <v>1095</v>
      </c>
      <c r="B38" s="660"/>
      <c r="C38" s="660"/>
      <c r="D38" s="660"/>
      <c r="E38" s="660"/>
      <c r="F38" s="660"/>
      <c r="G38" s="660"/>
      <c r="H38" s="660"/>
      <c r="I38" s="660"/>
      <c r="J38" s="660"/>
      <c r="K38" s="660"/>
      <c r="L38" s="660"/>
      <c r="M38" s="660"/>
      <c r="N38" s="660"/>
      <c r="O38" s="660"/>
      <c r="P38" s="660"/>
      <c r="Q38" s="660"/>
      <c r="R38" s="660"/>
      <c r="S38" s="327"/>
      <c r="T38" s="327"/>
    </row>
    <row r="39" spans="1:20" ht="74.25" customHeight="1" x14ac:dyDescent="0.25">
      <c r="A39" s="692">
        <v>9</v>
      </c>
      <c r="B39" s="693">
        <v>1</v>
      </c>
      <c r="C39" s="693">
        <v>4</v>
      </c>
      <c r="D39" s="686">
        <v>2</v>
      </c>
      <c r="E39" s="689" t="s">
        <v>959</v>
      </c>
      <c r="F39" s="689" t="s">
        <v>960</v>
      </c>
      <c r="G39" s="210" t="s">
        <v>961</v>
      </c>
      <c r="H39" s="211" t="s">
        <v>962</v>
      </c>
      <c r="I39" s="212">
        <v>12</v>
      </c>
      <c r="J39" s="212" t="s">
        <v>963</v>
      </c>
      <c r="K39" s="694" t="s">
        <v>964</v>
      </c>
      <c r="L39" s="690"/>
      <c r="M39" s="682">
        <v>260000</v>
      </c>
      <c r="N39" s="687"/>
      <c r="O39" s="682">
        <v>260000</v>
      </c>
      <c r="P39" s="687"/>
      <c r="Q39" s="688" t="s">
        <v>945</v>
      </c>
      <c r="R39" s="689" t="s">
        <v>946</v>
      </c>
    </row>
    <row r="40" spans="1:20" ht="84.75" customHeight="1" x14ac:dyDescent="0.25">
      <c r="A40" s="692"/>
      <c r="B40" s="693"/>
      <c r="C40" s="693"/>
      <c r="D40" s="686"/>
      <c r="E40" s="689"/>
      <c r="F40" s="689"/>
      <c r="G40" s="691" t="s">
        <v>965</v>
      </c>
      <c r="H40" s="208" t="s">
        <v>96</v>
      </c>
      <c r="I40" s="208">
        <v>2</v>
      </c>
      <c r="J40" s="689" t="s">
        <v>966</v>
      </c>
      <c r="K40" s="694"/>
      <c r="L40" s="690"/>
      <c r="M40" s="682"/>
      <c r="N40" s="687"/>
      <c r="O40" s="682"/>
      <c r="P40" s="687"/>
      <c r="Q40" s="688"/>
      <c r="R40" s="690"/>
    </row>
    <row r="41" spans="1:20" ht="51.75" customHeight="1" x14ac:dyDescent="0.25">
      <c r="A41" s="692"/>
      <c r="B41" s="693"/>
      <c r="C41" s="693"/>
      <c r="D41" s="686"/>
      <c r="E41" s="689"/>
      <c r="F41" s="689"/>
      <c r="G41" s="691"/>
      <c r="H41" s="208" t="s">
        <v>967</v>
      </c>
      <c r="I41" s="208">
        <v>100</v>
      </c>
      <c r="J41" s="689"/>
      <c r="K41" s="694"/>
      <c r="L41" s="690"/>
      <c r="M41" s="682"/>
      <c r="N41" s="687"/>
      <c r="O41" s="682"/>
      <c r="P41" s="687"/>
      <c r="Q41" s="688"/>
      <c r="R41" s="690"/>
    </row>
    <row r="42" spans="1:20" ht="102.75" customHeight="1" x14ac:dyDescent="0.25">
      <c r="A42" s="692"/>
      <c r="B42" s="693"/>
      <c r="C42" s="693"/>
      <c r="D42" s="686"/>
      <c r="E42" s="689"/>
      <c r="F42" s="689"/>
      <c r="G42" s="691" t="s">
        <v>968</v>
      </c>
      <c r="H42" s="208" t="s">
        <v>96</v>
      </c>
      <c r="I42" s="208">
        <v>1</v>
      </c>
      <c r="J42" s="689"/>
      <c r="K42" s="694"/>
      <c r="L42" s="690"/>
      <c r="M42" s="682"/>
      <c r="N42" s="687"/>
      <c r="O42" s="682"/>
      <c r="P42" s="687"/>
      <c r="Q42" s="688"/>
      <c r="R42" s="690"/>
    </row>
    <row r="43" spans="1:20" ht="114" customHeight="1" x14ac:dyDescent="0.25">
      <c r="A43" s="692"/>
      <c r="B43" s="693"/>
      <c r="C43" s="693"/>
      <c r="D43" s="686"/>
      <c r="E43" s="689"/>
      <c r="F43" s="689"/>
      <c r="G43" s="691"/>
      <c r="H43" s="208" t="s">
        <v>688</v>
      </c>
      <c r="I43" s="208">
        <v>40</v>
      </c>
      <c r="J43" s="689"/>
      <c r="K43" s="694"/>
      <c r="L43" s="690"/>
      <c r="M43" s="682"/>
      <c r="N43" s="687"/>
      <c r="O43" s="682"/>
      <c r="P43" s="687"/>
      <c r="Q43" s="688"/>
      <c r="R43" s="690"/>
    </row>
    <row r="44" spans="1:20" ht="69.75" customHeight="1" x14ac:dyDescent="0.25">
      <c r="A44" s="684" t="s">
        <v>969</v>
      </c>
      <c r="B44" s="685"/>
      <c r="C44" s="685"/>
      <c r="D44" s="685"/>
      <c r="E44" s="685"/>
      <c r="F44" s="685"/>
      <c r="G44" s="685"/>
      <c r="H44" s="685"/>
      <c r="I44" s="685"/>
      <c r="J44" s="685"/>
      <c r="K44" s="685"/>
      <c r="L44" s="685"/>
      <c r="M44" s="685"/>
      <c r="N44" s="685"/>
      <c r="O44" s="685"/>
      <c r="P44" s="685"/>
      <c r="Q44" s="685"/>
      <c r="R44" s="685"/>
    </row>
    <row r="45" spans="1:20" ht="102.75" customHeight="1" x14ac:dyDescent="0.25">
      <c r="A45" s="677">
        <v>10</v>
      </c>
      <c r="B45" s="678">
        <v>1</v>
      </c>
      <c r="C45" s="678">
        <v>4</v>
      </c>
      <c r="D45" s="679">
        <v>2</v>
      </c>
      <c r="E45" s="679" t="s">
        <v>970</v>
      </c>
      <c r="F45" s="686" t="s">
        <v>971</v>
      </c>
      <c r="G45" s="207" t="s">
        <v>972</v>
      </c>
      <c r="H45" s="206" t="s">
        <v>973</v>
      </c>
      <c r="I45" s="206">
        <v>3</v>
      </c>
      <c r="J45" s="674" t="s">
        <v>1039</v>
      </c>
      <c r="K45" s="674" t="s">
        <v>88</v>
      </c>
      <c r="L45" s="674" t="s">
        <v>92</v>
      </c>
      <c r="M45" s="675">
        <v>130000</v>
      </c>
      <c r="N45" s="675">
        <v>35000</v>
      </c>
      <c r="O45" s="683">
        <v>130000</v>
      </c>
      <c r="P45" s="683">
        <v>35000</v>
      </c>
      <c r="Q45" s="674" t="s">
        <v>974</v>
      </c>
      <c r="R45" s="664" t="s">
        <v>975</v>
      </c>
    </row>
    <row r="46" spans="1:20" ht="114" customHeight="1" x14ac:dyDescent="0.25">
      <c r="A46" s="677"/>
      <c r="B46" s="678"/>
      <c r="C46" s="678"/>
      <c r="D46" s="679"/>
      <c r="E46" s="679"/>
      <c r="F46" s="679"/>
      <c r="G46" s="207" t="s">
        <v>976</v>
      </c>
      <c r="H46" s="207" t="s">
        <v>977</v>
      </c>
      <c r="I46" s="208">
        <v>3</v>
      </c>
      <c r="J46" s="674"/>
      <c r="K46" s="674"/>
      <c r="L46" s="674"/>
      <c r="M46" s="675"/>
      <c r="N46" s="675"/>
      <c r="O46" s="683"/>
      <c r="P46" s="683"/>
      <c r="Q46" s="674"/>
      <c r="R46" s="664"/>
    </row>
    <row r="47" spans="1:20" ht="99" customHeight="1" x14ac:dyDescent="0.25">
      <c r="A47" s="677"/>
      <c r="B47" s="678"/>
      <c r="C47" s="678"/>
      <c r="D47" s="679"/>
      <c r="E47" s="679"/>
      <c r="F47" s="679"/>
      <c r="G47" s="207" t="s">
        <v>814</v>
      </c>
      <c r="H47" s="207" t="s">
        <v>915</v>
      </c>
      <c r="I47" s="208">
        <v>300</v>
      </c>
      <c r="J47" s="674"/>
      <c r="K47" s="674"/>
      <c r="L47" s="674"/>
      <c r="M47" s="675"/>
      <c r="N47" s="675"/>
      <c r="O47" s="683"/>
      <c r="P47" s="683"/>
      <c r="Q47" s="674"/>
      <c r="R47" s="664"/>
    </row>
    <row r="48" spans="1:20" ht="57.75" customHeight="1" x14ac:dyDescent="0.25">
      <c r="A48" s="681" t="s">
        <v>978</v>
      </c>
      <c r="B48" s="681"/>
      <c r="C48" s="681"/>
      <c r="D48" s="681"/>
      <c r="E48" s="681"/>
      <c r="F48" s="681"/>
      <c r="G48" s="681"/>
      <c r="H48" s="681"/>
      <c r="I48" s="681"/>
      <c r="J48" s="681"/>
      <c r="K48" s="681"/>
      <c r="L48" s="681"/>
      <c r="M48" s="681"/>
      <c r="N48" s="681"/>
      <c r="O48" s="681"/>
      <c r="P48" s="681"/>
      <c r="Q48" s="681"/>
      <c r="R48" s="681"/>
    </row>
    <row r="49" spans="1:19" s="331" customFormat="1" ht="191.25" customHeight="1" x14ac:dyDescent="0.2">
      <c r="A49" s="654">
        <v>11</v>
      </c>
      <c r="B49" s="654">
        <v>1</v>
      </c>
      <c r="C49" s="654">
        <v>4</v>
      </c>
      <c r="D49" s="650">
        <v>2</v>
      </c>
      <c r="E49" s="650" t="s">
        <v>979</v>
      </c>
      <c r="F49" s="650" t="s">
        <v>980</v>
      </c>
      <c r="G49" s="650" t="s">
        <v>981</v>
      </c>
      <c r="H49" s="325" t="s">
        <v>982</v>
      </c>
      <c r="I49" s="325">
        <v>2</v>
      </c>
      <c r="J49" s="651" t="s">
        <v>983</v>
      </c>
      <c r="K49" s="651" t="s">
        <v>987</v>
      </c>
      <c r="L49" s="651" t="s">
        <v>917</v>
      </c>
      <c r="M49" s="648">
        <v>0</v>
      </c>
      <c r="N49" s="648">
        <v>24000</v>
      </c>
      <c r="O49" s="648">
        <v>0</v>
      </c>
      <c r="P49" s="648">
        <v>24000</v>
      </c>
      <c r="Q49" s="651" t="s">
        <v>984</v>
      </c>
      <c r="R49" s="680" t="s">
        <v>985</v>
      </c>
      <c r="S49" s="330"/>
    </row>
    <row r="50" spans="1:19" s="331" customFormat="1" ht="164.25" customHeight="1" x14ac:dyDescent="0.2">
      <c r="A50" s="654"/>
      <c r="B50" s="654"/>
      <c r="C50" s="654"/>
      <c r="D50" s="650"/>
      <c r="E50" s="650"/>
      <c r="F50" s="650"/>
      <c r="G50" s="650"/>
      <c r="H50" s="325" t="s">
        <v>915</v>
      </c>
      <c r="I50" s="325">
        <v>50</v>
      </c>
      <c r="J50" s="651"/>
      <c r="K50" s="651"/>
      <c r="L50" s="651"/>
      <c r="M50" s="648"/>
      <c r="N50" s="648"/>
      <c r="O50" s="648"/>
      <c r="P50" s="648"/>
      <c r="Q50" s="651"/>
      <c r="R50" s="680"/>
      <c r="S50" s="330"/>
    </row>
    <row r="51" spans="1:19" s="17" customFormat="1" ht="72" customHeight="1" x14ac:dyDescent="0.25">
      <c r="A51" s="660" t="s">
        <v>986</v>
      </c>
      <c r="B51" s="676"/>
      <c r="C51" s="676"/>
      <c r="D51" s="676"/>
      <c r="E51" s="676"/>
      <c r="F51" s="676"/>
      <c r="G51" s="676"/>
      <c r="H51" s="676"/>
      <c r="I51" s="676"/>
      <c r="J51" s="676"/>
      <c r="K51" s="676"/>
      <c r="L51" s="676"/>
      <c r="M51" s="676"/>
      <c r="N51" s="676"/>
      <c r="O51" s="676"/>
      <c r="P51" s="676"/>
      <c r="Q51" s="676"/>
      <c r="R51" s="676"/>
    </row>
    <row r="52" spans="1:19" ht="192.75" customHeight="1" x14ac:dyDescent="0.25">
      <c r="A52" s="677">
        <v>12</v>
      </c>
      <c r="B52" s="678">
        <v>1</v>
      </c>
      <c r="C52" s="678">
        <v>4</v>
      </c>
      <c r="D52" s="679">
        <v>2</v>
      </c>
      <c r="E52" s="679" t="s">
        <v>988</v>
      </c>
      <c r="F52" s="679" t="s">
        <v>989</v>
      </c>
      <c r="G52" s="679" t="s">
        <v>59</v>
      </c>
      <c r="H52" s="206" t="s">
        <v>273</v>
      </c>
      <c r="I52" s="206">
        <v>1</v>
      </c>
      <c r="J52" s="674" t="s">
        <v>296</v>
      </c>
      <c r="K52" s="674" t="s">
        <v>951</v>
      </c>
      <c r="L52" s="674"/>
      <c r="M52" s="675">
        <v>100000</v>
      </c>
      <c r="N52" s="675"/>
      <c r="O52" s="675">
        <v>100000</v>
      </c>
      <c r="P52" s="675"/>
      <c r="Q52" s="674" t="s">
        <v>984</v>
      </c>
      <c r="R52" s="664" t="s">
        <v>985</v>
      </c>
    </row>
    <row r="53" spans="1:19" ht="168.75" customHeight="1" x14ac:dyDescent="0.25">
      <c r="A53" s="677"/>
      <c r="B53" s="678"/>
      <c r="C53" s="678"/>
      <c r="D53" s="679"/>
      <c r="E53" s="679"/>
      <c r="F53" s="679"/>
      <c r="G53" s="679"/>
      <c r="H53" s="206" t="s">
        <v>98</v>
      </c>
      <c r="I53" s="206">
        <v>150</v>
      </c>
      <c r="J53" s="674"/>
      <c r="K53" s="674"/>
      <c r="L53" s="674"/>
      <c r="M53" s="675"/>
      <c r="N53" s="675"/>
      <c r="O53" s="675"/>
      <c r="P53" s="675"/>
      <c r="Q53" s="674"/>
      <c r="R53" s="664"/>
    </row>
    <row r="54" spans="1:19" ht="87.75" customHeight="1" x14ac:dyDescent="0.25">
      <c r="A54" s="677"/>
      <c r="B54" s="678"/>
      <c r="C54" s="678"/>
      <c r="D54" s="679"/>
      <c r="E54" s="679"/>
      <c r="F54" s="679"/>
      <c r="G54" s="679"/>
      <c r="H54" s="206" t="s">
        <v>990</v>
      </c>
      <c r="I54" s="206">
        <v>300</v>
      </c>
      <c r="J54" s="674"/>
      <c r="K54" s="674"/>
      <c r="L54" s="674"/>
      <c r="M54" s="675"/>
      <c r="N54" s="675"/>
      <c r="O54" s="675"/>
      <c r="P54" s="675"/>
      <c r="Q54" s="674"/>
      <c r="R54" s="664"/>
    </row>
    <row r="55" spans="1:19" s="203" customFormat="1" ht="84.75" customHeight="1" x14ac:dyDescent="0.25">
      <c r="A55" s="671" t="s">
        <v>991</v>
      </c>
      <c r="B55" s="672"/>
      <c r="C55" s="672"/>
      <c r="D55" s="672"/>
      <c r="E55" s="672"/>
      <c r="F55" s="672"/>
      <c r="G55" s="672"/>
      <c r="H55" s="672"/>
      <c r="I55" s="672"/>
      <c r="J55" s="672"/>
      <c r="K55" s="672"/>
      <c r="L55" s="672"/>
      <c r="M55" s="672"/>
      <c r="N55" s="672"/>
      <c r="O55" s="672"/>
      <c r="P55" s="672"/>
      <c r="Q55" s="672"/>
      <c r="R55" s="672"/>
    </row>
    <row r="56" spans="1:19" s="203" customFormat="1" ht="146.25" customHeight="1" x14ac:dyDescent="0.25">
      <c r="A56" s="673">
        <v>13</v>
      </c>
      <c r="B56" s="665">
        <v>1</v>
      </c>
      <c r="C56" s="665">
        <v>4</v>
      </c>
      <c r="D56" s="665">
        <v>2</v>
      </c>
      <c r="E56" s="673" t="s">
        <v>992</v>
      </c>
      <c r="F56" s="665" t="s">
        <v>993</v>
      </c>
      <c r="G56" s="665" t="s">
        <v>994</v>
      </c>
      <c r="H56" s="332" t="s">
        <v>624</v>
      </c>
      <c r="I56" s="332">
        <v>5</v>
      </c>
      <c r="J56" s="666" t="s">
        <v>995</v>
      </c>
      <c r="K56" s="667" t="s">
        <v>149</v>
      </c>
      <c r="L56" s="665"/>
      <c r="M56" s="649">
        <v>44000</v>
      </c>
      <c r="N56" s="668"/>
      <c r="O56" s="649">
        <v>44000</v>
      </c>
      <c r="P56" s="668"/>
      <c r="Q56" s="650" t="s">
        <v>913</v>
      </c>
      <c r="R56" s="650" t="s">
        <v>996</v>
      </c>
    </row>
    <row r="57" spans="1:19" s="203" customFormat="1" ht="192.75" customHeight="1" x14ac:dyDescent="0.25">
      <c r="A57" s="673"/>
      <c r="B57" s="665"/>
      <c r="C57" s="665"/>
      <c r="D57" s="665"/>
      <c r="E57" s="673"/>
      <c r="F57" s="665"/>
      <c r="G57" s="665"/>
      <c r="H57" s="332" t="s">
        <v>997</v>
      </c>
      <c r="I57" s="332">
        <v>500</v>
      </c>
      <c r="J57" s="666"/>
      <c r="K57" s="667"/>
      <c r="L57" s="665"/>
      <c r="M57" s="649"/>
      <c r="N57" s="668"/>
      <c r="O57" s="649"/>
      <c r="P57" s="668"/>
      <c r="Q57" s="650"/>
      <c r="R57" s="650"/>
    </row>
    <row r="58" spans="1:19" s="203" customFormat="1" ht="70.5" customHeight="1" x14ac:dyDescent="0.25">
      <c r="A58" s="660" t="s">
        <v>998</v>
      </c>
      <c r="B58" s="661"/>
      <c r="C58" s="661"/>
      <c r="D58" s="661"/>
      <c r="E58" s="661"/>
      <c r="F58" s="661"/>
      <c r="G58" s="661"/>
      <c r="H58" s="661"/>
      <c r="I58" s="661"/>
      <c r="J58" s="661"/>
      <c r="K58" s="661"/>
      <c r="L58" s="661"/>
      <c r="M58" s="661"/>
      <c r="N58" s="661"/>
      <c r="O58" s="661"/>
      <c r="P58" s="661"/>
      <c r="Q58" s="661"/>
      <c r="R58" s="661"/>
    </row>
    <row r="59" spans="1:19" s="203" customFormat="1" ht="167.25" customHeight="1" x14ac:dyDescent="0.25">
      <c r="A59" s="650">
        <v>14</v>
      </c>
      <c r="B59" s="662">
        <v>1</v>
      </c>
      <c r="C59" s="662">
        <v>4</v>
      </c>
      <c r="D59" s="662">
        <v>2</v>
      </c>
      <c r="E59" s="650" t="s">
        <v>999</v>
      </c>
      <c r="F59" s="660" t="s">
        <v>1000</v>
      </c>
      <c r="G59" s="650" t="s">
        <v>1001</v>
      </c>
      <c r="H59" s="328" t="s">
        <v>1002</v>
      </c>
      <c r="I59" s="299">
        <v>1</v>
      </c>
      <c r="J59" s="650" t="s">
        <v>1003</v>
      </c>
      <c r="K59" s="662" t="s">
        <v>149</v>
      </c>
      <c r="L59" s="662"/>
      <c r="M59" s="663">
        <v>20000</v>
      </c>
      <c r="N59" s="663"/>
      <c r="O59" s="663">
        <v>20000</v>
      </c>
      <c r="P59" s="669"/>
      <c r="Q59" s="670" t="s">
        <v>913</v>
      </c>
      <c r="R59" s="670" t="s">
        <v>914</v>
      </c>
    </row>
    <row r="60" spans="1:19" s="203" customFormat="1" ht="207" customHeight="1" x14ac:dyDescent="0.25">
      <c r="A60" s="650"/>
      <c r="B60" s="662"/>
      <c r="C60" s="662"/>
      <c r="D60" s="662"/>
      <c r="E60" s="650"/>
      <c r="F60" s="660"/>
      <c r="G60" s="650"/>
      <c r="H60" s="328" t="s">
        <v>1004</v>
      </c>
      <c r="I60" s="299">
        <v>6</v>
      </c>
      <c r="J60" s="650"/>
      <c r="K60" s="662"/>
      <c r="L60" s="662"/>
      <c r="M60" s="663"/>
      <c r="N60" s="663"/>
      <c r="O60" s="663"/>
      <c r="P60" s="669"/>
      <c r="Q60" s="670"/>
      <c r="R60" s="670"/>
    </row>
    <row r="61" spans="1:19" ht="84" customHeight="1" x14ac:dyDescent="0.25">
      <c r="A61" s="660" t="s">
        <v>1005</v>
      </c>
      <c r="B61" s="661"/>
      <c r="C61" s="661"/>
      <c r="D61" s="661"/>
      <c r="E61" s="661"/>
      <c r="F61" s="661"/>
      <c r="G61" s="661"/>
      <c r="H61" s="661"/>
      <c r="I61" s="661"/>
      <c r="J61" s="661"/>
      <c r="K61" s="661"/>
      <c r="L61" s="661"/>
      <c r="M61" s="661"/>
      <c r="N61" s="661"/>
      <c r="O61" s="661"/>
      <c r="P61" s="661"/>
      <c r="Q61" s="661"/>
      <c r="R61" s="661"/>
    </row>
    <row r="62" spans="1:19" ht="94.5" customHeight="1" x14ac:dyDescent="0.25">
      <c r="A62" s="659">
        <v>15</v>
      </c>
      <c r="B62" s="654">
        <v>1</v>
      </c>
      <c r="C62" s="654">
        <v>4</v>
      </c>
      <c r="D62" s="650">
        <v>2</v>
      </c>
      <c r="E62" s="650" t="s">
        <v>1006</v>
      </c>
      <c r="F62" s="650" t="s">
        <v>1007</v>
      </c>
      <c r="G62" s="650" t="s">
        <v>1008</v>
      </c>
      <c r="H62" s="325" t="s">
        <v>1009</v>
      </c>
      <c r="I62" s="325">
        <v>2000</v>
      </c>
      <c r="J62" s="651" t="s">
        <v>1010</v>
      </c>
      <c r="K62" s="651" t="s">
        <v>1011</v>
      </c>
      <c r="L62" s="651" t="s">
        <v>1012</v>
      </c>
      <c r="M62" s="648">
        <v>18000</v>
      </c>
      <c r="N62" s="648"/>
      <c r="O62" s="648">
        <v>18000</v>
      </c>
      <c r="P62" s="648"/>
      <c r="Q62" s="651" t="s">
        <v>913</v>
      </c>
      <c r="R62" s="664" t="s">
        <v>1013</v>
      </c>
    </row>
    <row r="63" spans="1:19" ht="94.5" customHeight="1" x14ac:dyDescent="0.25">
      <c r="A63" s="659"/>
      <c r="B63" s="654"/>
      <c r="C63" s="654"/>
      <c r="D63" s="650"/>
      <c r="E63" s="650"/>
      <c r="F63" s="650"/>
      <c r="G63" s="650"/>
      <c r="H63" s="325" t="s">
        <v>1014</v>
      </c>
      <c r="I63" s="325">
        <v>1000</v>
      </c>
      <c r="J63" s="651"/>
      <c r="K63" s="651"/>
      <c r="L63" s="651"/>
      <c r="M63" s="648"/>
      <c r="N63" s="648"/>
      <c r="O63" s="648"/>
      <c r="P63" s="648"/>
      <c r="Q63" s="651"/>
      <c r="R63" s="664"/>
    </row>
    <row r="64" spans="1:19" ht="84" customHeight="1" x14ac:dyDescent="0.25">
      <c r="A64" s="659"/>
      <c r="B64" s="654"/>
      <c r="C64" s="654"/>
      <c r="D64" s="650"/>
      <c r="E64" s="650"/>
      <c r="F64" s="650"/>
      <c r="G64" s="650"/>
      <c r="H64" s="325" t="s">
        <v>1015</v>
      </c>
      <c r="I64" s="325">
        <v>1000</v>
      </c>
      <c r="J64" s="651"/>
      <c r="K64" s="651"/>
      <c r="L64" s="651"/>
      <c r="M64" s="648"/>
      <c r="N64" s="648"/>
      <c r="O64" s="648"/>
      <c r="P64" s="648"/>
      <c r="Q64" s="651"/>
      <c r="R64" s="664"/>
    </row>
    <row r="65" spans="1:18" ht="72" customHeight="1" x14ac:dyDescent="0.25">
      <c r="A65" s="659"/>
      <c r="B65" s="654"/>
      <c r="C65" s="654"/>
      <c r="D65" s="650"/>
      <c r="E65" s="650"/>
      <c r="F65" s="650"/>
      <c r="G65" s="650"/>
      <c r="H65" s="325" t="s">
        <v>1016</v>
      </c>
      <c r="I65" s="325">
        <v>1000</v>
      </c>
      <c r="J65" s="651"/>
      <c r="K65" s="651"/>
      <c r="L65" s="651"/>
      <c r="M65" s="648"/>
      <c r="N65" s="648"/>
      <c r="O65" s="648"/>
      <c r="P65" s="648"/>
      <c r="Q65" s="651"/>
      <c r="R65" s="664"/>
    </row>
    <row r="66" spans="1:18" ht="81.75" customHeight="1" x14ac:dyDescent="0.25">
      <c r="A66" s="659"/>
      <c r="B66" s="654"/>
      <c r="C66" s="654"/>
      <c r="D66" s="650"/>
      <c r="E66" s="650"/>
      <c r="F66" s="650"/>
      <c r="G66" s="650"/>
      <c r="H66" s="325" t="s">
        <v>1017</v>
      </c>
      <c r="I66" s="325">
        <v>2</v>
      </c>
      <c r="J66" s="651"/>
      <c r="K66" s="651"/>
      <c r="L66" s="651"/>
      <c r="M66" s="648"/>
      <c r="N66" s="648"/>
      <c r="O66" s="648"/>
      <c r="P66" s="648"/>
      <c r="Q66" s="651"/>
      <c r="R66" s="664"/>
    </row>
    <row r="67" spans="1:18" ht="37.5" customHeight="1" x14ac:dyDescent="0.25">
      <c r="A67" s="656" t="s">
        <v>1018</v>
      </c>
      <c r="B67" s="657"/>
      <c r="C67" s="657"/>
      <c r="D67" s="657"/>
      <c r="E67" s="657"/>
      <c r="F67" s="657"/>
      <c r="G67" s="657"/>
      <c r="H67" s="657"/>
      <c r="I67" s="657"/>
      <c r="J67" s="657"/>
      <c r="K67" s="657"/>
      <c r="L67" s="657"/>
      <c r="M67" s="657"/>
      <c r="N67" s="657"/>
      <c r="O67" s="657"/>
      <c r="P67" s="657"/>
      <c r="Q67" s="657"/>
      <c r="R67" s="657"/>
    </row>
    <row r="68" spans="1:18" ht="165" x14ac:dyDescent="0.25">
      <c r="A68" s="333">
        <v>16</v>
      </c>
      <c r="B68" s="334">
        <v>1</v>
      </c>
      <c r="C68" s="334">
        <v>4</v>
      </c>
      <c r="D68" s="325">
        <v>2</v>
      </c>
      <c r="E68" s="325" t="s">
        <v>1019</v>
      </c>
      <c r="F68" s="325" t="s">
        <v>1020</v>
      </c>
      <c r="G68" s="325" t="s">
        <v>1021</v>
      </c>
      <c r="H68" s="325" t="s">
        <v>1021</v>
      </c>
      <c r="I68" s="325">
        <v>1</v>
      </c>
      <c r="J68" s="325" t="s">
        <v>1022</v>
      </c>
      <c r="K68" s="325" t="s">
        <v>149</v>
      </c>
      <c r="L68" s="325"/>
      <c r="M68" s="335">
        <v>130000</v>
      </c>
      <c r="N68" s="335"/>
      <c r="O68" s="335">
        <v>130000</v>
      </c>
      <c r="P68" s="335"/>
      <c r="Q68" s="325" t="s">
        <v>984</v>
      </c>
      <c r="R68" s="336" t="s">
        <v>1023</v>
      </c>
    </row>
    <row r="69" spans="1:18" ht="51.75" customHeight="1" x14ac:dyDescent="0.25">
      <c r="A69" s="658" t="s">
        <v>1024</v>
      </c>
      <c r="B69" s="658"/>
      <c r="C69" s="658"/>
      <c r="D69" s="658"/>
      <c r="E69" s="658"/>
      <c r="F69" s="658"/>
      <c r="G69" s="658"/>
      <c r="H69" s="658"/>
      <c r="I69" s="658"/>
      <c r="J69" s="658"/>
      <c r="K69" s="658"/>
      <c r="L69" s="658"/>
      <c r="M69" s="658"/>
      <c r="N69" s="658"/>
      <c r="O69" s="658"/>
      <c r="P69" s="658"/>
      <c r="Q69" s="658"/>
      <c r="R69" s="658"/>
    </row>
    <row r="70" spans="1:18" ht="48" customHeight="1" x14ac:dyDescent="0.25">
      <c r="A70" s="653" t="s">
        <v>1025</v>
      </c>
      <c r="B70" s="654">
        <v>1</v>
      </c>
      <c r="C70" s="654">
        <v>4</v>
      </c>
      <c r="D70" s="650">
        <v>2</v>
      </c>
      <c r="E70" s="655" t="s">
        <v>1026</v>
      </c>
      <c r="F70" s="650" t="s">
        <v>1027</v>
      </c>
      <c r="G70" s="650" t="s">
        <v>1028</v>
      </c>
      <c r="H70" s="328" t="s">
        <v>665</v>
      </c>
      <c r="I70" s="299">
        <v>3</v>
      </c>
      <c r="J70" s="651" t="s">
        <v>1029</v>
      </c>
      <c r="K70" s="651" t="s">
        <v>149</v>
      </c>
      <c r="L70" s="651" t="s">
        <v>103</v>
      </c>
      <c r="M70" s="648">
        <v>100000</v>
      </c>
      <c r="N70" s="652">
        <v>10000</v>
      </c>
      <c r="O70" s="648">
        <v>100000</v>
      </c>
      <c r="P70" s="649">
        <v>10000</v>
      </c>
      <c r="Q70" s="650" t="s">
        <v>1030</v>
      </c>
      <c r="R70" s="651" t="s">
        <v>1031</v>
      </c>
    </row>
    <row r="71" spans="1:18" ht="54.75" customHeight="1" x14ac:dyDescent="0.25">
      <c r="A71" s="653"/>
      <c r="B71" s="654"/>
      <c r="C71" s="654"/>
      <c r="D71" s="650"/>
      <c r="E71" s="655"/>
      <c r="F71" s="650"/>
      <c r="G71" s="650"/>
      <c r="H71" s="328" t="s">
        <v>1032</v>
      </c>
      <c r="I71" s="299">
        <v>10</v>
      </c>
      <c r="J71" s="651"/>
      <c r="K71" s="651"/>
      <c r="L71" s="651"/>
      <c r="M71" s="648"/>
      <c r="N71" s="652"/>
      <c r="O71" s="648"/>
      <c r="P71" s="649"/>
      <c r="Q71" s="650"/>
      <c r="R71" s="651"/>
    </row>
    <row r="72" spans="1:18" ht="51.75" customHeight="1" x14ac:dyDescent="0.25">
      <c r="A72" s="653"/>
      <c r="B72" s="654"/>
      <c r="C72" s="654"/>
      <c r="D72" s="650"/>
      <c r="E72" s="655"/>
      <c r="F72" s="650"/>
      <c r="G72" s="299" t="s">
        <v>1033</v>
      </c>
      <c r="H72" s="328" t="s">
        <v>107</v>
      </c>
      <c r="I72" s="299">
        <v>2</v>
      </c>
      <c r="J72" s="651"/>
      <c r="K72" s="651"/>
      <c r="L72" s="651"/>
      <c r="M72" s="648"/>
      <c r="N72" s="652"/>
      <c r="O72" s="648"/>
      <c r="P72" s="649"/>
      <c r="Q72" s="650"/>
      <c r="R72" s="651"/>
    </row>
    <row r="73" spans="1:18" ht="50.25" customHeight="1" x14ac:dyDescent="0.25">
      <c r="A73" s="653"/>
      <c r="B73" s="654"/>
      <c r="C73" s="654"/>
      <c r="D73" s="650"/>
      <c r="E73" s="655"/>
      <c r="F73" s="650"/>
      <c r="G73" s="650" t="s">
        <v>1034</v>
      </c>
      <c r="H73" s="328" t="s">
        <v>279</v>
      </c>
      <c r="I73" s="299">
        <v>2</v>
      </c>
      <c r="J73" s="651"/>
      <c r="K73" s="651"/>
      <c r="L73" s="651"/>
      <c r="M73" s="648"/>
      <c r="N73" s="652"/>
      <c r="O73" s="648"/>
      <c r="P73" s="649"/>
      <c r="Q73" s="650"/>
      <c r="R73" s="651"/>
    </row>
    <row r="74" spans="1:18" ht="48.75" customHeight="1" x14ac:dyDescent="0.25">
      <c r="A74" s="653"/>
      <c r="B74" s="654"/>
      <c r="C74" s="654"/>
      <c r="D74" s="650"/>
      <c r="E74" s="655"/>
      <c r="F74" s="650"/>
      <c r="G74" s="650"/>
      <c r="H74" s="328" t="s">
        <v>1035</v>
      </c>
      <c r="I74" s="299">
        <v>40</v>
      </c>
      <c r="J74" s="651"/>
      <c r="K74" s="651"/>
      <c r="L74" s="651"/>
      <c r="M74" s="648"/>
      <c r="N74" s="652"/>
      <c r="O74" s="648"/>
      <c r="P74" s="649"/>
      <c r="Q74" s="650"/>
      <c r="R74" s="651"/>
    </row>
    <row r="75" spans="1:18" ht="51.75" customHeight="1" x14ac:dyDescent="0.25">
      <c r="A75" s="653"/>
      <c r="B75" s="654"/>
      <c r="C75" s="654"/>
      <c r="D75" s="650"/>
      <c r="E75" s="655"/>
      <c r="F75" s="650"/>
      <c r="G75" s="650" t="s">
        <v>1036</v>
      </c>
      <c r="H75" s="328" t="s">
        <v>279</v>
      </c>
      <c r="I75" s="299">
        <v>3</v>
      </c>
      <c r="J75" s="651"/>
      <c r="K75" s="651"/>
      <c r="L75" s="651"/>
      <c r="M75" s="648"/>
      <c r="N75" s="652"/>
      <c r="O75" s="648"/>
      <c r="P75" s="649"/>
      <c r="Q75" s="650"/>
      <c r="R75" s="651"/>
    </row>
    <row r="76" spans="1:18" ht="50.25" customHeight="1" x14ac:dyDescent="0.25">
      <c r="A76" s="653"/>
      <c r="B76" s="654"/>
      <c r="C76" s="654"/>
      <c r="D76" s="650"/>
      <c r="E76" s="655"/>
      <c r="F76" s="650"/>
      <c r="G76" s="650"/>
      <c r="H76" s="328" t="s">
        <v>1037</v>
      </c>
      <c r="I76" s="299">
        <v>20</v>
      </c>
      <c r="J76" s="651"/>
      <c r="K76" s="651"/>
      <c r="L76" s="651"/>
      <c r="M76" s="648"/>
      <c r="N76" s="652"/>
      <c r="O76" s="648"/>
      <c r="P76" s="649"/>
      <c r="Q76" s="650"/>
      <c r="R76" s="651"/>
    </row>
    <row r="77" spans="1:18" ht="52.5" customHeight="1" x14ac:dyDescent="0.25">
      <c r="A77" s="653"/>
      <c r="B77" s="654"/>
      <c r="C77" s="654"/>
      <c r="D77" s="650"/>
      <c r="E77" s="655"/>
      <c r="F77" s="650"/>
      <c r="G77" s="650" t="s">
        <v>796</v>
      </c>
      <c r="H77" s="299" t="s">
        <v>796</v>
      </c>
      <c r="I77" s="299">
        <v>1</v>
      </c>
      <c r="J77" s="651"/>
      <c r="K77" s="651"/>
      <c r="L77" s="651"/>
      <c r="M77" s="648"/>
      <c r="N77" s="652"/>
      <c r="O77" s="648"/>
      <c r="P77" s="649"/>
      <c r="Q77" s="650"/>
      <c r="R77" s="651"/>
    </row>
    <row r="78" spans="1:18" ht="47.25" customHeight="1" x14ac:dyDescent="0.25">
      <c r="A78" s="653"/>
      <c r="B78" s="654"/>
      <c r="C78" s="654"/>
      <c r="D78" s="650"/>
      <c r="E78" s="655"/>
      <c r="F78" s="650"/>
      <c r="G78" s="650"/>
      <c r="H78" s="337" t="s">
        <v>774</v>
      </c>
      <c r="I78" s="299">
        <v>500</v>
      </c>
      <c r="J78" s="651"/>
      <c r="K78" s="651"/>
      <c r="L78" s="651"/>
      <c r="M78" s="648"/>
      <c r="N78" s="652"/>
      <c r="O78" s="648"/>
      <c r="P78" s="649"/>
      <c r="Q78" s="650"/>
      <c r="R78" s="651"/>
    </row>
    <row r="79" spans="1:18" ht="76.5" customHeight="1" x14ac:dyDescent="0.25">
      <c r="A79" s="647" t="s">
        <v>1038</v>
      </c>
      <c r="B79" s="647"/>
      <c r="C79" s="647"/>
      <c r="D79" s="647"/>
      <c r="E79" s="647"/>
      <c r="F79" s="647"/>
      <c r="G79" s="647"/>
      <c r="H79" s="647"/>
      <c r="I79" s="647"/>
      <c r="J79" s="647"/>
      <c r="K79" s="647"/>
      <c r="L79" s="647"/>
      <c r="M79" s="647"/>
      <c r="N79" s="647"/>
      <c r="O79" s="647"/>
      <c r="P79" s="647"/>
      <c r="Q79" s="647"/>
      <c r="R79" s="647"/>
    </row>
    <row r="81" spans="13:16" ht="24" customHeight="1" x14ac:dyDescent="0.4">
      <c r="M81" s="562" t="s">
        <v>79</v>
      </c>
      <c r="N81" s="563"/>
      <c r="O81" s="562" t="s">
        <v>80</v>
      </c>
      <c r="P81" s="563"/>
    </row>
    <row r="82" spans="13:16" ht="16.5" customHeight="1" x14ac:dyDescent="0.4">
      <c r="M82" s="64" t="s">
        <v>81</v>
      </c>
      <c r="N82" s="64" t="s">
        <v>82</v>
      </c>
      <c r="O82" s="64" t="s">
        <v>81</v>
      </c>
      <c r="P82" s="64" t="s">
        <v>82</v>
      </c>
    </row>
    <row r="83" spans="13:16" ht="21" customHeight="1" x14ac:dyDescent="0.4">
      <c r="M83" s="100">
        <v>17</v>
      </c>
      <c r="N83" s="101">
        <f>P7+O10+O13+O16+O19+O22+O29+O32+O39+O45+P45+P49+O52+O56+O59+O62+O68+O70+P70</f>
        <v>1769000</v>
      </c>
      <c r="O83" s="43" t="s">
        <v>83</v>
      </c>
      <c r="P83" s="44" t="s">
        <v>83</v>
      </c>
    </row>
  </sheetData>
  <mergeCells count="297">
    <mergeCell ref="A4:A5"/>
    <mergeCell ref="B4:B5"/>
    <mergeCell ref="C4:C5"/>
    <mergeCell ref="D4:D5"/>
    <mergeCell ref="E4:E5"/>
    <mergeCell ref="F4:F5"/>
    <mergeCell ref="P7:P8"/>
    <mergeCell ref="Q7:Q8"/>
    <mergeCell ref="R7:R8"/>
    <mergeCell ref="Q4:Q5"/>
    <mergeCell ref="R4:R5"/>
    <mergeCell ref="G4:G5"/>
    <mergeCell ref="H4:I4"/>
    <mergeCell ref="J4:J5"/>
    <mergeCell ref="K4:L4"/>
    <mergeCell ref="M4:N4"/>
    <mergeCell ref="O4:P4"/>
    <mergeCell ref="A9:R9"/>
    <mergeCell ref="A10:A11"/>
    <mergeCell ref="B10:B11"/>
    <mergeCell ref="C10:C11"/>
    <mergeCell ref="D10:D11"/>
    <mergeCell ref="E10:E11"/>
    <mergeCell ref="F10:F11"/>
    <mergeCell ref="J7:J8"/>
    <mergeCell ref="K7:K8"/>
    <mergeCell ref="L7:L8"/>
    <mergeCell ref="M7:M8"/>
    <mergeCell ref="N7:N8"/>
    <mergeCell ref="O7:O8"/>
    <mergeCell ref="O10:O11"/>
    <mergeCell ref="P10:P11"/>
    <mergeCell ref="Q10:Q11"/>
    <mergeCell ref="R10:R11"/>
    <mergeCell ref="A7:A8"/>
    <mergeCell ref="B7:B8"/>
    <mergeCell ref="C7:C8"/>
    <mergeCell ref="D7:D8"/>
    <mergeCell ref="E7:E8"/>
    <mergeCell ref="F7:F8"/>
    <mergeCell ref="G7:G8"/>
    <mergeCell ref="A12:R12"/>
    <mergeCell ref="A13:A14"/>
    <mergeCell ref="B13:B14"/>
    <mergeCell ref="C13:C14"/>
    <mergeCell ref="D13:D14"/>
    <mergeCell ref="E13:E14"/>
    <mergeCell ref="G10:G11"/>
    <mergeCell ref="J10:J11"/>
    <mergeCell ref="K10:K11"/>
    <mergeCell ref="L10:L11"/>
    <mergeCell ref="M10:M11"/>
    <mergeCell ref="N10:N11"/>
    <mergeCell ref="N13:N14"/>
    <mergeCell ref="O13:O14"/>
    <mergeCell ref="P13:P14"/>
    <mergeCell ref="Q13:Q14"/>
    <mergeCell ref="R13:R14"/>
    <mergeCell ref="A15:R15"/>
    <mergeCell ref="F13:F14"/>
    <mergeCell ref="G13:G14"/>
    <mergeCell ref="J13:J14"/>
    <mergeCell ref="K13:K14"/>
    <mergeCell ref="L13:L14"/>
    <mergeCell ref="M13:M14"/>
    <mergeCell ref="O16:O17"/>
    <mergeCell ref="P16:P17"/>
    <mergeCell ref="Q16:Q17"/>
    <mergeCell ref="R16:R17"/>
    <mergeCell ref="A18:R18"/>
    <mergeCell ref="A19:A20"/>
    <mergeCell ref="B19:B20"/>
    <mergeCell ref="C19:C20"/>
    <mergeCell ref="D19:D20"/>
    <mergeCell ref="E19:E20"/>
    <mergeCell ref="G16:G17"/>
    <mergeCell ref="J16:J17"/>
    <mergeCell ref="K16:K17"/>
    <mergeCell ref="L16:L17"/>
    <mergeCell ref="M16:M17"/>
    <mergeCell ref="N16:N17"/>
    <mergeCell ref="A16:A17"/>
    <mergeCell ref="B16:B17"/>
    <mergeCell ref="C16:C17"/>
    <mergeCell ref="D16:D17"/>
    <mergeCell ref="E16:E17"/>
    <mergeCell ref="F16:F17"/>
    <mergeCell ref="Q19:Q20"/>
    <mergeCell ref="R19:R20"/>
    <mergeCell ref="H22:H24"/>
    <mergeCell ref="I22:I24"/>
    <mergeCell ref="P22:P27"/>
    <mergeCell ref="Q22:Q27"/>
    <mergeCell ref="R22:R27"/>
    <mergeCell ref="G26:G27"/>
    <mergeCell ref="A21:R21"/>
    <mergeCell ref="F19:F20"/>
    <mergeCell ref="G19:G20"/>
    <mergeCell ref="J19:J20"/>
    <mergeCell ref="K19:K20"/>
    <mergeCell ref="L19:L20"/>
    <mergeCell ref="M19:M20"/>
    <mergeCell ref="N19:N20"/>
    <mergeCell ref="O19:O20"/>
    <mergeCell ref="P19:P20"/>
    <mergeCell ref="A28:R28"/>
    <mergeCell ref="A29:A30"/>
    <mergeCell ref="B29:B30"/>
    <mergeCell ref="C29:C30"/>
    <mergeCell ref="D29:D30"/>
    <mergeCell ref="E29:E30"/>
    <mergeCell ref="J22:J27"/>
    <mergeCell ref="K22:K27"/>
    <mergeCell ref="L22:L27"/>
    <mergeCell ref="M22:M27"/>
    <mergeCell ref="N22:N27"/>
    <mergeCell ref="O22:O27"/>
    <mergeCell ref="N29:N30"/>
    <mergeCell ref="O29:O30"/>
    <mergeCell ref="P29:P30"/>
    <mergeCell ref="Q29:Q30"/>
    <mergeCell ref="R29:R30"/>
    <mergeCell ref="A22:A27"/>
    <mergeCell ref="B22:B27"/>
    <mergeCell ref="C22:C27"/>
    <mergeCell ref="D22:D27"/>
    <mergeCell ref="E22:E27"/>
    <mergeCell ref="F22:F27"/>
    <mergeCell ref="G22:G25"/>
    <mergeCell ref="P32:P37"/>
    <mergeCell ref="Q32:Q37"/>
    <mergeCell ref="A31:R31"/>
    <mergeCell ref="F29:F30"/>
    <mergeCell ref="G29:G30"/>
    <mergeCell ref="J29:J30"/>
    <mergeCell ref="K29:K30"/>
    <mergeCell ref="L29:L30"/>
    <mergeCell ref="M29:M30"/>
    <mergeCell ref="A32:A37"/>
    <mergeCell ref="B32:B37"/>
    <mergeCell ref="C32:C37"/>
    <mergeCell ref="D32:D37"/>
    <mergeCell ref="E32:E37"/>
    <mergeCell ref="F32:F37"/>
    <mergeCell ref="M32:M37"/>
    <mergeCell ref="N32:N37"/>
    <mergeCell ref="O32:O37"/>
    <mergeCell ref="R32:R37"/>
    <mergeCell ref="G32:G35"/>
    <mergeCell ref="H32:H34"/>
    <mergeCell ref="I32:I34"/>
    <mergeCell ref="J32:J37"/>
    <mergeCell ref="K32:K37"/>
    <mergeCell ref="L32:L37"/>
    <mergeCell ref="N39:N43"/>
    <mergeCell ref="O39:O43"/>
    <mergeCell ref="P39:P43"/>
    <mergeCell ref="Q39:Q43"/>
    <mergeCell ref="R39:R43"/>
    <mergeCell ref="G40:G41"/>
    <mergeCell ref="J40:J43"/>
    <mergeCell ref="G42:G43"/>
    <mergeCell ref="A38:R38"/>
    <mergeCell ref="A39:A43"/>
    <mergeCell ref="B39:B43"/>
    <mergeCell ref="C39:C43"/>
    <mergeCell ref="D39:D43"/>
    <mergeCell ref="E39:E43"/>
    <mergeCell ref="F39:F43"/>
    <mergeCell ref="K39:K43"/>
    <mergeCell ref="L39:L43"/>
    <mergeCell ref="J49:J50"/>
    <mergeCell ref="Q49:Q50"/>
    <mergeCell ref="R49:R50"/>
    <mergeCell ref="A48:R48"/>
    <mergeCell ref="M39:M43"/>
    <mergeCell ref="M45:M47"/>
    <mergeCell ref="N45:N47"/>
    <mergeCell ref="O45:O47"/>
    <mergeCell ref="P45:P47"/>
    <mergeCell ref="Q45:Q47"/>
    <mergeCell ref="R45:R47"/>
    <mergeCell ref="A44:R44"/>
    <mergeCell ref="A45:A47"/>
    <mergeCell ref="B45:B47"/>
    <mergeCell ref="C45:C47"/>
    <mergeCell ref="D45:D47"/>
    <mergeCell ref="E45:E47"/>
    <mergeCell ref="F45:F47"/>
    <mergeCell ref="J45:J47"/>
    <mergeCell ref="K45:K47"/>
    <mergeCell ref="L45:L47"/>
    <mergeCell ref="A51:R51"/>
    <mergeCell ref="A52:A54"/>
    <mergeCell ref="B52:B54"/>
    <mergeCell ref="C52:C54"/>
    <mergeCell ref="D52:D54"/>
    <mergeCell ref="E52:E54"/>
    <mergeCell ref="F52:F54"/>
    <mergeCell ref="G52:G54"/>
    <mergeCell ref="K49:K50"/>
    <mergeCell ref="L49:L50"/>
    <mergeCell ref="M49:M50"/>
    <mergeCell ref="N49:N50"/>
    <mergeCell ref="O49:O50"/>
    <mergeCell ref="P49:P50"/>
    <mergeCell ref="P52:P54"/>
    <mergeCell ref="Q52:Q54"/>
    <mergeCell ref="R52:R54"/>
    <mergeCell ref="A49:A50"/>
    <mergeCell ref="B49:B50"/>
    <mergeCell ref="C49:C50"/>
    <mergeCell ref="D49:D50"/>
    <mergeCell ref="E49:E50"/>
    <mergeCell ref="F49:F50"/>
    <mergeCell ref="G49:G50"/>
    <mergeCell ref="A55:R55"/>
    <mergeCell ref="A56:A57"/>
    <mergeCell ref="B56:B57"/>
    <mergeCell ref="C56:C57"/>
    <mergeCell ref="D56:D57"/>
    <mergeCell ref="E56:E57"/>
    <mergeCell ref="F56:F57"/>
    <mergeCell ref="J52:J54"/>
    <mergeCell ref="K52:K54"/>
    <mergeCell ref="L52:L54"/>
    <mergeCell ref="M52:M54"/>
    <mergeCell ref="N52:N54"/>
    <mergeCell ref="O52:O54"/>
    <mergeCell ref="O56:O57"/>
    <mergeCell ref="P56:P57"/>
    <mergeCell ref="Q56:Q57"/>
    <mergeCell ref="R56:R57"/>
    <mergeCell ref="A58:R58"/>
    <mergeCell ref="A59:A60"/>
    <mergeCell ref="B59:B60"/>
    <mergeCell ref="C59:C60"/>
    <mergeCell ref="D59:D60"/>
    <mergeCell ref="E59:E60"/>
    <mergeCell ref="G56:G57"/>
    <mergeCell ref="J56:J57"/>
    <mergeCell ref="K56:K57"/>
    <mergeCell ref="L56:L57"/>
    <mergeCell ref="M56:M57"/>
    <mergeCell ref="N56:N57"/>
    <mergeCell ref="N59:N60"/>
    <mergeCell ref="O59:O60"/>
    <mergeCell ref="P59:P60"/>
    <mergeCell ref="Q59:Q60"/>
    <mergeCell ref="R59:R60"/>
    <mergeCell ref="A61:R61"/>
    <mergeCell ref="F59:F60"/>
    <mergeCell ref="G59:G60"/>
    <mergeCell ref="J59:J60"/>
    <mergeCell ref="K59:K60"/>
    <mergeCell ref="L59:L60"/>
    <mergeCell ref="M59:M60"/>
    <mergeCell ref="O62:O66"/>
    <mergeCell ref="P62:P66"/>
    <mergeCell ref="Q62:Q66"/>
    <mergeCell ref="R62:R66"/>
    <mergeCell ref="A67:R67"/>
    <mergeCell ref="A69:R69"/>
    <mergeCell ref="G62:G66"/>
    <mergeCell ref="J62:J66"/>
    <mergeCell ref="K62:K66"/>
    <mergeCell ref="L62:L66"/>
    <mergeCell ref="M62:M66"/>
    <mergeCell ref="N62:N66"/>
    <mergeCell ref="A62:A66"/>
    <mergeCell ref="B62:B66"/>
    <mergeCell ref="C62:C66"/>
    <mergeCell ref="D62:D66"/>
    <mergeCell ref="E62:E66"/>
    <mergeCell ref="F62:F66"/>
    <mergeCell ref="A79:R79"/>
    <mergeCell ref="M81:N81"/>
    <mergeCell ref="O81:P81"/>
    <mergeCell ref="O70:O78"/>
    <mergeCell ref="P70:P78"/>
    <mergeCell ref="Q70:Q78"/>
    <mergeCell ref="R70:R78"/>
    <mergeCell ref="G73:G74"/>
    <mergeCell ref="G75:G76"/>
    <mergeCell ref="G77:G78"/>
    <mergeCell ref="G70:G71"/>
    <mergeCell ref="J70:J78"/>
    <mergeCell ref="K70:K78"/>
    <mergeCell ref="L70:L78"/>
    <mergeCell ref="M70:M78"/>
    <mergeCell ref="N70:N78"/>
    <mergeCell ref="A70:A78"/>
    <mergeCell ref="B70:B78"/>
    <mergeCell ref="C70:C78"/>
    <mergeCell ref="D70:D78"/>
    <mergeCell ref="E70:E78"/>
    <mergeCell ref="F70:F78"/>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zoomScale="50" zoomScaleNormal="50" workbookViewId="0">
      <selection activeCell="A3" sqref="A3"/>
    </sheetView>
  </sheetViews>
  <sheetFormatPr defaultRowHeight="15.75" x14ac:dyDescent="0.25"/>
  <cols>
    <col min="1" max="1" width="10.7109375" style="338" customWidth="1"/>
    <col min="2" max="2" width="22" style="338" customWidth="1"/>
    <col min="3" max="3" width="11.42578125" style="338" customWidth="1"/>
    <col min="4" max="4" width="11.5703125" style="338" customWidth="1"/>
    <col min="5" max="5" width="64.85546875" style="339" bestFit="1" customWidth="1"/>
    <col min="6" max="6" width="91.85546875" style="338" customWidth="1"/>
    <col min="7" max="7" width="33.140625" style="338" customWidth="1"/>
    <col min="8" max="8" width="32.140625" style="338" customWidth="1"/>
    <col min="9" max="9" width="41.5703125" style="338" customWidth="1"/>
    <col min="10" max="10" width="73.140625" style="338" bestFit="1" customWidth="1"/>
    <col min="11" max="11" width="11.140625" style="340" customWidth="1"/>
    <col min="12" max="12" width="12.140625" style="341" bestFit="1" customWidth="1"/>
    <col min="13" max="13" width="16.140625" style="338" customWidth="1"/>
    <col min="14" max="14" width="25.85546875" style="338" customWidth="1"/>
    <col min="15" max="15" width="15" style="338" bestFit="1" customWidth="1"/>
    <col min="16" max="16" width="16.140625" style="338" customWidth="1"/>
    <col min="17" max="17" width="59.28515625" style="338" bestFit="1" customWidth="1"/>
    <col min="18" max="18" width="20.28515625" style="338" customWidth="1"/>
    <col min="19" max="249" width="9.140625" style="338"/>
    <col min="250" max="250" width="4.7109375" style="338" bestFit="1" customWidth="1"/>
    <col min="251" max="251" width="9.7109375" style="338" bestFit="1" customWidth="1"/>
    <col min="252" max="252" width="10" style="338" bestFit="1" customWidth="1"/>
    <col min="253" max="253" width="8.85546875" style="338" bestFit="1" customWidth="1"/>
    <col min="254" max="254" width="22.85546875" style="338" customWidth="1"/>
    <col min="255" max="255" width="59.7109375" style="338" bestFit="1" customWidth="1"/>
    <col min="256" max="256" width="57.85546875" style="338" bestFit="1" customWidth="1"/>
    <col min="257" max="257" width="35.28515625" style="338" bestFit="1" customWidth="1"/>
    <col min="258" max="258" width="28.140625" style="338" bestFit="1" customWidth="1"/>
    <col min="259" max="259" width="33.140625" style="338" bestFit="1" customWidth="1"/>
    <col min="260" max="260" width="26" style="338" bestFit="1" customWidth="1"/>
    <col min="261" max="261" width="19.140625" style="338" bestFit="1" customWidth="1"/>
    <col min="262" max="262" width="10.42578125" style="338" customWidth="1"/>
    <col min="263" max="263" width="11.85546875" style="338" customWidth="1"/>
    <col min="264" max="264" width="14.7109375" style="338" customWidth="1"/>
    <col min="265" max="265" width="9" style="338" bestFit="1" customWidth="1"/>
    <col min="266" max="505" width="9.140625" style="338"/>
    <col min="506" max="506" width="4.7109375" style="338" bestFit="1" customWidth="1"/>
    <col min="507" max="507" width="9.7109375" style="338" bestFit="1" customWidth="1"/>
    <col min="508" max="508" width="10" style="338" bestFit="1" customWidth="1"/>
    <col min="509" max="509" width="8.85546875" style="338" bestFit="1" customWidth="1"/>
    <col min="510" max="510" width="22.85546875" style="338" customWidth="1"/>
    <col min="511" max="511" width="59.7109375" style="338" bestFit="1" customWidth="1"/>
    <col min="512" max="512" width="57.85546875" style="338" bestFit="1" customWidth="1"/>
    <col min="513" max="513" width="35.28515625" style="338" bestFit="1" customWidth="1"/>
    <col min="514" max="514" width="28.140625" style="338" bestFit="1" customWidth="1"/>
    <col min="515" max="515" width="33.140625" style="338" bestFit="1" customWidth="1"/>
    <col min="516" max="516" width="26" style="338" bestFit="1" customWidth="1"/>
    <col min="517" max="517" width="19.140625" style="338" bestFit="1" customWidth="1"/>
    <col min="518" max="518" width="10.42578125" style="338" customWidth="1"/>
    <col min="519" max="519" width="11.85546875" style="338" customWidth="1"/>
    <col min="520" max="520" width="14.7109375" style="338" customWidth="1"/>
    <col min="521" max="521" width="9" style="338" bestFit="1" customWidth="1"/>
    <col min="522" max="761" width="9.140625" style="338"/>
    <col min="762" max="762" width="4.7109375" style="338" bestFit="1" customWidth="1"/>
    <col min="763" max="763" width="9.7109375" style="338" bestFit="1" customWidth="1"/>
    <col min="764" max="764" width="10" style="338" bestFit="1" customWidth="1"/>
    <col min="765" max="765" width="8.85546875" style="338" bestFit="1" customWidth="1"/>
    <col min="766" max="766" width="22.85546875" style="338" customWidth="1"/>
    <col min="767" max="767" width="59.7109375" style="338" bestFit="1" customWidth="1"/>
    <col min="768" max="768" width="57.85546875" style="338" bestFit="1" customWidth="1"/>
    <col min="769" max="769" width="35.28515625" style="338" bestFit="1" customWidth="1"/>
    <col min="770" max="770" width="28.140625" style="338" bestFit="1" customWidth="1"/>
    <col min="771" max="771" width="33.140625" style="338" bestFit="1" customWidth="1"/>
    <col min="772" max="772" width="26" style="338" bestFit="1" customWidth="1"/>
    <col min="773" max="773" width="19.140625" style="338" bestFit="1" customWidth="1"/>
    <col min="774" max="774" width="10.42578125" style="338" customWidth="1"/>
    <col min="775" max="775" width="11.85546875" style="338" customWidth="1"/>
    <col min="776" max="776" width="14.7109375" style="338" customWidth="1"/>
    <col min="777" max="777" width="9" style="338" bestFit="1" customWidth="1"/>
    <col min="778" max="1017" width="9.140625" style="338"/>
    <col min="1018" max="1018" width="4.7109375" style="338" bestFit="1" customWidth="1"/>
    <col min="1019" max="1019" width="9.7109375" style="338" bestFit="1" customWidth="1"/>
    <col min="1020" max="1020" width="10" style="338" bestFit="1" customWidth="1"/>
    <col min="1021" max="1021" width="8.85546875" style="338" bestFit="1" customWidth="1"/>
    <col min="1022" max="1022" width="22.85546875" style="338" customWidth="1"/>
    <col min="1023" max="1023" width="59.7109375" style="338" bestFit="1" customWidth="1"/>
    <col min="1024" max="1024" width="57.85546875" style="338" bestFit="1" customWidth="1"/>
    <col min="1025" max="1025" width="35.28515625" style="338" bestFit="1" customWidth="1"/>
    <col min="1026" max="1026" width="28.140625" style="338" bestFit="1" customWidth="1"/>
    <col min="1027" max="1027" width="33.140625" style="338" bestFit="1" customWidth="1"/>
    <col min="1028" max="1028" width="26" style="338" bestFit="1" customWidth="1"/>
    <col min="1029" max="1029" width="19.140625" style="338" bestFit="1" customWidth="1"/>
    <col min="1030" max="1030" width="10.42578125" style="338" customWidth="1"/>
    <col min="1031" max="1031" width="11.85546875" style="338" customWidth="1"/>
    <col min="1032" max="1032" width="14.7109375" style="338" customWidth="1"/>
    <col min="1033" max="1033" width="9" style="338" bestFit="1" customWidth="1"/>
    <col min="1034" max="1273" width="9.140625" style="338"/>
    <col min="1274" max="1274" width="4.7109375" style="338" bestFit="1" customWidth="1"/>
    <col min="1275" max="1275" width="9.7109375" style="338" bestFit="1" customWidth="1"/>
    <col min="1276" max="1276" width="10" style="338" bestFit="1" customWidth="1"/>
    <col min="1277" max="1277" width="8.85546875" style="338" bestFit="1" customWidth="1"/>
    <col min="1278" max="1278" width="22.85546875" style="338" customWidth="1"/>
    <col min="1279" max="1279" width="59.7109375" style="338" bestFit="1" customWidth="1"/>
    <col min="1280" max="1280" width="57.85546875" style="338" bestFit="1" customWidth="1"/>
    <col min="1281" max="1281" width="35.28515625" style="338" bestFit="1" customWidth="1"/>
    <col min="1282" max="1282" width="28.140625" style="338" bestFit="1" customWidth="1"/>
    <col min="1283" max="1283" width="33.140625" style="338" bestFit="1" customWidth="1"/>
    <col min="1284" max="1284" width="26" style="338" bestFit="1" customWidth="1"/>
    <col min="1285" max="1285" width="19.140625" style="338" bestFit="1" customWidth="1"/>
    <col min="1286" max="1286" width="10.42578125" style="338" customWidth="1"/>
    <col min="1287" max="1287" width="11.85546875" style="338" customWidth="1"/>
    <col min="1288" max="1288" width="14.7109375" style="338" customWidth="1"/>
    <col min="1289" max="1289" width="9" style="338" bestFit="1" customWidth="1"/>
    <col min="1290" max="1529" width="9.140625" style="338"/>
    <col min="1530" max="1530" width="4.7109375" style="338" bestFit="1" customWidth="1"/>
    <col min="1531" max="1531" width="9.7109375" style="338" bestFit="1" customWidth="1"/>
    <col min="1532" max="1532" width="10" style="338" bestFit="1" customWidth="1"/>
    <col min="1533" max="1533" width="8.85546875" style="338" bestFit="1" customWidth="1"/>
    <col min="1534" max="1534" width="22.85546875" style="338" customWidth="1"/>
    <col min="1535" max="1535" width="59.7109375" style="338" bestFit="1" customWidth="1"/>
    <col min="1536" max="1536" width="57.85546875" style="338" bestFit="1" customWidth="1"/>
    <col min="1537" max="1537" width="35.28515625" style="338" bestFit="1" customWidth="1"/>
    <col min="1538" max="1538" width="28.140625" style="338" bestFit="1" customWidth="1"/>
    <col min="1539" max="1539" width="33.140625" style="338" bestFit="1" customWidth="1"/>
    <col min="1540" max="1540" width="26" style="338" bestFit="1" customWidth="1"/>
    <col min="1541" max="1541" width="19.140625" style="338" bestFit="1" customWidth="1"/>
    <col min="1542" max="1542" width="10.42578125" style="338" customWidth="1"/>
    <col min="1543" max="1543" width="11.85546875" style="338" customWidth="1"/>
    <col min="1544" max="1544" width="14.7109375" style="338" customWidth="1"/>
    <col min="1545" max="1545" width="9" style="338" bestFit="1" customWidth="1"/>
    <col min="1546" max="1785" width="9.140625" style="338"/>
    <col min="1786" max="1786" width="4.7109375" style="338" bestFit="1" customWidth="1"/>
    <col min="1787" max="1787" width="9.7109375" style="338" bestFit="1" customWidth="1"/>
    <col min="1788" max="1788" width="10" style="338" bestFit="1" customWidth="1"/>
    <col min="1789" max="1789" width="8.85546875" style="338" bestFit="1" customWidth="1"/>
    <col min="1790" max="1790" width="22.85546875" style="338" customWidth="1"/>
    <col min="1791" max="1791" width="59.7109375" style="338" bestFit="1" customWidth="1"/>
    <col min="1792" max="1792" width="57.85546875" style="338" bestFit="1" customWidth="1"/>
    <col min="1793" max="1793" width="35.28515625" style="338" bestFit="1" customWidth="1"/>
    <col min="1794" max="1794" width="28.140625" style="338" bestFit="1" customWidth="1"/>
    <col min="1795" max="1795" width="33.140625" style="338" bestFit="1" customWidth="1"/>
    <col min="1796" max="1796" width="26" style="338" bestFit="1" customWidth="1"/>
    <col min="1797" max="1797" width="19.140625" style="338" bestFit="1" customWidth="1"/>
    <col min="1798" max="1798" width="10.42578125" style="338" customWidth="1"/>
    <col min="1799" max="1799" width="11.85546875" style="338" customWidth="1"/>
    <col min="1800" max="1800" width="14.7109375" style="338" customWidth="1"/>
    <col min="1801" max="1801" width="9" style="338" bestFit="1" customWidth="1"/>
    <col min="1802" max="2041" width="9.140625" style="338"/>
    <col min="2042" max="2042" width="4.7109375" style="338" bestFit="1" customWidth="1"/>
    <col min="2043" max="2043" width="9.7109375" style="338" bestFit="1" customWidth="1"/>
    <col min="2044" max="2044" width="10" style="338" bestFit="1" customWidth="1"/>
    <col min="2045" max="2045" width="8.85546875" style="338" bestFit="1" customWidth="1"/>
    <col min="2046" max="2046" width="22.85546875" style="338" customWidth="1"/>
    <col min="2047" max="2047" width="59.7109375" style="338" bestFit="1" customWidth="1"/>
    <col min="2048" max="2048" width="57.85546875" style="338" bestFit="1" customWidth="1"/>
    <col min="2049" max="2049" width="35.28515625" style="338" bestFit="1" customWidth="1"/>
    <col min="2050" max="2050" width="28.140625" style="338" bestFit="1" customWidth="1"/>
    <col min="2051" max="2051" width="33.140625" style="338" bestFit="1" customWidth="1"/>
    <col min="2052" max="2052" width="26" style="338" bestFit="1" customWidth="1"/>
    <col min="2053" max="2053" width="19.140625" style="338" bestFit="1" customWidth="1"/>
    <col min="2054" max="2054" width="10.42578125" style="338" customWidth="1"/>
    <col min="2055" max="2055" width="11.85546875" style="338" customWidth="1"/>
    <col min="2056" max="2056" width="14.7109375" style="338" customWidth="1"/>
    <col min="2057" max="2057" width="9" style="338" bestFit="1" customWidth="1"/>
    <col min="2058" max="2297" width="9.140625" style="338"/>
    <col min="2298" max="2298" width="4.7109375" style="338" bestFit="1" customWidth="1"/>
    <col min="2299" max="2299" width="9.7109375" style="338" bestFit="1" customWidth="1"/>
    <col min="2300" max="2300" width="10" style="338" bestFit="1" customWidth="1"/>
    <col min="2301" max="2301" width="8.85546875" style="338" bestFit="1" customWidth="1"/>
    <col min="2302" max="2302" width="22.85546875" style="338" customWidth="1"/>
    <col min="2303" max="2303" width="59.7109375" style="338" bestFit="1" customWidth="1"/>
    <col min="2304" max="2304" width="57.85546875" style="338" bestFit="1" customWidth="1"/>
    <col min="2305" max="2305" width="35.28515625" style="338" bestFit="1" customWidth="1"/>
    <col min="2306" max="2306" width="28.140625" style="338" bestFit="1" customWidth="1"/>
    <col min="2307" max="2307" width="33.140625" style="338" bestFit="1" customWidth="1"/>
    <col min="2308" max="2308" width="26" style="338" bestFit="1" customWidth="1"/>
    <col min="2309" max="2309" width="19.140625" style="338" bestFit="1" customWidth="1"/>
    <col min="2310" max="2310" width="10.42578125" style="338" customWidth="1"/>
    <col min="2311" max="2311" width="11.85546875" style="338" customWidth="1"/>
    <col min="2312" max="2312" width="14.7109375" style="338" customWidth="1"/>
    <col min="2313" max="2313" width="9" style="338" bestFit="1" customWidth="1"/>
    <col min="2314" max="2553" width="9.140625" style="338"/>
    <col min="2554" max="2554" width="4.7109375" style="338" bestFit="1" customWidth="1"/>
    <col min="2555" max="2555" width="9.7109375" style="338" bestFit="1" customWidth="1"/>
    <col min="2556" max="2556" width="10" style="338" bestFit="1" customWidth="1"/>
    <col min="2557" max="2557" width="8.85546875" style="338" bestFit="1" customWidth="1"/>
    <col min="2558" max="2558" width="22.85546875" style="338" customWidth="1"/>
    <col min="2559" max="2559" width="59.7109375" style="338" bestFit="1" customWidth="1"/>
    <col min="2560" max="2560" width="57.85546875" style="338" bestFit="1" customWidth="1"/>
    <col min="2561" max="2561" width="35.28515625" style="338" bestFit="1" customWidth="1"/>
    <col min="2562" max="2562" width="28.140625" style="338" bestFit="1" customWidth="1"/>
    <col min="2563" max="2563" width="33.140625" style="338" bestFit="1" customWidth="1"/>
    <col min="2564" max="2564" width="26" style="338" bestFit="1" customWidth="1"/>
    <col min="2565" max="2565" width="19.140625" style="338" bestFit="1" customWidth="1"/>
    <col min="2566" max="2566" width="10.42578125" style="338" customWidth="1"/>
    <col min="2567" max="2567" width="11.85546875" style="338" customWidth="1"/>
    <col min="2568" max="2568" width="14.7109375" style="338" customWidth="1"/>
    <col min="2569" max="2569" width="9" style="338" bestFit="1" customWidth="1"/>
    <col min="2570" max="2809" width="9.140625" style="338"/>
    <col min="2810" max="2810" width="4.7109375" style="338" bestFit="1" customWidth="1"/>
    <col min="2811" max="2811" width="9.7109375" style="338" bestFit="1" customWidth="1"/>
    <col min="2812" max="2812" width="10" style="338" bestFit="1" customWidth="1"/>
    <col min="2813" max="2813" width="8.85546875" style="338" bestFit="1" customWidth="1"/>
    <col min="2814" max="2814" width="22.85546875" style="338" customWidth="1"/>
    <col min="2815" max="2815" width="59.7109375" style="338" bestFit="1" customWidth="1"/>
    <col min="2816" max="2816" width="57.85546875" style="338" bestFit="1" customWidth="1"/>
    <col min="2817" max="2817" width="35.28515625" style="338" bestFit="1" customWidth="1"/>
    <col min="2818" max="2818" width="28.140625" style="338" bestFit="1" customWidth="1"/>
    <col min="2819" max="2819" width="33.140625" style="338" bestFit="1" customWidth="1"/>
    <col min="2820" max="2820" width="26" style="338" bestFit="1" customWidth="1"/>
    <col min="2821" max="2821" width="19.140625" style="338" bestFit="1" customWidth="1"/>
    <col min="2822" max="2822" width="10.42578125" style="338" customWidth="1"/>
    <col min="2823" max="2823" width="11.85546875" style="338" customWidth="1"/>
    <col min="2824" max="2824" width="14.7109375" style="338" customWidth="1"/>
    <col min="2825" max="2825" width="9" style="338" bestFit="1" customWidth="1"/>
    <col min="2826" max="3065" width="9.140625" style="338"/>
    <col min="3066" max="3066" width="4.7109375" style="338" bestFit="1" customWidth="1"/>
    <col min="3067" max="3067" width="9.7109375" style="338" bestFit="1" customWidth="1"/>
    <col min="3068" max="3068" width="10" style="338" bestFit="1" customWidth="1"/>
    <col min="3069" max="3069" width="8.85546875" style="338" bestFit="1" customWidth="1"/>
    <col min="3070" max="3070" width="22.85546875" style="338" customWidth="1"/>
    <col min="3071" max="3071" width="59.7109375" style="338" bestFit="1" customWidth="1"/>
    <col min="3072" max="3072" width="57.85546875" style="338" bestFit="1" customWidth="1"/>
    <col min="3073" max="3073" width="35.28515625" style="338" bestFit="1" customWidth="1"/>
    <col min="3074" max="3074" width="28.140625" style="338" bestFit="1" customWidth="1"/>
    <col min="3075" max="3075" width="33.140625" style="338" bestFit="1" customWidth="1"/>
    <col min="3076" max="3076" width="26" style="338" bestFit="1" customWidth="1"/>
    <col min="3077" max="3077" width="19.140625" style="338" bestFit="1" customWidth="1"/>
    <col min="3078" max="3078" width="10.42578125" style="338" customWidth="1"/>
    <col min="3079" max="3079" width="11.85546875" style="338" customWidth="1"/>
    <col min="3080" max="3080" width="14.7109375" style="338" customWidth="1"/>
    <col min="3081" max="3081" width="9" style="338" bestFit="1" customWidth="1"/>
    <col min="3082" max="3321" width="9.140625" style="338"/>
    <col min="3322" max="3322" width="4.7109375" style="338" bestFit="1" customWidth="1"/>
    <col min="3323" max="3323" width="9.7109375" style="338" bestFit="1" customWidth="1"/>
    <col min="3324" max="3324" width="10" style="338" bestFit="1" customWidth="1"/>
    <col min="3325" max="3325" width="8.85546875" style="338" bestFit="1" customWidth="1"/>
    <col min="3326" max="3326" width="22.85546875" style="338" customWidth="1"/>
    <col min="3327" max="3327" width="59.7109375" style="338" bestFit="1" customWidth="1"/>
    <col min="3328" max="3328" width="57.85546875" style="338" bestFit="1" customWidth="1"/>
    <col min="3329" max="3329" width="35.28515625" style="338" bestFit="1" customWidth="1"/>
    <col min="3330" max="3330" width="28.140625" style="338" bestFit="1" customWidth="1"/>
    <col min="3331" max="3331" width="33.140625" style="338" bestFit="1" customWidth="1"/>
    <col min="3332" max="3332" width="26" style="338" bestFit="1" customWidth="1"/>
    <col min="3333" max="3333" width="19.140625" style="338" bestFit="1" customWidth="1"/>
    <col min="3334" max="3334" width="10.42578125" style="338" customWidth="1"/>
    <col min="3335" max="3335" width="11.85546875" style="338" customWidth="1"/>
    <col min="3336" max="3336" width="14.7109375" style="338" customWidth="1"/>
    <col min="3337" max="3337" width="9" style="338" bestFit="1" customWidth="1"/>
    <col min="3338" max="3577" width="9.140625" style="338"/>
    <col min="3578" max="3578" width="4.7109375" style="338" bestFit="1" customWidth="1"/>
    <col min="3579" max="3579" width="9.7109375" style="338" bestFit="1" customWidth="1"/>
    <col min="3580" max="3580" width="10" style="338" bestFit="1" customWidth="1"/>
    <col min="3581" max="3581" width="8.85546875" style="338" bestFit="1" customWidth="1"/>
    <col min="3582" max="3582" width="22.85546875" style="338" customWidth="1"/>
    <col min="3583" max="3583" width="59.7109375" style="338" bestFit="1" customWidth="1"/>
    <col min="3584" max="3584" width="57.85546875" style="338" bestFit="1" customWidth="1"/>
    <col min="3585" max="3585" width="35.28515625" style="338" bestFit="1" customWidth="1"/>
    <col min="3586" max="3586" width="28.140625" style="338" bestFit="1" customWidth="1"/>
    <col min="3587" max="3587" width="33.140625" style="338" bestFit="1" customWidth="1"/>
    <col min="3588" max="3588" width="26" style="338" bestFit="1" customWidth="1"/>
    <col min="3589" max="3589" width="19.140625" style="338" bestFit="1" customWidth="1"/>
    <col min="3590" max="3590" width="10.42578125" style="338" customWidth="1"/>
    <col min="3591" max="3591" width="11.85546875" style="338" customWidth="1"/>
    <col min="3592" max="3592" width="14.7109375" style="338" customWidth="1"/>
    <col min="3593" max="3593" width="9" style="338" bestFit="1" customWidth="1"/>
    <col min="3594" max="3833" width="9.140625" style="338"/>
    <col min="3834" max="3834" width="4.7109375" style="338" bestFit="1" customWidth="1"/>
    <col min="3835" max="3835" width="9.7109375" style="338" bestFit="1" customWidth="1"/>
    <col min="3836" max="3836" width="10" style="338" bestFit="1" customWidth="1"/>
    <col min="3837" max="3837" width="8.85546875" style="338" bestFit="1" customWidth="1"/>
    <col min="3838" max="3838" width="22.85546875" style="338" customWidth="1"/>
    <col min="3839" max="3839" width="59.7109375" style="338" bestFit="1" customWidth="1"/>
    <col min="3840" max="3840" width="57.85546875" style="338" bestFit="1" customWidth="1"/>
    <col min="3841" max="3841" width="35.28515625" style="338" bestFit="1" customWidth="1"/>
    <col min="3842" max="3842" width="28.140625" style="338" bestFit="1" customWidth="1"/>
    <col min="3843" max="3843" width="33.140625" style="338" bestFit="1" customWidth="1"/>
    <col min="3844" max="3844" width="26" style="338" bestFit="1" customWidth="1"/>
    <col min="3845" max="3845" width="19.140625" style="338" bestFit="1" customWidth="1"/>
    <col min="3846" max="3846" width="10.42578125" style="338" customWidth="1"/>
    <col min="3847" max="3847" width="11.85546875" style="338" customWidth="1"/>
    <col min="3848" max="3848" width="14.7109375" style="338" customWidth="1"/>
    <col min="3849" max="3849" width="9" style="338" bestFit="1" customWidth="1"/>
    <col min="3850" max="4089" width="9.140625" style="338"/>
    <col min="4090" max="4090" width="4.7109375" style="338" bestFit="1" customWidth="1"/>
    <col min="4091" max="4091" width="9.7109375" style="338" bestFit="1" customWidth="1"/>
    <col min="4092" max="4092" width="10" style="338" bestFit="1" customWidth="1"/>
    <col min="4093" max="4093" width="8.85546875" style="338" bestFit="1" customWidth="1"/>
    <col min="4094" max="4094" width="22.85546875" style="338" customWidth="1"/>
    <col min="4095" max="4095" width="59.7109375" style="338" bestFit="1" customWidth="1"/>
    <col min="4096" max="4096" width="57.85546875" style="338" bestFit="1" customWidth="1"/>
    <col min="4097" max="4097" width="35.28515625" style="338" bestFit="1" customWidth="1"/>
    <col min="4098" max="4098" width="28.140625" style="338" bestFit="1" customWidth="1"/>
    <col min="4099" max="4099" width="33.140625" style="338" bestFit="1" customWidth="1"/>
    <col min="4100" max="4100" width="26" style="338" bestFit="1" customWidth="1"/>
    <col min="4101" max="4101" width="19.140625" style="338" bestFit="1" customWidth="1"/>
    <col min="4102" max="4102" width="10.42578125" style="338" customWidth="1"/>
    <col min="4103" max="4103" width="11.85546875" style="338" customWidth="1"/>
    <col min="4104" max="4104" width="14.7109375" style="338" customWidth="1"/>
    <col min="4105" max="4105" width="9" style="338" bestFit="1" customWidth="1"/>
    <col min="4106" max="4345" width="9.140625" style="338"/>
    <col min="4346" max="4346" width="4.7109375" style="338" bestFit="1" customWidth="1"/>
    <col min="4347" max="4347" width="9.7109375" style="338" bestFit="1" customWidth="1"/>
    <col min="4348" max="4348" width="10" style="338" bestFit="1" customWidth="1"/>
    <col min="4349" max="4349" width="8.85546875" style="338" bestFit="1" customWidth="1"/>
    <col min="4350" max="4350" width="22.85546875" style="338" customWidth="1"/>
    <col min="4351" max="4351" width="59.7109375" style="338" bestFit="1" customWidth="1"/>
    <col min="4352" max="4352" width="57.85546875" style="338" bestFit="1" customWidth="1"/>
    <col min="4353" max="4353" width="35.28515625" style="338" bestFit="1" customWidth="1"/>
    <col min="4354" max="4354" width="28.140625" style="338" bestFit="1" customWidth="1"/>
    <col min="4355" max="4355" width="33.140625" style="338" bestFit="1" customWidth="1"/>
    <col min="4356" max="4356" width="26" style="338" bestFit="1" customWidth="1"/>
    <col min="4357" max="4357" width="19.140625" style="338" bestFit="1" customWidth="1"/>
    <col min="4358" max="4358" width="10.42578125" style="338" customWidth="1"/>
    <col min="4359" max="4359" width="11.85546875" style="338" customWidth="1"/>
    <col min="4360" max="4360" width="14.7109375" style="338" customWidth="1"/>
    <col min="4361" max="4361" width="9" style="338" bestFit="1" customWidth="1"/>
    <col min="4362" max="4601" width="9.140625" style="338"/>
    <col min="4602" max="4602" width="4.7109375" style="338" bestFit="1" customWidth="1"/>
    <col min="4603" max="4603" width="9.7109375" style="338" bestFit="1" customWidth="1"/>
    <col min="4604" max="4604" width="10" style="338" bestFit="1" customWidth="1"/>
    <col min="4605" max="4605" width="8.85546875" style="338" bestFit="1" customWidth="1"/>
    <col min="4606" max="4606" width="22.85546875" style="338" customWidth="1"/>
    <col min="4607" max="4607" width="59.7109375" style="338" bestFit="1" customWidth="1"/>
    <col min="4608" max="4608" width="57.85546875" style="338" bestFit="1" customWidth="1"/>
    <col min="4609" max="4609" width="35.28515625" style="338" bestFit="1" customWidth="1"/>
    <col min="4610" max="4610" width="28.140625" style="338" bestFit="1" customWidth="1"/>
    <col min="4611" max="4611" width="33.140625" style="338" bestFit="1" customWidth="1"/>
    <col min="4612" max="4612" width="26" style="338" bestFit="1" customWidth="1"/>
    <col min="4613" max="4613" width="19.140625" style="338" bestFit="1" customWidth="1"/>
    <col min="4614" max="4614" width="10.42578125" style="338" customWidth="1"/>
    <col min="4615" max="4615" width="11.85546875" style="338" customWidth="1"/>
    <col min="4616" max="4616" width="14.7109375" style="338" customWidth="1"/>
    <col min="4617" max="4617" width="9" style="338" bestFit="1" customWidth="1"/>
    <col min="4618" max="4857" width="9.140625" style="338"/>
    <col min="4858" max="4858" width="4.7109375" style="338" bestFit="1" customWidth="1"/>
    <col min="4859" max="4859" width="9.7109375" style="338" bestFit="1" customWidth="1"/>
    <col min="4860" max="4860" width="10" style="338" bestFit="1" customWidth="1"/>
    <col min="4861" max="4861" width="8.85546875" style="338" bestFit="1" customWidth="1"/>
    <col min="4862" max="4862" width="22.85546875" style="338" customWidth="1"/>
    <col min="4863" max="4863" width="59.7109375" style="338" bestFit="1" customWidth="1"/>
    <col min="4864" max="4864" width="57.85546875" style="338" bestFit="1" customWidth="1"/>
    <col min="4865" max="4865" width="35.28515625" style="338" bestFit="1" customWidth="1"/>
    <col min="4866" max="4866" width="28.140625" style="338" bestFit="1" customWidth="1"/>
    <col min="4867" max="4867" width="33.140625" style="338" bestFit="1" customWidth="1"/>
    <col min="4868" max="4868" width="26" style="338" bestFit="1" customWidth="1"/>
    <col min="4869" max="4869" width="19.140625" style="338" bestFit="1" customWidth="1"/>
    <col min="4870" max="4870" width="10.42578125" style="338" customWidth="1"/>
    <col min="4871" max="4871" width="11.85546875" style="338" customWidth="1"/>
    <col min="4872" max="4872" width="14.7109375" style="338" customWidth="1"/>
    <col min="4873" max="4873" width="9" style="338" bestFit="1" customWidth="1"/>
    <col min="4874" max="5113" width="9.140625" style="338"/>
    <col min="5114" max="5114" width="4.7109375" style="338" bestFit="1" customWidth="1"/>
    <col min="5115" max="5115" width="9.7109375" style="338" bestFit="1" customWidth="1"/>
    <col min="5116" max="5116" width="10" style="338" bestFit="1" customWidth="1"/>
    <col min="5117" max="5117" width="8.85546875" style="338" bestFit="1" customWidth="1"/>
    <col min="5118" max="5118" width="22.85546875" style="338" customWidth="1"/>
    <col min="5119" max="5119" width="59.7109375" style="338" bestFit="1" customWidth="1"/>
    <col min="5120" max="5120" width="57.85546875" style="338" bestFit="1" customWidth="1"/>
    <col min="5121" max="5121" width="35.28515625" style="338" bestFit="1" customWidth="1"/>
    <col min="5122" max="5122" width="28.140625" style="338" bestFit="1" customWidth="1"/>
    <col min="5123" max="5123" width="33.140625" style="338" bestFit="1" customWidth="1"/>
    <col min="5124" max="5124" width="26" style="338" bestFit="1" customWidth="1"/>
    <col min="5125" max="5125" width="19.140625" style="338" bestFit="1" customWidth="1"/>
    <col min="5126" max="5126" width="10.42578125" style="338" customWidth="1"/>
    <col min="5127" max="5127" width="11.85546875" style="338" customWidth="1"/>
    <col min="5128" max="5128" width="14.7109375" style="338" customWidth="1"/>
    <col min="5129" max="5129" width="9" style="338" bestFit="1" customWidth="1"/>
    <col min="5130" max="5369" width="9.140625" style="338"/>
    <col min="5370" max="5370" width="4.7109375" style="338" bestFit="1" customWidth="1"/>
    <col min="5371" max="5371" width="9.7109375" style="338" bestFit="1" customWidth="1"/>
    <col min="5372" max="5372" width="10" style="338" bestFit="1" customWidth="1"/>
    <col min="5373" max="5373" width="8.85546875" style="338" bestFit="1" customWidth="1"/>
    <col min="5374" max="5374" width="22.85546875" style="338" customWidth="1"/>
    <col min="5375" max="5375" width="59.7109375" style="338" bestFit="1" customWidth="1"/>
    <col min="5376" max="5376" width="57.85546875" style="338" bestFit="1" customWidth="1"/>
    <col min="5377" max="5377" width="35.28515625" style="338" bestFit="1" customWidth="1"/>
    <col min="5378" max="5378" width="28.140625" style="338" bestFit="1" customWidth="1"/>
    <col min="5379" max="5379" width="33.140625" style="338" bestFit="1" customWidth="1"/>
    <col min="5380" max="5380" width="26" style="338" bestFit="1" customWidth="1"/>
    <col min="5381" max="5381" width="19.140625" style="338" bestFit="1" customWidth="1"/>
    <col min="5382" max="5382" width="10.42578125" style="338" customWidth="1"/>
    <col min="5383" max="5383" width="11.85546875" style="338" customWidth="1"/>
    <col min="5384" max="5384" width="14.7109375" style="338" customWidth="1"/>
    <col min="5385" max="5385" width="9" style="338" bestFit="1" customWidth="1"/>
    <col min="5386" max="5625" width="9.140625" style="338"/>
    <col min="5626" max="5626" width="4.7109375" style="338" bestFit="1" customWidth="1"/>
    <col min="5627" max="5627" width="9.7109375" style="338" bestFit="1" customWidth="1"/>
    <col min="5628" max="5628" width="10" style="338" bestFit="1" customWidth="1"/>
    <col min="5629" max="5629" width="8.85546875" style="338" bestFit="1" customWidth="1"/>
    <col min="5630" max="5630" width="22.85546875" style="338" customWidth="1"/>
    <col min="5631" max="5631" width="59.7109375" style="338" bestFit="1" customWidth="1"/>
    <col min="5632" max="5632" width="57.85546875" style="338" bestFit="1" customWidth="1"/>
    <col min="5633" max="5633" width="35.28515625" style="338" bestFit="1" customWidth="1"/>
    <col min="5634" max="5634" width="28.140625" style="338" bestFit="1" customWidth="1"/>
    <col min="5635" max="5635" width="33.140625" style="338" bestFit="1" customWidth="1"/>
    <col min="5636" max="5636" width="26" style="338" bestFit="1" customWidth="1"/>
    <col min="5637" max="5637" width="19.140625" style="338" bestFit="1" customWidth="1"/>
    <col min="5638" max="5638" width="10.42578125" style="338" customWidth="1"/>
    <col min="5639" max="5639" width="11.85546875" style="338" customWidth="1"/>
    <col min="5640" max="5640" width="14.7109375" style="338" customWidth="1"/>
    <col min="5641" max="5641" width="9" style="338" bestFit="1" customWidth="1"/>
    <col min="5642" max="5881" width="9.140625" style="338"/>
    <col min="5882" max="5882" width="4.7109375" style="338" bestFit="1" customWidth="1"/>
    <col min="5883" max="5883" width="9.7109375" style="338" bestFit="1" customWidth="1"/>
    <col min="5884" max="5884" width="10" style="338" bestFit="1" customWidth="1"/>
    <col min="5885" max="5885" width="8.85546875" style="338" bestFit="1" customWidth="1"/>
    <col min="5886" max="5886" width="22.85546875" style="338" customWidth="1"/>
    <col min="5887" max="5887" width="59.7109375" style="338" bestFit="1" customWidth="1"/>
    <col min="5888" max="5888" width="57.85546875" style="338" bestFit="1" customWidth="1"/>
    <col min="5889" max="5889" width="35.28515625" style="338" bestFit="1" customWidth="1"/>
    <col min="5890" max="5890" width="28.140625" style="338" bestFit="1" customWidth="1"/>
    <col min="5891" max="5891" width="33.140625" style="338" bestFit="1" customWidth="1"/>
    <col min="5892" max="5892" width="26" style="338" bestFit="1" customWidth="1"/>
    <col min="5893" max="5893" width="19.140625" style="338" bestFit="1" customWidth="1"/>
    <col min="5894" max="5894" width="10.42578125" style="338" customWidth="1"/>
    <col min="5895" max="5895" width="11.85546875" style="338" customWidth="1"/>
    <col min="5896" max="5896" width="14.7109375" style="338" customWidth="1"/>
    <col min="5897" max="5897" width="9" style="338" bestFit="1" customWidth="1"/>
    <col min="5898" max="6137" width="9.140625" style="338"/>
    <col min="6138" max="6138" width="4.7109375" style="338" bestFit="1" customWidth="1"/>
    <col min="6139" max="6139" width="9.7109375" style="338" bestFit="1" customWidth="1"/>
    <col min="6140" max="6140" width="10" style="338" bestFit="1" customWidth="1"/>
    <col min="6141" max="6141" width="8.85546875" style="338" bestFit="1" customWidth="1"/>
    <col min="6142" max="6142" width="22.85546875" style="338" customWidth="1"/>
    <col min="6143" max="6143" width="59.7109375" style="338" bestFit="1" customWidth="1"/>
    <col min="6144" max="6144" width="57.85546875" style="338" bestFit="1" customWidth="1"/>
    <col min="6145" max="6145" width="35.28515625" style="338" bestFit="1" customWidth="1"/>
    <col min="6146" max="6146" width="28.140625" style="338" bestFit="1" customWidth="1"/>
    <col min="6147" max="6147" width="33.140625" style="338" bestFit="1" customWidth="1"/>
    <col min="6148" max="6148" width="26" style="338" bestFit="1" customWidth="1"/>
    <col min="6149" max="6149" width="19.140625" style="338" bestFit="1" customWidth="1"/>
    <col min="6150" max="6150" width="10.42578125" style="338" customWidth="1"/>
    <col min="6151" max="6151" width="11.85546875" style="338" customWidth="1"/>
    <col min="6152" max="6152" width="14.7109375" style="338" customWidth="1"/>
    <col min="6153" max="6153" width="9" style="338" bestFit="1" customWidth="1"/>
    <col min="6154" max="6393" width="9.140625" style="338"/>
    <col min="6394" max="6394" width="4.7109375" style="338" bestFit="1" customWidth="1"/>
    <col min="6395" max="6395" width="9.7109375" style="338" bestFit="1" customWidth="1"/>
    <col min="6396" max="6396" width="10" style="338" bestFit="1" customWidth="1"/>
    <col min="6397" max="6397" width="8.85546875" style="338" bestFit="1" customWidth="1"/>
    <col min="6398" max="6398" width="22.85546875" style="338" customWidth="1"/>
    <col min="6399" max="6399" width="59.7109375" style="338" bestFit="1" customWidth="1"/>
    <col min="6400" max="6400" width="57.85546875" style="338" bestFit="1" customWidth="1"/>
    <col min="6401" max="6401" width="35.28515625" style="338" bestFit="1" customWidth="1"/>
    <col min="6402" max="6402" width="28.140625" style="338" bestFit="1" customWidth="1"/>
    <col min="6403" max="6403" width="33.140625" style="338" bestFit="1" customWidth="1"/>
    <col min="6404" max="6404" width="26" style="338" bestFit="1" customWidth="1"/>
    <col min="6405" max="6405" width="19.140625" style="338" bestFit="1" customWidth="1"/>
    <col min="6406" max="6406" width="10.42578125" style="338" customWidth="1"/>
    <col min="6407" max="6407" width="11.85546875" style="338" customWidth="1"/>
    <col min="6408" max="6408" width="14.7109375" style="338" customWidth="1"/>
    <col min="6409" max="6409" width="9" style="338" bestFit="1" customWidth="1"/>
    <col min="6410" max="6649" width="9.140625" style="338"/>
    <col min="6650" max="6650" width="4.7109375" style="338" bestFit="1" customWidth="1"/>
    <col min="6651" max="6651" width="9.7109375" style="338" bestFit="1" customWidth="1"/>
    <col min="6652" max="6652" width="10" style="338" bestFit="1" customWidth="1"/>
    <col min="6653" max="6653" width="8.85546875" style="338" bestFit="1" customWidth="1"/>
    <col min="6654" max="6654" width="22.85546875" style="338" customWidth="1"/>
    <col min="6655" max="6655" width="59.7109375" style="338" bestFit="1" customWidth="1"/>
    <col min="6656" max="6656" width="57.85546875" style="338" bestFit="1" customWidth="1"/>
    <col min="6657" max="6657" width="35.28515625" style="338" bestFit="1" customWidth="1"/>
    <col min="6658" max="6658" width="28.140625" style="338" bestFit="1" customWidth="1"/>
    <col min="6659" max="6659" width="33.140625" style="338" bestFit="1" customWidth="1"/>
    <col min="6660" max="6660" width="26" style="338" bestFit="1" customWidth="1"/>
    <col min="6661" max="6661" width="19.140625" style="338" bestFit="1" customWidth="1"/>
    <col min="6662" max="6662" width="10.42578125" style="338" customWidth="1"/>
    <col min="6663" max="6663" width="11.85546875" style="338" customWidth="1"/>
    <col min="6664" max="6664" width="14.7109375" style="338" customWidth="1"/>
    <col min="6665" max="6665" width="9" style="338" bestFit="1" customWidth="1"/>
    <col min="6666" max="6905" width="9.140625" style="338"/>
    <col min="6906" max="6906" width="4.7109375" style="338" bestFit="1" customWidth="1"/>
    <col min="6907" max="6907" width="9.7109375" style="338" bestFit="1" customWidth="1"/>
    <col min="6908" max="6908" width="10" style="338" bestFit="1" customWidth="1"/>
    <col min="6909" max="6909" width="8.85546875" style="338" bestFit="1" customWidth="1"/>
    <col min="6910" max="6910" width="22.85546875" style="338" customWidth="1"/>
    <col min="6911" max="6911" width="59.7109375" style="338" bestFit="1" customWidth="1"/>
    <col min="6912" max="6912" width="57.85546875" style="338" bestFit="1" customWidth="1"/>
    <col min="6913" max="6913" width="35.28515625" style="338" bestFit="1" customWidth="1"/>
    <col min="6914" max="6914" width="28.140625" style="338" bestFit="1" customWidth="1"/>
    <col min="6915" max="6915" width="33.140625" style="338" bestFit="1" customWidth="1"/>
    <col min="6916" max="6916" width="26" style="338" bestFit="1" customWidth="1"/>
    <col min="6917" max="6917" width="19.140625" style="338" bestFit="1" customWidth="1"/>
    <col min="6918" max="6918" width="10.42578125" style="338" customWidth="1"/>
    <col min="6919" max="6919" width="11.85546875" style="338" customWidth="1"/>
    <col min="6920" max="6920" width="14.7109375" style="338" customWidth="1"/>
    <col min="6921" max="6921" width="9" style="338" bestFit="1" customWidth="1"/>
    <col min="6922" max="7161" width="9.140625" style="338"/>
    <col min="7162" max="7162" width="4.7109375" style="338" bestFit="1" customWidth="1"/>
    <col min="7163" max="7163" width="9.7109375" style="338" bestFit="1" customWidth="1"/>
    <col min="7164" max="7164" width="10" style="338" bestFit="1" customWidth="1"/>
    <col min="7165" max="7165" width="8.85546875" style="338" bestFit="1" customWidth="1"/>
    <col min="7166" max="7166" width="22.85546875" style="338" customWidth="1"/>
    <col min="7167" max="7167" width="59.7109375" style="338" bestFit="1" customWidth="1"/>
    <col min="7168" max="7168" width="57.85546875" style="338" bestFit="1" customWidth="1"/>
    <col min="7169" max="7169" width="35.28515625" style="338" bestFit="1" customWidth="1"/>
    <col min="7170" max="7170" width="28.140625" style="338" bestFit="1" customWidth="1"/>
    <col min="7171" max="7171" width="33.140625" style="338" bestFit="1" customWidth="1"/>
    <col min="7172" max="7172" width="26" style="338" bestFit="1" customWidth="1"/>
    <col min="7173" max="7173" width="19.140625" style="338" bestFit="1" customWidth="1"/>
    <col min="7174" max="7174" width="10.42578125" style="338" customWidth="1"/>
    <col min="7175" max="7175" width="11.85546875" style="338" customWidth="1"/>
    <col min="7176" max="7176" width="14.7109375" style="338" customWidth="1"/>
    <col min="7177" max="7177" width="9" style="338" bestFit="1" customWidth="1"/>
    <col min="7178" max="7417" width="9.140625" style="338"/>
    <col min="7418" max="7418" width="4.7109375" style="338" bestFit="1" customWidth="1"/>
    <col min="7419" max="7419" width="9.7109375" style="338" bestFit="1" customWidth="1"/>
    <col min="7420" max="7420" width="10" style="338" bestFit="1" customWidth="1"/>
    <col min="7421" max="7421" width="8.85546875" style="338" bestFit="1" customWidth="1"/>
    <col min="7422" max="7422" width="22.85546875" style="338" customWidth="1"/>
    <col min="7423" max="7423" width="59.7109375" style="338" bestFit="1" customWidth="1"/>
    <col min="7424" max="7424" width="57.85546875" style="338" bestFit="1" customWidth="1"/>
    <col min="7425" max="7425" width="35.28515625" style="338" bestFit="1" customWidth="1"/>
    <col min="7426" max="7426" width="28.140625" style="338" bestFit="1" customWidth="1"/>
    <col min="7427" max="7427" width="33.140625" style="338" bestFit="1" customWidth="1"/>
    <col min="7428" max="7428" width="26" style="338" bestFit="1" customWidth="1"/>
    <col min="7429" max="7429" width="19.140625" style="338" bestFit="1" customWidth="1"/>
    <col min="7430" max="7430" width="10.42578125" style="338" customWidth="1"/>
    <col min="7431" max="7431" width="11.85546875" style="338" customWidth="1"/>
    <col min="7432" max="7432" width="14.7109375" style="338" customWidth="1"/>
    <col min="7433" max="7433" width="9" style="338" bestFit="1" customWidth="1"/>
    <col min="7434" max="7673" width="9.140625" style="338"/>
    <col min="7674" max="7674" width="4.7109375" style="338" bestFit="1" customWidth="1"/>
    <col min="7675" max="7675" width="9.7109375" style="338" bestFit="1" customWidth="1"/>
    <col min="7676" max="7676" width="10" style="338" bestFit="1" customWidth="1"/>
    <col min="7677" max="7677" width="8.85546875" style="338" bestFit="1" customWidth="1"/>
    <col min="7678" max="7678" width="22.85546875" style="338" customWidth="1"/>
    <col min="7679" max="7679" width="59.7109375" style="338" bestFit="1" customWidth="1"/>
    <col min="7680" max="7680" width="57.85546875" style="338" bestFit="1" customWidth="1"/>
    <col min="7681" max="7681" width="35.28515625" style="338" bestFit="1" customWidth="1"/>
    <col min="7682" max="7682" width="28.140625" style="338" bestFit="1" customWidth="1"/>
    <col min="7683" max="7683" width="33.140625" style="338" bestFit="1" customWidth="1"/>
    <col min="7684" max="7684" width="26" style="338" bestFit="1" customWidth="1"/>
    <col min="7685" max="7685" width="19.140625" style="338" bestFit="1" customWidth="1"/>
    <col min="7686" max="7686" width="10.42578125" style="338" customWidth="1"/>
    <col min="7687" max="7687" width="11.85546875" style="338" customWidth="1"/>
    <col min="7688" max="7688" width="14.7109375" style="338" customWidth="1"/>
    <col min="7689" max="7689" width="9" style="338" bestFit="1" customWidth="1"/>
    <col min="7690" max="7929" width="9.140625" style="338"/>
    <col min="7930" max="7930" width="4.7109375" style="338" bestFit="1" customWidth="1"/>
    <col min="7931" max="7931" width="9.7109375" style="338" bestFit="1" customWidth="1"/>
    <col min="7932" max="7932" width="10" style="338" bestFit="1" customWidth="1"/>
    <col min="7933" max="7933" width="8.85546875" style="338" bestFit="1" customWidth="1"/>
    <col min="7934" max="7934" width="22.85546875" style="338" customWidth="1"/>
    <col min="7935" max="7935" width="59.7109375" style="338" bestFit="1" customWidth="1"/>
    <col min="7936" max="7936" width="57.85546875" style="338" bestFit="1" customWidth="1"/>
    <col min="7937" max="7937" width="35.28515625" style="338" bestFit="1" customWidth="1"/>
    <col min="7938" max="7938" width="28.140625" style="338" bestFit="1" customWidth="1"/>
    <col min="7939" max="7939" width="33.140625" style="338" bestFit="1" customWidth="1"/>
    <col min="7940" max="7940" width="26" style="338" bestFit="1" customWidth="1"/>
    <col min="7941" max="7941" width="19.140625" style="338" bestFit="1" customWidth="1"/>
    <col min="7942" max="7942" width="10.42578125" style="338" customWidth="1"/>
    <col min="7943" max="7943" width="11.85546875" style="338" customWidth="1"/>
    <col min="7944" max="7944" width="14.7109375" style="338" customWidth="1"/>
    <col min="7945" max="7945" width="9" style="338" bestFit="1" customWidth="1"/>
    <col min="7946" max="8185" width="9.140625" style="338"/>
    <col min="8186" max="8186" width="4.7109375" style="338" bestFit="1" customWidth="1"/>
    <col min="8187" max="8187" width="9.7109375" style="338" bestFit="1" customWidth="1"/>
    <col min="8188" max="8188" width="10" style="338" bestFit="1" customWidth="1"/>
    <col min="8189" max="8189" width="8.85546875" style="338" bestFit="1" customWidth="1"/>
    <col min="8190" max="8190" width="22.85546875" style="338" customWidth="1"/>
    <col min="8191" max="8191" width="59.7109375" style="338" bestFit="1" customWidth="1"/>
    <col min="8192" max="8192" width="57.85546875" style="338" bestFit="1" customWidth="1"/>
    <col min="8193" max="8193" width="35.28515625" style="338" bestFit="1" customWidth="1"/>
    <col min="8194" max="8194" width="28.140625" style="338" bestFit="1" customWidth="1"/>
    <col min="8195" max="8195" width="33.140625" style="338" bestFit="1" customWidth="1"/>
    <col min="8196" max="8196" width="26" style="338" bestFit="1" customWidth="1"/>
    <col min="8197" max="8197" width="19.140625" style="338" bestFit="1" customWidth="1"/>
    <col min="8198" max="8198" width="10.42578125" style="338" customWidth="1"/>
    <col min="8199" max="8199" width="11.85546875" style="338" customWidth="1"/>
    <col min="8200" max="8200" width="14.7109375" style="338" customWidth="1"/>
    <col min="8201" max="8201" width="9" style="338" bestFit="1" customWidth="1"/>
    <col min="8202" max="8441" width="9.140625" style="338"/>
    <col min="8442" max="8442" width="4.7109375" style="338" bestFit="1" customWidth="1"/>
    <col min="8443" max="8443" width="9.7109375" style="338" bestFit="1" customWidth="1"/>
    <col min="8444" max="8444" width="10" style="338" bestFit="1" customWidth="1"/>
    <col min="8445" max="8445" width="8.85546875" style="338" bestFit="1" customWidth="1"/>
    <col min="8446" max="8446" width="22.85546875" style="338" customWidth="1"/>
    <col min="8447" max="8447" width="59.7109375" style="338" bestFit="1" customWidth="1"/>
    <col min="8448" max="8448" width="57.85546875" style="338" bestFit="1" customWidth="1"/>
    <col min="8449" max="8449" width="35.28515625" style="338" bestFit="1" customWidth="1"/>
    <col min="8450" max="8450" width="28.140625" style="338" bestFit="1" customWidth="1"/>
    <col min="8451" max="8451" width="33.140625" style="338" bestFit="1" customWidth="1"/>
    <col min="8452" max="8452" width="26" style="338" bestFit="1" customWidth="1"/>
    <col min="8453" max="8453" width="19.140625" style="338" bestFit="1" customWidth="1"/>
    <col min="8454" max="8454" width="10.42578125" style="338" customWidth="1"/>
    <col min="8455" max="8455" width="11.85546875" style="338" customWidth="1"/>
    <col min="8456" max="8456" width="14.7109375" style="338" customWidth="1"/>
    <col min="8457" max="8457" width="9" style="338" bestFit="1" customWidth="1"/>
    <col min="8458" max="8697" width="9.140625" style="338"/>
    <col min="8698" max="8698" width="4.7109375" style="338" bestFit="1" customWidth="1"/>
    <col min="8699" max="8699" width="9.7109375" style="338" bestFit="1" customWidth="1"/>
    <col min="8700" max="8700" width="10" style="338" bestFit="1" customWidth="1"/>
    <col min="8701" max="8701" width="8.85546875" style="338" bestFit="1" customWidth="1"/>
    <col min="8702" max="8702" width="22.85546875" style="338" customWidth="1"/>
    <col min="8703" max="8703" width="59.7109375" style="338" bestFit="1" customWidth="1"/>
    <col min="8704" max="8704" width="57.85546875" style="338" bestFit="1" customWidth="1"/>
    <col min="8705" max="8705" width="35.28515625" style="338" bestFit="1" customWidth="1"/>
    <col min="8706" max="8706" width="28.140625" style="338" bestFit="1" customWidth="1"/>
    <col min="8707" max="8707" width="33.140625" style="338" bestFit="1" customWidth="1"/>
    <col min="8708" max="8708" width="26" style="338" bestFit="1" customWidth="1"/>
    <col min="8709" max="8709" width="19.140625" style="338" bestFit="1" customWidth="1"/>
    <col min="8710" max="8710" width="10.42578125" style="338" customWidth="1"/>
    <col min="8711" max="8711" width="11.85546875" style="338" customWidth="1"/>
    <col min="8712" max="8712" width="14.7109375" style="338" customWidth="1"/>
    <col min="8713" max="8713" width="9" style="338" bestFit="1" customWidth="1"/>
    <col min="8714" max="8953" width="9.140625" style="338"/>
    <col min="8954" max="8954" width="4.7109375" style="338" bestFit="1" customWidth="1"/>
    <col min="8955" max="8955" width="9.7109375" style="338" bestFit="1" customWidth="1"/>
    <col min="8956" max="8956" width="10" style="338" bestFit="1" customWidth="1"/>
    <col min="8957" max="8957" width="8.85546875" style="338" bestFit="1" customWidth="1"/>
    <col min="8958" max="8958" width="22.85546875" style="338" customWidth="1"/>
    <col min="8959" max="8959" width="59.7109375" style="338" bestFit="1" customWidth="1"/>
    <col min="8960" max="8960" width="57.85546875" style="338" bestFit="1" customWidth="1"/>
    <col min="8961" max="8961" width="35.28515625" style="338" bestFit="1" customWidth="1"/>
    <col min="8962" max="8962" width="28.140625" style="338" bestFit="1" customWidth="1"/>
    <col min="8963" max="8963" width="33.140625" style="338" bestFit="1" customWidth="1"/>
    <col min="8964" max="8964" width="26" style="338" bestFit="1" customWidth="1"/>
    <col min="8965" max="8965" width="19.140625" style="338" bestFit="1" customWidth="1"/>
    <col min="8966" max="8966" width="10.42578125" style="338" customWidth="1"/>
    <col min="8967" max="8967" width="11.85546875" style="338" customWidth="1"/>
    <col min="8968" max="8968" width="14.7109375" style="338" customWidth="1"/>
    <col min="8969" max="8969" width="9" style="338" bestFit="1" customWidth="1"/>
    <col min="8970" max="9209" width="9.140625" style="338"/>
    <col min="9210" max="9210" width="4.7109375" style="338" bestFit="1" customWidth="1"/>
    <col min="9211" max="9211" width="9.7109375" style="338" bestFit="1" customWidth="1"/>
    <col min="9212" max="9212" width="10" style="338" bestFit="1" customWidth="1"/>
    <col min="9213" max="9213" width="8.85546875" style="338" bestFit="1" customWidth="1"/>
    <col min="9214" max="9214" width="22.85546875" style="338" customWidth="1"/>
    <col min="9215" max="9215" width="59.7109375" style="338" bestFit="1" customWidth="1"/>
    <col min="9216" max="9216" width="57.85546875" style="338" bestFit="1" customWidth="1"/>
    <col min="9217" max="9217" width="35.28515625" style="338" bestFit="1" customWidth="1"/>
    <col min="9218" max="9218" width="28.140625" style="338" bestFit="1" customWidth="1"/>
    <col min="9219" max="9219" width="33.140625" style="338" bestFit="1" customWidth="1"/>
    <col min="9220" max="9220" width="26" style="338" bestFit="1" customWidth="1"/>
    <col min="9221" max="9221" width="19.140625" style="338" bestFit="1" customWidth="1"/>
    <col min="9222" max="9222" width="10.42578125" style="338" customWidth="1"/>
    <col min="9223" max="9223" width="11.85546875" style="338" customWidth="1"/>
    <col min="9224" max="9224" width="14.7109375" style="338" customWidth="1"/>
    <col min="9225" max="9225" width="9" style="338" bestFit="1" customWidth="1"/>
    <col min="9226" max="9465" width="9.140625" style="338"/>
    <col min="9466" max="9466" width="4.7109375" style="338" bestFit="1" customWidth="1"/>
    <col min="9467" max="9467" width="9.7109375" style="338" bestFit="1" customWidth="1"/>
    <col min="9468" max="9468" width="10" style="338" bestFit="1" customWidth="1"/>
    <col min="9469" max="9469" width="8.85546875" style="338" bestFit="1" customWidth="1"/>
    <col min="9470" max="9470" width="22.85546875" style="338" customWidth="1"/>
    <col min="9471" max="9471" width="59.7109375" style="338" bestFit="1" customWidth="1"/>
    <col min="9472" max="9472" width="57.85546875" style="338" bestFit="1" customWidth="1"/>
    <col min="9473" max="9473" width="35.28515625" style="338" bestFit="1" customWidth="1"/>
    <col min="9474" max="9474" width="28.140625" style="338" bestFit="1" customWidth="1"/>
    <col min="9475" max="9475" width="33.140625" style="338" bestFit="1" customWidth="1"/>
    <col min="9476" max="9476" width="26" style="338" bestFit="1" customWidth="1"/>
    <col min="9477" max="9477" width="19.140625" style="338" bestFit="1" customWidth="1"/>
    <col min="9478" max="9478" width="10.42578125" style="338" customWidth="1"/>
    <col min="9479" max="9479" width="11.85546875" style="338" customWidth="1"/>
    <col min="9480" max="9480" width="14.7109375" style="338" customWidth="1"/>
    <col min="9481" max="9481" width="9" style="338" bestFit="1" customWidth="1"/>
    <col min="9482" max="9721" width="9.140625" style="338"/>
    <col min="9722" max="9722" width="4.7109375" style="338" bestFit="1" customWidth="1"/>
    <col min="9723" max="9723" width="9.7109375" style="338" bestFit="1" customWidth="1"/>
    <col min="9724" max="9724" width="10" style="338" bestFit="1" customWidth="1"/>
    <col min="9725" max="9725" width="8.85546875" style="338" bestFit="1" customWidth="1"/>
    <col min="9726" max="9726" width="22.85546875" style="338" customWidth="1"/>
    <col min="9727" max="9727" width="59.7109375" style="338" bestFit="1" customWidth="1"/>
    <col min="9728" max="9728" width="57.85546875" style="338" bestFit="1" customWidth="1"/>
    <col min="9729" max="9729" width="35.28515625" style="338" bestFit="1" customWidth="1"/>
    <col min="9730" max="9730" width="28.140625" style="338" bestFit="1" customWidth="1"/>
    <col min="9731" max="9731" width="33.140625" style="338" bestFit="1" customWidth="1"/>
    <col min="9732" max="9732" width="26" style="338" bestFit="1" customWidth="1"/>
    <col min="9733" max="9733" width="19.140625" style="338" bestFit="1" customWidth="1"/>
    <col min="9734" max="9734" width="10.42578125" style="338" customWidth="1"/>
    <col min="9735" max="9735" width="11.85546875" style="338" customWidth="1"/>
    <col min="9736" max="9736" width="14.7109375" style="338" customWidth="1"/>
    <col min="9737" max="9737" width="9" style="338" bestFit="1" customWidth="1"/>
    <col min="9738" max="9977" width="9.140625" style="338"/>
    <col min="9978" max="9978" width="4.7109375" style="338" bestFit="1" customWidth="1"/>
    <col min="9979" max="9979" width="9.7109375" style="338" bestFit="1" customWidth="1"/>
    <col min="9980" max="9980" width="10" style="338" bestFit="1" customWidth="1"/>
    <col min="9981" max="9981" width="8.85546875" style="338" bestFit="1" customWidth="1"/>
    <col min="9982" max="9982" width="22.85546875" style="338" customWidth="1"/>
    <col min="9983" max="9983" width="59.7109375" style="338" bestFit="1" customWidth="1"/>
    <col min="9984" max="9984" width="57.85546875" style="338" bestFit="1" customWidth="1"/>
    <col min="9985" max="9985" width="35.28515625" style="338" bestFit="1" customWidth="1"/>
    <col min="9986" max="9986" width="28.140625" style="338" bestFit="1" customWidth="1"/>
    <col min="9987" max="9987" width="33.140625" style="338" bestFit="1" customWidth="1"/>
    <col min="9988" max="9988" width="26" style="338" bestFit="1" customWidth="1"/>
    <col min="9989" max="9989" width="19.140625" style="338" bestFit="1" customWidth="1"/>
    <col min="9990" max="9990" width="10.42578125" style="338" customWidth="1"/>
    <col min="9991" max="9991" width="11.85546875" style="338" customWidth="1"/>
    <col min="9992" max="9992" width="14.7109375" style="338" customWidth="1"/>
    <col min="9993" max="9993" width="9" style="338" bestFit="1" customWidth="1"/>
    <col min="9994" max="10233" width="9.140625" style="338"/>
    <col min="10234" max="10234" width="4.7109375" style="338" bestFit="1" customWidth="1"/>
    <col min="10235" max="10235" width="9.7109375" style="338" bestFit="1" customWidth="1"/>
    <col min="10236" max="10236" width="10" style="338" bestFit="1" customWidth="1"/>
    <col min="10237" max="10237" width="8.85546875" style="338" bestFit="1" customWidth="1"/>
    <col min="10238" max="10238" width="22.85546875" style="338" customWidth="1"/>
    <col min="10239" max="10239" width="59.7109375" style="338" bestFit="1" customWidth="1"/>
    <col min="10240" max="10240" width="57.85546875" style="338" bestFit="1" customWidth="1"/>
    <col min="10241" max="10241" width="35.28515625" style="338" bestFit="1" customWidth="1"/>
    <col min="10242" max="10242" width="28.140625" style="338" bestFit="1" customWidth="1"/>
    <col min="10243" max="10243" width="33.140625" style="338" bestFit="1" customWidth="1"/>
    <col min="10244" max="10244" width="26" style="338" bestFit="1" customWidth="1"/>
    <col min="10245" max="10245" width="19.140625" style="338" bestFit="1" customWidth="1"/>
    <col min="10246" max="10246" width="10.42578125" style="338" customWidth="1"/>
    <col min="10247" max="10247" width="11.85546875" style="338" customWidth="1"/>
    <col min="10248" max="10248" width="14.7109375" style="338" customWidth="1"/>
    <col min="10249" max="10249" width="9" style="338" bestFit="1" customWidth="1"/>
    <col min="10250" max="10489" width="9.140625" style="338"/>
    <col min="10490" max="10490" width="4.7109375" style="338" bestFit="1" customWidth="1"/>
    <col min="10491" max="10491" width="9.7109375" style="338" bestFit="1" customWidth="1"/>
    <col min="10492" max="10492" width="10" style="338" bestFit="1" customWidth="1"/>
    <col min="10493" max="10493" width="8.85546875" style="338" bestFit="1" customWidth="1"/>
    <col min="10494" max="10494" width="22.85546875" style="338" customWidth="1"/>
    <col min="10495" max="10495" width="59.7109375" style="338" bestFit="1" customWidth="1"/>
    <col min="10496" max="10496" width="57.85546875" style="338" bestFit="1" customWidth="1"/>
    <col min="10497" max="10497" width="35.28515625" style="338" bestFit="1" customWidth="1"/>
    <col min="10498" max="10498" width="28.140625" style="338" bestFit="1" customWidth="1"/>
    <col min="10499" max="10499" width="33.140625" style="338" bestFit="1" customWidth="1"/>
    <col min="10500" max="10500" width="26" style="338" bestFit="1" customWidth="1"/>
    <col min="10501" max="10501" width="19.140625" style="338" bestFit="1" customWidth="1"/>
    <col min="10502" max="10502" width="10.42578125" style="338" customWidth="1"/>
    <col min="10503" max="10503" width="11.85546875" style="338" customWidth="1"/>
    <col min="10504" max="10504" width="14.7109375" style="338" customWidth="1"/>
    <col min="10505" max="10505" width="9" style="338" bestFit="1" customWidth="1"/>
    <col min="10506" max="10745" width="9.140625" style="338"/>
    <col min="10746" max="10746" width="4.7109375" style="338" bestFit="1" customWidth="1"/>
    <col min="10747" max="10747" width="9.7109375" style="338" bestFit="1" customWidth="1"/>
    <col min="10748" max="10748" width="10" style="338" bestFit="1" customWidth="1"/>
    <col min="10749" max="10749" width="8.85546875" style="338" bestFit="1" customWidth="1"/>
    <col min="10750" max="10750" width="22.85546875" style="338" customWidth="1"/>
    <col min="10751" max="10751" width="59.7109375" style="338" bestFit="1" customWidth="1"/>
    <col min="10752" max="10752" width="57.85546875" style="338" bestFit="1" customWidth="1"/>
    <col min="10753" max="10753" width="35.28515625" style="338" bestFit="1" customWidth="1"/>
    <col min="10754" max="10754" width="28.140625" style="338" bestFit="1" customWidth="1"/>
    <col min="10755" max="10755" width="33.140625" style="338" bestFit="1" customWidth="1"/>
    <col min="10756" max="10756" width="26" style="338" bestFit="1" customWidth="1"/>
    <col min="10757" max="10757" width="19.140625" style="338" bestFit="1" customWidth="1"/>
    <col min="10758" max="10758" width="10.42578125" style="338" customWidth="1"/>
    <col min="10759" max="10759" width="11.85546875" style="338" customWidth="1"/>
    <col min="10760" max="10760" width="14.7109375" style="338" customWidth="1"/>
    <col min="10761" max="10761" width="9" style="338" bestFit="1" customWidth="1"/>
    <col min="10762" max="11001" width="9.140625" style="338"/>
    <col min="11002" max="11002" width="4.7109375" style="338" bestFit="1" customWidth="1"/>
    <col min="11003" max="11003" width="9.7109375" style="338" bestFit="1" customWidth="1"/>
    <col min="11004" max="11004" width="10" style="338" bestFit="1" customWidth="1"/>
    <col min="11005" max="11005" width="8.85546875" style="338" bestFit="1" customWidth="1"/>
    <col min="11006" max="11006" width="22.85546875" style="338" customWidth="1"/>
    <col min="11007" max="11007" width="59.7109375" style="338" bestFit="1" customWidth="1"/>
    <col min="11008" max="11008" width="57.85546875" style="338" bestFit="1" customWidth="1"/>
    <col min="11009" max="11009" width="35.28515625" style="338" bestFit="1" customWidth="1"/>
    <col min="11010" max="11010" width="28.140625" style="338" bestFit="1" customWidth="1"/>
    <col min="11011" max="11011" width="33.140625" style="338" bestFit="1" customWidth="1"/>
    <col min="11012" max="11012" width="26" style="338" bestFit="1" customWidth="1"/>
    <col min="11013" max="11013" width="19.140625" style="338" bestFit="1" customWidth="1"/>
    <col min="11014" max="11014" width="10.42578125" style="338" customWidth="1"/>
    <col min="11015" max="11015" width="11.85546875" style="338" customWidth="1"/>
    <col min="11016" max="11016" width="14.7109375" style="338" customWidth="1"/>
    <col min="11017" max="11017" width="9" style="338" bestFit="1" customWidth="1"/>
    <col min="11018" max="11257" width="9.140625" style="338"/>
    <col min="11258" max="11258" width="4.7109375" style="338" bestFit="1" customWidth="1"/>
    <col min="11259" max="11259" width="9.7109375" style="338" bestFit="1" customWidth="1"/>
    <col min="11260" max="11260" width="10" style="338" bestFit="1" customWidth="1"/>
    <col min="11261" max="11261" width="8.85546875" style="338" bestFit="1" customWidth="1"/>
    <col min="11262" max="11262" width="22.85546875" style="338" customWidth="1"/>
    <col min="11263" max="11263" width="59.7109375" style="338" bestFit="1" customWidth="1"/>
    <col min="11264" max="11264" width="57.85546875" style="338" bestFit="1" customWidth="1"/>
    <col min="11265" max="11265" width="35.28515625" style="338" bestFit="1" customWidth="1"/>
    <col min="11266" max="11266" width="28.140625" style="338" bestFit="1" customWidth="1"/>
    <col min="11267" max="11267" width="33.140625" style="338" bestFit="1" customWidth="1"/>
    <col min="11268" max="11268" width="26" style="338" bestFit="1" customWidth="1"/>
    <col min="11269" max="11269" width="19.140625" style="338" bestFit="1" customWidth="1"/>
    <col min="11270" max="11270" width="10.42578125" style="338" customWidth="1"/>
    <col min="11271" max="11271" width="11.85546875" style="338" customWidth="1"/>
    <col min="11272" max="11272" width="14.7109375" style="338" customWidth="1"/>
    <col min="11273" max="11273" width="9" style="338" bestFit="1" customWidth="1"/>
    <col min="11274" max="11513" width="9.140625" style="338"/>
    <col min="11514" max="11514" width="4.7109375" style="338" bestFit="1" customWidth="1"/>
    <col min="11515" max="11515" width="9.7109375" style="338" bestFit="1" customWidth="1"/>
    <col min="11516" max="11516" width="10" style="338" bestFit="1" customWidth="1"/>
    <col min="11517" max="11517" width="8.85546875" style="338" bestFit="1" customWidth="1"/>
    <col min="11518" max="11518" width="22.85546875" style="338" customWidth="1"/>
    <col min="11519" max="11519" width="59.7109375" style="338" bestFit="1" customWidth="1"/>
    <col min="11520" max="11520" width="57.85546875" style="338" bestFit="1" customWidth="1"/>
    <col min="11521" max="11521" width="35.28515625" style="338" bestFit="1" customWidth="1"/>
    <col min="11522" max="11522" width="28.140625" style="338" bestFit="1" customWidth="1"/>
    <col min="11523" max="11523" width="33.140625" style="338" bestFit="1" customWidth="1"/>
    <col min="11524" max="11524" width="26" style="338" bestFit="1" customWidth="1"/>
    <col min="11525" max="11525" width="19.140625" style="338" bestFit="1" customWidth="1"/>
    <col min="11526" max="11526" width="10.42578125" style="338" customWidth="1"/>
    <col min="11527" max="11527" width="11.85546875" style="338" customWidth="1"/>
    <col min="11528" max="11528" width="14.7109375" style="338" customWidth="1"/>
    <col min="11529" max="11529" width="9" style="338" bestFit="1" customWidth="1"/>
    <col min="11530" max="11769" width="9.140625" style="338"/>
    <col min="11770" max="11770" width="4.7109375" style="338" bestFit="1" customWidth="1"/>
    <col min="11771" max="11771" width="9.7109375" style="338" bestFit="1" customWidth="1"/>
    <col min="11772" max="11772" width="10" style="338" bestFit="1" customWidth="1"/>
    <col min="11773" max="11773" width="8.85546875" style="338" bestFit="1" customWidth="1"/>
    <col min="11774" max="11774" width="22.85546875" style="338" customWidth="1"/>
    <col min="11775" max="11775" width="59.7109375" style="338" bestFit="1" customWidth="1"/>
    <col min="11776" max="11776" width="57.85546875" style="338" bestFit="1" customWidth="1"/>
    <col min="11777" max="11777" width="35.28515625" style="338" bestFit="1" customWidth="1"/>
    <col min="11778" max="11778" width="28.140625" style="338" bestFit="1" customWidth="1"/>
    <col min="11779" max="11779" width="33.140625" style="338" bestFit="1" customWidth="1"/>
    <col min="11780" max="11780" width="26" style="338" bestFit="1" customWidth="1"/>
    <col min="11781" max="11781" width="19.140625" style="338" bestFit="1" customWidth="1"/>
    <col min="11782" max="11782" width="10.42578125" style="338" customWidth="1"/>
    <col min="11783" max="11783" width="11.85546875" style="338" customWidth="1"/>
    <col min="11784" max="11784" width="14.7109375" style="338" customWidth="1"/>
    <col min="11785" max="11785" width="9" style="338" bestFit="1" customWidth="1"/>
    <col min="11786" max="12025" width="9.140625" style="338"/>
    <col min="12026" max="12026" width="4.7109375" style="338" bestFit="1" customWidth="1"/>
    <col min="12027" max="12027" width="9.7109375" style="338" bestFit="1" customWidth="1"/>
    <col min="12028" max="12028" width="10" style="338" bestFit="1" customWidth="1"/>
    <col min="12029" max="12029" width="8.85546875" style="338" bestFit="1" customWidth="1"/>
    <col min="12030" max="12030" width="22.85546875" style="338" customWidth="1"/>
    <col min="12031" max="12031" width="59.7109375" style="338" bestFit="1" customWidth="1"/>
    <col min="12032" max="12032" width="57.85546875" style="338" bestFit="1" customWidth="1"/>
    <col min="12033" max="12033" width="35.28515625" style="338" bestFit="1" customWidth="1"/>
    <col min="12034" max="12034" width="28.140625" style="338" bestFit="1" customWidth="1"/>
    <col min="12035" max="12035" width="33.140625" style="338" bestFit="1" customWidth="1"/>
    <col min="12036" max="12036" width="26" style="338" bestFit="1" customWidth="1"/>
    <col min="12037" max="12037" width="19.140625" style="338" bestFit="1" customWidth="1"/>
    <col min="12038" max="12038" width="10.42578125" style="338" customWidth="1"/>
    <col min="12039" max="12039" width="11.85546875" style="338" customWidth="1"/>
    <col min="12040" max="12040" width="14.7109375" style="338" customWidth="1"/>
    <col min="12041" max="12041" width="9" style="338" bestFit="1" customWidth="1"/>
    <col min="12042" max="12281" width="9.140625" style="338"/>
    <col min="12282" max="12282" width="4.7109375" style="338" bestFit="1" customWidth="1"/>
    <col min="12283" max="12283" width="9.7109375" style="338" bestFit="1" customWidth="1"/>
    <col min="12284" max="12284" width="10" style="338" bestFit="1" customWidth="1"/>
    <col min="12285" max="12285" width="8.85546875" style="338" bestFit="1" customWidth="1"/>
    <col min="12286" max="12286" width="22.85546875" style="338" customWidth="1"/>
    <col min="12287" max="12287" width="59.7109375" style="338" bestFit="1" customWidth="1"/>
    <col min="12288" max="12288" width="57.85546875" style="338" bestFit="1" customWidth="1"/>
    <col min="12289" max="12289" width="35.28515625" style="338" bestFit="1" customWidth="1"/>
    <col min="12290" max="12290" width="28.140625" style="338" bestFit="1" customWidth="1"/>
    <col min="12291" max="12291" width="33.140625" style="338" bestFit="1" customWidth="1"/>
    <col min="12292" max="12292" width="26" style="338" bestFit="1" customWidth="1"/>
    <col min="12293" max="12293" width="19.140625" style="338" bestFit="1" customWidth="1"/>
    <col min="12294" max="12294" width="10.42578125" style="338" customWidth="1"/>
    <col min="12295" max="12295" width="11.85546875" style="338" customWidth="1"/>
    <col min="12296" max="12296" width="14.7109375" style="338" customWidth="1"/>
    <col min="12297" max="12297" width="9" style="338" bestFit="1" customWidth="1"/>
    <col min="12298" max="12537" width="9.140625" style="338"/>
    <col min="12538" max="12538" width="4.7109375" style="338" bestFit="1" customWidth="1"/>
    <col min="12539" max="12539" width="9.7109375" style="338" bestFit="1" customWidth="1"/>
    <col min="12540" max="12540" width="10" style="338" bestFit="1" customWidth="1"/>
    <col min="12541" max="12541" width="8.85546875" style="338" bestFit="1" customWidth="1"/>
    <col min="12542" max="12542" width="22.85546875" style="338" customWidth="1"/>
    <col min="12543" max="12543" width="59.7109375" style="338" bestFit="1" customWidth="1"/>
    <col min="12544" max="12544" width="57.85546875" style="338" bestFit="1" customWidth="1"/>
    <col min="12545" max="12545" width="35.28515625" style="338" bestFit="1" customWidth="1"/>
    <col min="12546" max="12546" width="28.140625" style="338" bestFit="1" customWidth="1"/>
    <col min="12547" max="12547" width="33.140625" style="338" bestFit="1" customWidth="1"/>
    <col min="12548" max="12548" width="26" style="338" bestFit="1" customWidth="1"/>
    <col min="12549" max="12549" width="19.140625" style="338" bestFit="1" customWidth="1"/>
    <col min="12550" max="12550" width="10.42578125" style="338" customWidth="1"/>
    <col min="12551" max="12551" width="11.85546875" style="338" customWidth="1"/>
    <col min="12552" max="12552" width="14.7109375" style="338" customWidth="1"/>
    <col min="12553" max="12553" width="9" style="338" bestFit="1" customWidth="1"/>
    <col min="12554" max="12793" width="9.140625" style="338"/>
    <col min="12794" max="12794" width="4.7109375" style="338" bestFit="1" customWidth="1"/>
    <col min="12795" max="12795" width="9.7109375" style="338" bestFit="1" customWidth="1"/>
    <col min="12796" max="12796" width="10" style="338" bestFit="1" customWidth="1"/>
    <col min="12797" max="12797" width="8.85546875" style="338" bestFit="1" customWidth="1"/>
    <col min="12798" max="12798" width="22.85546875" style="338" customWidth="1"/>
    <col min="12799" max="12799" width="59.7109375" style="338" bestFit="1" customWidth="1"/>
    <col min="12800" max="12800" width="57.85546875" style="338" bestFit="1" customWidth="1"/>
    <col min="12801" max="12801" width="35.28515625" style="338" bestFit="1" customWidth="1"/>
    <col min="12802" max="12802" width="28.140625" style="338" bestFit="1" customWidth="1"/>
    <col min="12803" max="12803" width="33.140625" style="338" bestFit="1" customWidth="1"/>
    <col min="12804" max="12804" width="26" style="338" bestFit="1" customWidth="1"/>
    <col min="12805" max="12805" width="19.140625" style="338" bestFit="1" customWidth="1"/>
    <col min="12806" max="12806" width="10.42578125" style="338" customWidth="1"/>
    <col min="12807" max="12807" width="11.85546875" style="338" customWidth="1"/>
    <col min="12808" max="12808" width="14.7109375" style="338" customWidth="1"/>
    <col min="12809" max="12809" width="9" style="338" bestFit="1" customWidth="1"/>
    <col min="12810" max="13049" width="9.140625" style="338"/>
    <col min="13050" max="13050" width="4.7109375" style="338" bestFit="1" customWidth="1"/>
    <col min="13051" max="13051" width="9.7109375" style="338" bestFit="1" customWidth="1"/>
    <col min="13052" max="13052" width="10" style="338" bestFit="1" customWidth="1"/>
    <col min="13053" max="13053" width="8.85546875" style="338" bestFit="1" customWidth="1"/>
    <col min="13054" max="13054" width="22.85546875" style="338" customWidth="1"/>
    <col min="13055" max="13055" width="59.7109375" style="338" bestFit="1" customWidth="1"/>
    <col min="13056" max="13056" width="57.85546875" style="338" bestFit="1" customWidth="1"/>
    <col min="13057" max="13057" width="35.28515625" style="338" bestFit="1" customWidth="1"/>
    <col min="13058" max="13058" width="28.140625" style="338" bestFit="1" customWidth="1"/>
    <col min="13059" max="13059" width="33.140625" style="338" bestFit="1" customWidth="1"/>
    <col min="13060" max="13060" width="26" style="338" bestFit="1" customWidth="1"/>
    <col min="13061" max="13061" width="19.140625" style="338" bestFit="1" customWidth="1"/>
    <col min="13062" max="13062" width="10.42578125" style="338" customWidth="1"/>
    <col min="13063" max="13063" width="11.85546875" style="338" customWidth="1"/>
    <col min="13064" max="13064" width="14.7109375" style="338" customWidth="1"/>
    <col min="13065" max="13065" width="9" style="338" bestFit="1" customWidth="1"/>
    <col min="13066" max="13305" width="9.140625" style="338"/>
    <col min="13306" max="13306" width="4.7109375" style="338" bestFit="1" customWidth="1"/>
    <col min="13307" max="13307" width="9.7109375" style="338" bestFit="1" customWidth="1"/>
    <col min="13308" max="13308" width="10" style="338" bestFit="1" customWidth="1"/>
    <col min="13309" max="13309" width="8.85546875" style="338" bestFit="1" customWidth="1"/>
    <col min="13310" max="13310" width="22.85546875" style="338" customWidth="1"/>
    <col min="13311" max="13311" width="59.7109375" style="338" bestFit="1" customWidth="1"/>
    <col min="13312" max="13312" width="57.85546875" style="338" bestFit="1" customWidth="1"/>
    <col min="13313" max="13313" width="35.28515625" style="338" bestFit="1" customWidth="1"/>
    <col min="13314" max="13314" width="28.140625" style="338" bestFit="1" customWidth="1"/>
    <col min="13315" max="13315" width="33.140625" style="338" bestFit="1" customWidth="1"/>
    <col min="13316" max="13316" width="26" style="338" bestFit="1" customWidth="1"/>
    <col min="13317" max="13317" width="19.140625" style="338" bestFit="1" customWidth="1"/>
    <col min="13318" max="13318" width="10.42578125" style="338" customWidth="1"/>
    <col min="13319" max="13319" width="11.85546875" style="338" customWidth="1"/>
    <col min="13320" max="13320" width="14.7109375" style="338" customWidth="1"/>
    <col min="13321" max="13321" width="9" style="338" bestFit="1" customWidth="1"/>
    <col min="13322" max="13561" width="9.140625" style="338"/>
    <col min="13562" max="13562" width="4.7109375" style="338" bestFit="1" customWidth="1"/>
    <col min="13563" max="13563" width="9.7109375" style="338" bestFit="1" customWidth="1"/>
    <col min="13564" max="13564" width="10" style="338" bestFit="1" customWidth="1"/>
    <col min="13565" max="13565" width="8.85546875" style="338" bestFit="1" customWidth="1"/>
    <col min="13566" max="13566" width="22.85546875" style="338" customWidth="1"/>
    <col min="13567" max="13567" width="59.7109375" style="338" bestFit="1" customWidth="1"/>
    <col min="13568" max="13568" width="57.85546875" style="338" bestFit="1" customWidth="1"/>
    <col min="13569" max="13569" width="35.28515625" style="338" bestFit="1" customWidth="1"/>
    <col min="13570" max="13570" width="28.140625" style="338" bestFit="1" customWidth="1"/>
    <col min="13571" max="13571" width="33.140625" style="338" bestFit="1" customWidth="1"/>
    <col min="13572" max="13572" width="26" style="338" bestFit="1" customWidth="1"/>
    <col min="13573" max="13573" width="19.140625" style="338" bestFit="1" customWidth="1"/>
    <col min="13574" max="13574" width="10.42578125" style="338" customWidth="1"/>
    <col min="13575" max="13575" width="11.85546875" style="338" customWidth="1"/>
    <col min="13576" max="13576" width="14.7109375" style="338" customWidth="1"/>
    <col min="13577" max="13577" width="9" style="338" bestFit="1" customWidth="1"/>
    <col min="13578" max="13817" width="9.140625" style="338"/>
    <col min="13818" max="13818" width="4.7109375" style="338" bestFit="1" customWidth="1"/>
    <col min="13819" max="13819" width="9.7109375" style="338" bestFit="1" customWidth="1"/>
    <col min="13820" max="13820" width="10" style="338" bestFit="1" customWidth="1"/>
    <col min="13821" max="13821" width="8.85546875" style="338" bestFit="1" customWidth="1"/>
    <col min="13822" max="13822" width="22.85546875" style="338" customWidth="1"/>
    <col min="13823" max="13823" width="59.7109375" style="338" bestFit="1" customWidth="1"/>
    <col min="13824" max="13824" width="57.85546875" style="338" bestFit="1" customWidth="1"/>
    <col min="13825" max="13825" width="35.28515625" style="338" bestFit="1" customWidth="1"/>
    <col min="13826" max="13826" width="28.140625" style="338" bestFit="1" customWidth="1"/>
    <col min="13827" max="13827" width="33.140625" style="338" bestFit="1" customWidth="1"/>
    <col min="13828" max="13828" width="26" style="338" bestFit="1" customWidth="1"/>
    <col min="13829" max="13829" width="19.140625" style="338" bestFit="1" customWidth="1"/>
    <col min="13830" max="13830" width="10.42578125" style="338" customWidth="1"/>
    <col min="13831" max="13831" width="11.85546875" style="338" customWidth="1"/>
    <col min="13832" max="13832" width="14.7109375" style="338" customWidth="1"/>
    <col min="13833" max="13833" width="9" style="338" bestFit="1" customWidth="1"/>
    <col min="13834" max="14073" width="9.140625" style="338"/>
    <col min="14074" max="14074" width="4.7109375" style="338" bestFit="1" customWidth="1"/>
    <col min="14075" max="14075" width="9.7109375" style="338" bestFit="1" customWidth="1"/>
    <col min="14076" max="14076" width="10" style="338" bestFit="1" customWidth="1"/>
    <col min="14077" max="14077" width="8.85546875" style="338" bestFit="1" customWidth="1"/>
    <col min="14078" max="14078" width="22.85546875" style="338" customWidth="1"/>
    <col min="14079" max="14079" width="59.7109375" style="338" bestFit="1" customWidth="1"/>
    <col min="14080" max="14080" width="57.85546875" style="338" bestFit="1" customWidth="1"/>
    <col min="14081" max="14081" width="35.28515625" style="338" bestFit="1" customWidth="1"/>
    <col min="14082" max="14082" width="28.140625" style="338" bestFit="1" customWidth="1"/>
    <col min="14083" max="14083" width="33.140625" style="338" bestFit="1" customWidth="1"/>
    <col min="14084" max="14084" width="26" style="338" bestFit="1" customWidth="1"/>
    <col min="14085" max="14085" width="19.140625" style="338" bestFit="1" customWidth="1"/>
    <col min="14086" max="14086" width="10.42578125" style="338" customWidth="1"/>
    <col min="14087" max="14087" width="11.85546875" style="338" customWidth="1"/>
    <col min="14088" max="14088" width="14.7109375" style="338" customWidth="1"/>
    <col min="14089" max="14089" width="9" style="338" bestFit="1" customWidth="1"/>
    <col min="14090" max="14329" width="9.140625" style="338"/>
    <col min="14330" max="14330" width="4.7109375" style="338" bestFit="1" customWidth="1"/>
    <col min="14331" max="14331" width="9.7109375" style="338" bestFit="1" customWidth="1"/>
    <col min="14332" max="14332" width="10" style="338" bestFit="1" customWidth="1"/>
    <col min="14333" max="14333" width="8.85546875" style="338" bestFit="1" customWidth="1"/>
    <col min="14334" max="14334" width="22.85546875" style="338" customWidth="1"/>
    <col min="14335" max="14335" width="59.7109375" style="338" bestFit="1" customWidth="1"/>
    <col min="14336" max="14336" width="57.85546875" style="338" bestFit="1" customWidth="1"/>
    <col min="14337" max="14337" width="35.28515625" style="338" bestFit="1" customWidth="1"/>
    <col min="14338" max="14338" width="28.140625" style="338" bestFit="1" customWidth="1"/>
    <col min="14339" max="14339" width="33.140625" style="338" bestFit="1" customWidth="1"/>
    <col min="14340" max="14340" width="26" style="338" bestFit="1" customWidth="1"/>
    <col min="14341" max="14341" width="19.140625" style="338" bestFit="1" customWidth="1"/>
    <col min="14342" max="14342" width="10.42578125" style="338" customWidth="1"/>
    <col min="14343" max="14343" width="11.85546875" style="338" customWidth="1"/>
    <col min="14344" max="14344" width="14.7109375" style="338" customWidth="1"/>
    <col min="14345" max="14345" width="9" style="338" bestFit="1" customWidth="1"/>
    <col min="14346" max="14585" width="9.140625" style="338"/>
    <col min="14586" max="14586" width="4.7109375" style="338" bestFit="1" customWidth="1"/>
    <col min="14587" max="14587" width="9.7109375" style="338" bestFit="1" customWidth="1"/>
    <col min="14588" max="14588" width="10" style="338" bestFit="1" customWidth="1"/>
    <col min="14589" max="14589" width="8.85546875" style="338" bestFit="1" customWidth="1"/>
    <col min="14590" max="14590" width="22.85546875" style="338" customWidth="1"/>
    <col min="14591" max="14591" width="59.7109375" style="338" bestFit="1" customWidth="1"/>
    <col min="14592" max="14592" width="57.85546875" style="338" bestFit="1" customWidth="1"/>
    <col min="14593" max="14593" width="35.28515625" style="338" bestFit="1" customWidth="1"/>
    <col min="14594" max="14594" width="28.140625" style="338" bestFit="1" customWidth="1"/>
    <col min="14595" max="14595" width="33.140625" style="338" bestFit="1" customWidth="1"/>
    <col min="14596" max="14596" width="26" style="338" bestFit="1" customWidth="1"/>
    <col min="14597" max="14597" width="19.140625" style="338" bestFit="1" customWidth="1"/>
    <col min="14598" max="14598" width="10.42578125" style="338" customWidth="1"/>
    <col min="14599" max="14599" width="11.85546875" style="338" customWidth="1"/>
    <col min="14600" max="14600" width="14.7109375" style="338" customWidth="1"/>
    <col min="14601" max="14601" width="9" style="338" bestFit="1" customWidth="1"/>
    <col min="14602" max="14841" width="9.140625" style="338"/>
    <col min="14842" max="14842" width="4.7109375" style="338" bestFit="1" customWidth="1"/>
    <col min="14843" max="14843" width="9.7109375" style="338" bestFit="1" customWidth="1"/>
    <col min="14844" max="14844" width="10" style="338" bestFit="1" customWidth="1"/>
    <col min="14845" max="14845" width="8.85546875" style="338" bestFit="1" customWidth="1"/>
    <col min="14846" max="14846" width="22.85546875" style="338" customWidth="1"/>
    <col min="14847" max="14847" width="59.7109375" style="338" bestFit="1" customWidth="1"/>
    <col min="14848" max="14848" width="57.85546875" style="338" bestFit="1" customWidth="1"/>
    <col min="14849" max="14849" width="35.28515625" style="338" bestFit="1" customWidth="1"/>
    <col min="14850" max="14850" width="28.140625" style="338" bestFit="1" customWidth="1"/>
    <col min="14851" max="14851" width="33.140625" style="338" bestFit="1" customWidth="1"/>
    <col min="14852" max="14852" width="26" style="338" bestFit="1" customWidth="1"/>
    <col min="14853" max="14853" width="19.140625" style="338" bestFit="1" customWidth="1"/>
    <col min="14854" max="14854" width="10.42578125" style="338" customWidth="1"/>
    <col min="14855" max="14855" width="11.85546875" style="338" customWidth="1"/>
    <col min="14856" max="14856" width="14.7109375" style="338" customWidth="1"/>
    <col min="14857" max="14857" width="9" style="338" bestFit="1" customWidth="1"/>
    <col min="14858" max="15097" width="9.140625" style="338"/>
    <col min="15098" max="15098" width="4.7109375" style="338" bestFit="1" customWidth="1"/>
    <col min="15099" max="15099" width="9.7109375" style="338" bestFit="1" customWidth="1"/>
    <col min="15100" max="15100" width="10" style="338" bestFit="1" customWidth="1"/>
    <col min="15101" max="15101" width="8.85546875" style="338" bestFit="1" customWidth="1"/>
    <col min="15102" max="15102" width="22.85546875" style="338" customWidth="1"/>
    <col min="15103" max="15103" width="59.7109375" style="338" bestFit="1" customWidth="1"/>
    <col min="15104" max="15104" width="57.85546875" style="338" bestFit="1" customWidth="1"/>
    <col min="15105" max="15105" width="35.28515625" style="338" bestFit="1" customWidth="1"/>
    <col min="15106" max="15106" width="28.140625" style="338" bestFit="1" customWidth="1"/>
    <col min="15107" max="15107" width="33.140625" style="338" bestFit="1" customWidth="1"/>
    <col min="15108" max="15108" width="26" style="338" bestFit="1" customWidth="1"/>
    <col min="15109" max="15109" width="19.140625" style="338" bestFit="1" customWidth="1"/>
    <col min="15110" max="15110" width="10.42578125" style="338" customWidth="1"/>
    <col min="15111" max="15111" width="11.85546875" style="338" customWidth="1"/>
    <col min="15112" max="15112" width="14.7109375" style="338" customWidth="1"/>
    <col min="15113" max="15113" width="9" style="338" bestFit="1" customWidth="1"/>
    <col min="15114" max="15353" width="9.140625" style="338"/>
    <col min="15354" max="15354" width="4.7109375" style="338" bestFit="1" customWidth="1"/>
    <col min="15355" max="15355" width="9.7109375" style="338" bestFit="1" customWidth="1"/>
    <col min="15356" max="15356" width="10" style="338" bestFit="1" customWidth="1"/>
    <col min="15357" max="15357" width="8.85546875" style="338" bestFit="1" customWidth="1"/>
    <col min="15358" max="15358" width="22.85546875" style="338" customWidth="1"/>
    <col min="15359" max="15359" width="59.7109375" style="338" bestFit="1" customWidth="1"/>
    <col min="15360" max="15360" width="57.85546875" style="338" bestFit="1" customWidth="1"/>
    <col min="15361" max="15361" width="35.28515625" style="338" bestFit="1" customWidth="1"/>
    <col min="15362" max="15362" width="28.140625" style="338" bestFit="1" customWidth="1"/>
    <col min="15363" max="15363" width="33.140625" style="338" bestFit="1" customWidth="1"/>
    <col min="15364" max="15364" width="26" style="338" bestFit="1" customWidth="1"/>
    <col min="15365" max="15365" width="19.140625" style="338" bestFit="1" customWidth="1"/>
    <col min="15366" max="15366" width="10.42578125" style="338" customWidth="1"/>
    <col min="15367" max="15367" width="11.85546875" style="338" customWidth="1"/>
    <col min="15368" max="15368" width="14.7109375" style="338" customWidth="1"/>
    <col min="15369" max="15369" width="9" style="338" bestFit="1" customWidth="1"/>
    <col min="15370" max="15609" width="9.140625" style="338"/>
    <col min="15610" max="15610" width="4.7109375" style="338" bestFit="1" customWidth="1"/>
    <col min="15611" max="15611" width="9.7109375" style="338" bestFit="1" customWidth="1"/>
    <col min="15612" max="15612" width="10" style="338" bestFit="1" customWidth="1"/>
    <col min="15613" max="15613" width="8.85546875" style="338" bestFit="1" customWidth="1"/>
    <col min="15614" max="15614" width="22.85546875" style="338" customWidth="1"/>
    <col min="15615" max="15615" width="59.7109375" style="338" bestFit="1" customWidth="1"/>
    <col min="15616" max="15616" width="57.85546875" style="338" bestFit="1" customWidth="1"/>
    <col min="15617" max="15617" width="35.28515625" style="338" bestFit="1" customWidth="1"/>
    <col min="15618" max="15618" width="28.140625" style="338" bestFit="1" customWidth="1"/>
    <col min="15619" max="15619" width="33.140625" style="338" bestFit="1" customWidth="1"/>
    <col min="15620" max="15620" width="26" style="338" bestFit="1" customWidth="1"/>
    <col min="15621" max="15621" width="19.140625" style="338" bestFit="1" customWidth="1"/>
    <col min="15622" max="15622" width="10.42578125" style="338" customWidth="1"/>
    <col min="15623" max="15623" width="11.85546875" style="338" customWidth="1"/>
    <col min="15624" max="15624" width="14.7109375" style="338" customWidth="1"/>
    <col min="15625" max="15625" width="9" style="338" bestFit="1" customWidth="1"/>
    <col min="15626" max="15865" width="9.140625" style="338"/>
    <col min="15866" max="15866" width="4.7109375" style="338" bestFit="1" customWidth="1"/>
    <col min="15867" max="15867" width="9.7109375" style="338" bestFit="1" customWidth="1"/>
    <col min="15868" max="15868" width="10" style="338" bestFit="1" customWidth="1"/>
    <col min="15869" max="15869" width="8.85546875" style="338" bestFit="1" customWidth="1"/>
    <col min="15870" max="15870" width="22.85546875" style="338" customWidth="1"/>
    <col min="15871" max="15871" width="59.7109375" style="338" bestFit="1" customWidth="1"/>
    <col min="15872" max="15872" width="57.85546875" style="338" bestFit="1" customWidth="1"/>
    <col min="15873" max="15873" width="35.28515625" style="338" bestFit="1" customWidth="1"/>
    <col min="15874" max="15874" width="28.140625" style="338" bestFit="1" customWidth="1"/>
    <col min="15875" max="15875" width="33.140625" style="338" bestFit="1" customWidth="1"/>
    <col min="15876" max="15876" width="26" style="338" bestFit="1" customWidth="1"/>
    <col min="15877" max="15877" width="19.140625" style="338" bestFit="1" customWidth="1"/>
    <col min="15878" max="15878" width="10.42578125" style="338" customWidth="1"/>
    <col min="15879" max="15879" width="11.85546875" style="338" customWidth="1"/>
    <col min="15880" max="15880" width="14.7109375" style="338" customWidth="1"/>
    <col min="15881" max="15881" width="9" style="338" bestFit="1" customWidth="1"/>
    <col min="15882" max="16121" width="9.140625" style="338"/>
    <col min="16122" max="16122" width="4.7109375" style="338" bestFit="1" customWidth="1"/>
    <col min="16123" max="16123" width="9.7109375" style="338" bestFit="1" customWidth="1"/>
    <col min="16124" max="16124" width="10" style="338" bestFit="1" customWidth="1"/>
    <col min="16125" max="16125" width="8.85546875" style="338" bestFit="1" customWidth="1"/>
    <col min="16126" max="16126" width="22.85546875" style="338" customWidth="1"/>
    <col min="16127" max="16127" width="59.7109375" style="338" bestFit="1" customWidth="1"/>
    <col min="16128" max="16128" width="57.85546875" style="338" bestFit="1" customWidth="1"/>
    <col min="16129" max="16129" width="35.28515625" style="338" bestFit="1" customWidth="1"/>
    <col min="16130" max="16130" width="28.140625" style="338" bestFit="1" customWidth="1"/>
    <col min="16131" max="16131" width="33.140625" style="338" bestFit="1" customWidth="1"/>
    <col min="16132" max="16132" width="26" style="338" bestFit="1" customWidth="1"/>
    <col min="16133" max="16133" width="19.140625" style="338" bestFit="1" customWidth="1"/>
    <col min="16134" max="16134" width="10.42578125" style="338" customWidth="1"/>
    <col min="16135" max="16135" width="11.85546875" style="338" customWidth="1"/>
    <col min="16136" max="16136" width="14.7109375" style="338" customWidth="1"/>
    <col min="16137" max="16137" width="9" style="338" bestFit="1" customWidth="1"/>
    <col min="16138" max="16384" width="9.140625" style="338"/>
  </cols>
  <sheetData>
    <row r="1" spans="1:18" x14ac:dyDescent="0.25">
      <c r="M1" s="342"/>
      <c r="N1" s="342"/>
      <c r="O1" s="342"/>
      <c r="P1" s="343"/>
    </row>
    <row r="2" spans="1:18" s="345" customFormat="1" ht="18.75" x14ac:dyDescent="0.25">
      <c r="A2" s="344" t="s">
        <v>1114</v>
      </c>
      <c r="E2" s="346"/>
      <c r="L2" s="346"/>
      <c r="M2" s="347"/>
      <c r="N2" s="347"/>
      <c r="O2" s="347"/>
      <c r="P2" s="348"/>
    </row>
    <row r="3" spans="1:18" x14ac:dyDescent="0.25">
      <c r="M3" s="342"/>
      <c r="N3" s="342"/>
      <c r="O3" s="342"/>
      <c r="P3" s="343"/>
    </row>
    <row r="4" spans="1:18" s="349" customFormat="1" ht="72" customHeight="1" x14ac:dyDescent="0.25">
      <c r="A4" s="705" t="s">
        <v>0</v>
      </c>
      <c r="B4" s="707" t="s">
        <v>1</v>
      </c>
      <c r="C4" s="707" t="s">
        <v>2</v>
      </c>
      <c r="D4" s="707" t="s">
        <v>3</v>
      </c>
      <c r="E4" s="705" t="s">
        <v>4</v>
      </c>
      <c r="F4" s="705" t="s">
        <v>5</v>
      </c>
      <c r="G4" s="705" t="s">
        <v>6</v>
      </c>
      <c r="H4" s="707" t="s">
        <v>7</v>
      </c>
      <c r="I4" s="707"/>
      <c r="J4" s="705" t="s">
        <v>8</v>
      </c>
      <c r="K4" s="708" t="s">
        <v>9</v>
      </c>
      <c r="L4" s="709"/>
      <c r="M4" s="710" t="s">
        <v>10</v>
      </c>
      <c r="N4" s="710"/>
      <c r="O4" s="710" t="s">
        <v>11</v>
      </c>
      <c r="P4" s="710"/>
      <c r="Q4" s="705" t="s">
        <v>12</v>
      </c>
      <c r="R4" s="706" t="s">
        <v>13</v>
      </c>
    </row>
    <row r="5" spans="1:18" s="349" customFormat="1" ht="35.25" customHeight="1" x14ac:dyDescent="0.25">
      <c r="A5" s="705"/>
      <c r="B5" s="707"/>
      <c r="C5" s="707"/>
      <c r="D5" s="707"/>
      <c r="E5" s="705"/>
      <c r="F5" s="705"/>
      <c r="G5" s="705"/>
      <c r="H5" s="350" t="s">
        <v>14</v>
      </c>
      <c r="I5" s="350" t="s">
        <v>15</v>
      </c>
      <c r="J5" s="705"/>
      <c r="K5" s="351">
        <v>2020</v>
      </c>
      <c r="L5" s="351">
        <v>2021</v>
      </c>
      <c r="M5" s="352">
        <v>2020</v>
      </c>
      <c r="N5" s="352">
        <v>2021</v>
      </c>
      <c r="O5" s="352">
        <v>2020</v>
      </c>
      <c r="P5" s="352">
        <v>2021</v>
      </c>
      <c r="Q5" s="705"/>
      <c r="R5" s="706"/>
    </row>
    <row r="6" spans="1:18" s="349" customFormat="1" ht="15.75" customHeight="1" x14ac:dyDescent="0.25">
      <c r="A6" s="353" t="s">
        <v>16</v>
      </c>
      <c r="B6" s="350" t="s">
        <v>17</v>
      </c>
      <c r="C6" s="350" t="s">
        <v>18</v>
      </c>
      <c r="D6" s="350" t="s">
        <v>19</v>
      </c>
      <c r="E6" s="353" t="s">
        <v>20</v>
      </c>
      <c r="F6" s="353" t="s">
        <v>21</v>
      </c>
      <c r="G6" s="353" t="s">
        <v>22</v>
      </c>
      <c r="H6" s="350" t="s">
        <v>23</v>
      </c>
      <c r="I6" s="350" t="s">
        <v>24</v>
      </c>
      <c r="J6" s="353" t="s">
        <v>25</v>
      </c>
      <c r="K6" s="351" t="s">
        <v>26</v>
      </c>
      <c r="L6" s="351" t="s">
        <v>27</v>
      </c>
      <c r="M6" s="354" t="s">
        <v>28</v>
      </c>
      <c r="N6" s="354" t="s">
        <v>29</v>
      </c>
      <c r="O6" s="354" t="s">
        <v>30</v>
      </c>
      <c r="P6" s="354" t="s">
        <v>31</v>
      </c>
      <c r="Q6" s="353" t="s">
        <v>32</v>
      </c>
      <c r="R6" s="355" t="s">
        <v>33</v>
      </c>
    </row>
    <row r="7" spans="1:18" ht="165" customHeight="1" x14ac:dyDescent="0.25">
      <c r="A7" s="356">
        <v>1</v>
      </c>
      <c r="B7" s="359">
        <v>1</v>
      </c>
      <c r="C7" s="359">
        <v>4</v>
      </c>
      <c r="D7" s="359">
        <v>2</v>
      </c>
      <c r="E7" s="358" t="s">
        <v>1100</v>
      </c>
      <c r="F7" s="360" t="s">
        <v>1101</v>
      </c>
      <c r="G7" s="358" t="s">
        <v>1102</v>
      </c>
      <c r="H7" s="358" t="s">
        <v>1103</v>
      </c>
      <c r="I7" s="358" t="s">
        <v>1104</v>
      </c>
      <c r="J7" s="360" t="s">
        <v>1105</v>
      </c>
      <c r="K7" s="359" t="s">
        <v>1106</v>
      </c>
      <c r="L7" s="359" t="s">
        <v>1097</v>
      </c>
      <c r="M7" s="357">
        <v>0</v>
      </c>
      <c r="N7" s="361">
        <v>200000</v>
      </c>
      <c r="O7" s="362">
        <v>0</v>
      </c>
      <c r="P7" s="361">
        <v>200000</v>
      </c>
      <c r="Q7" s="358" t="s">
        <v>1098</v>
      </c>
      <c r="R7" s="358" t="s">
        <v>1096</v>
      </c>
    </row>
    <row r="8" spans="1:18" ht="45" customHeight="1" x14ac:dyDescent="0.25">
      <c r="A8" s="704" t="s">
        <v>1107</v>
      </c>
      <c r="B8" s="704"/>
      <c r="C8" s="704"/>
      <c r="D8" s="704"/>
      <c r="E8" s="704"/>
      <c r="F8" s="704"/>
      <c r="G8" s="704"/>
      <c r="H8" s="704"/>
      <c r="I8" s="704"/>
      <c r="J8" s="704"/>
      <c r="K8" s="704"/>
      <c r="L8" s="704"/>
      <c r="M8" s="704"/>
      <c r="N8" s="704"/>
      <c r="O8" s="704"/>
      <c r="P8" s="704"/>
      <c r="Q8" s="704"/>
      <c r="R8" s="704"/>
    </row>
    <row r="9" spans="1:18" ht="208.5" customHeight="1" x14ac:dyDescent="0.25">
      <c r="A9" s="356">
        <v>2</v>
      </c>
      <c r="B9" s="359">
        <v>1</v>
      </c>
      <c r="C9" s="359">
        <v>4</v>
      </c>
      <c r="D9" s="359">
        <v>2</v>
      </c>
      <c r="E9" s="358" t="s">
        <v>1108</v>
      </c>
      <c r="F9" s="360" t="s">
        <v>1109</v>
      </c>
      <c r="G9" s="358" t="s">
        <v>1099</v>
      </c>
      <c r="H9" s="358" t="s">
        <v>1110</v>
      </c>
      <c r="I9" s="358" t="s">
        <v>1111</v>
      </c>
      <c r="J9" s="360" t="s">
        <v>1112</v>
      </c>
      <c r="K9" s="359" t="s">
        <v>1106</v>
      </c>
      <c r="L9" s="359" t="s">
        <v>1097</v>
      </c>
      <c r="M9" s="357">
        <v>0</v>
      </c>
      <c r="N9" s="361">
        <v>100000</v>
      </c>
      <c r="O9" s="362">
        <v>0</v>
      </c>
      <c r="P9" s="361">
        <v>100000</v>
      </c>
      <c r="Q9" s="358" t="s">
        <v>1098</v>
      </c>
      <c r="R9" s="358" t="s">
        <v>1096</v>
      </c>
    </row>
    <row r="10" spans="1:18" ht="45" customHeight="1" x14ac:dyDescent="0.25">
      <c r="A10" s="704" t="s">
        <v>1113</v>
      </c>
      <c r="B10" s="704"/>
      <c r="C10" s="704"/>
      <c r="D10" s="704"/>
      <c r="E10" s="704"/>
      <c r="F10" s="704"/>
      <c r="G10" s="704"/>
      <c r="H10" s="704"/>
      <c r="I10" s="704"/>
      <c r="J10" s="704"/>
      <c r="K10" s="704"/>
      <c r="L10" s="704"/>
      <c r="M10" s="704"/>
      <c r="N10" s="704"/>
      <c r="O10" s="704"/>
      <c r="P10" s="704"/>
      <c r="Q10" s="704"/>
      <c r="R10" s="704"/>
    </row>
    <row r="12" spans="1:18" x14ac:dyDescent="0.25">
      <c r="M12" s="562" t="s">
        <v>79</v>
      </c>
      <c r="N12" s="563"/>
      <c r="O12" s="562" t="s">
        <v>80</v>
      </c>
      <c r="P12" s="563"/>
    </row>
    <row r="13" spans="1:18" x14ac:dyDescent="0.25">
      <c r="M13" s="64" t="s">
        <v>81</v>
      </c>
      <c r="N13" s="64" t="s">
        <v>82</v>
      </c>
      <c r="O13" s="64" t="s">
        <v>81</v>
      </c>
      <c r="P13" s="64" t="s">
        <v>82</v>
      </c>
    </row>
    <row r="14" spans="1:18" x14ac:dyDescent="0.25">
      <c r="M14" s="219">
        <v>2</v>
      </c>
      <c r="N14" s="220">
        <v>300000</v>
      </c>
      <c r="O14" s="43" t="s">
        <v>83</v>
      </c>
      <c r="P14" s="44" t="s">
        <v>83</v>
      </c>
    </row>
  </sheetData>
  <mergeCells count="18">
    <mergeCell ref="E4:E5"/>
    <mergeCell ref="F4:F5"/>
    <mergeCell ref="M12:N12"/>
    <mergeCell ref="O12:P12"/>
    <mergeCell ref="A8:R8"/>
    <mergeCell ref="A10:R10"/>
    <mergeCell ref="Q4:Q5"/>
    <mergeCell ref="R4:R5"/>
    <mergeCell ref="G4:G5"/>
    <mergeCell ref="H4:I4"/>
    <mergeCell ref="J4:J5"/>
    <mergeCell ref="K4:L4"/>
    <mergeCell ref="M4:N4"/>
    <mergeCell ref="O4:P4"/>
    <mergeCell ref="A4:A5"/>
    <mergeCell ref="B4:B5"/>
    <mergeCell ref="C4:C5"/>
    <mergeCell ref="D4: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
  <sheetViews>
    <sheetView topLeftCell="A17" zoomScale="60" zoomScaleNormal="60" workbookViewId="0">
      <selection activeCell="A28" sqref="A28"/>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8" x14ac:dyDescent="0.25">
      <c r="A2" s="30" t="s">
        <v>699</v>
      </c>
    </row>
    <row r="3" spans="1:18" x14ac:dyDescent="0.25">
      <c r="M3" s="8"/>
      <c r="N3" s="8"/>
      <c r="O3" s="8"/>
      <c r="P3" s="8"/>
    </row>
    <row r="4" spans="1:18" ht="60" customHeight="1" x14ac:dyDescent="0.25">
      <c r="A4" s="383" t="s">
        <v>0</v>
      </c>
      <c r="B4" s="385" t="s">
        <v>1</v>
      </c>
      <c r="C4" s="385" t="s">
        <v>2</v>
      </c>
      <c r="D4" s="385" t="s">
        <v>3</v>
      </c>
      <c r="E4" s="383" t="s">
        <v>4</v>
      </c>
      <c r="F4" s="383" t="s">
        <v>5</v>
      </c>
      <c r="G4" s="383" t="s">
        <v>6</v>
      </c>
      <c r="H4" s="386" t="s">
        <v>7</v>
      </c>
      <c r="I4" s="387"/>
      <c r="J4" s="383" t="s">
        <v>8</v>
      </c>
      <c r="K4" s="386" t="s">
        <v>9</v>
      </c>
      <c r="L4" s="387"/>
      <c r="M4" s="388" t="s">
        <v>10</v>
      </c>
      <c r="N4" s="387"/>
      <c r="O4" s="388" t="s">
        <v>11</v>
      </c>
      <c r="P4" s="387"/>
      <c r="Q4" s="383" t="s">
        <v>12</v>
      </c>
      <c r="R4" s="385" t="s">
        <v>13</v>
      </c>
    </row>
    <row r="5" spans="1:18" ht="29.25" customHeight="1" x14ac:dyDescent="0.25">
      <c r="A5" s="384"/>
      <c r="B5" s="384"/>
      <c r="C5" s="384"/>
      <c r="D5" s="384"/>
      <c r="E5" s="384"/>
      <c r="F5" s="384"/>
      <c r="G5" s="384"/>
      <c r="H5" s="113" t="s">
        <v>14</v>
      </c>
      <c r="I5" s="113" t="s">
        <v>15</v>
      </c>
      <c r="J5" s="384"/>
      <c r="K5" s="114">
        <v>2020</v>
      </c>
      <c r="L5" s="114">
        <v>2021</v>
      </c>
      <c r="M5" s="115">
        <v>2020</v>
      </c>
      <c r="N5" s="115">
        <v>2021</v>
      </c>
      <c r="O5" s="115">
        <v>2020</v>
      </c>
      <c r="P5" s="115">
        <v>2021</v>
      </c>
      <c r="Q5" s="384"/>
      <c r="R5" s="384"/>
    </row>
    <row r="6" spans="1:18" ht="15.75" customHeight="1" x14ac:dyDescent="0.25">
      <c r="A6" s="116" t="s">
        <v>16</v>
      </c>
      <c r="B6" s="113" t="s">
        <v>17</v>
      </c>
      <c r="C6" s="113" t="s">
        <v>18</v>
      </c>
      <c r="D6" s="113" t="s">
        <v>19</v>
      </c>
      <c r="E6" s="116" t="s">
        <v>20</v>
      </c>
      <c r="F6" s="116" t="s">
        <v>21</v>
      </c>
      <c r="G6" s="116" t="s">
        <v>22</v>
      </c>
      <c r="H6" s="113" t="s">
        <v>23</v>
      </c>
      <c r="I6" s="113" t="s">
        <v>24</v>
      </c>
      <c r="J6" s="116" t="s">
        <v>25</v>
      </c>
      <c r="K6" s="114" t="s">
        <v>26</v>
      </c>
      <c r="L6" s="114" t="s">
        <v>27</v>
      </c>
      <c r="M6" s="117" t="s">
        <v>28</v>
      </c>
      <c r="N6" s="117" t="s">
        <v>29</v>
      </c>
      <c r="O6" s="117" t="s">
        <v>30</v>
      </c>
      <c r="P6" s="117" t="s">
        <v>31</v>
      </c>
      <c r="Q6" s="116" t="s">
        <v>32</v>
      </c>
      <c r="R6" s="113" t="s">
        <v>33</v>
      </c>
    </row>
    <row r="7" spans="1:18" ht="75" customHeight="1" x14ac:dyDescent="0.25">
      <c r="A7" s="389">
        <v>1</v>
      </c>
      <c r="B7" s="389">
        <v>1</v>
      </c>
      <c r="C7" s="389">
        <v>4</v>
      </c>
      <c r="D7" s="389">
        <v>2</v>
      </c>
      <c r="E7" s="381" t="s">
        <v>93</v>
      </c>
      <c r="F7" s="393" t="s">
        <v>1048</v>
      </c>
      <c r="G7" s="381" t="s">
        <v>700</v>
      </c>
      <c r="H7" s="236" t="s">
        <v>701</v>
      </c>
      <c r="I7" s="237">
        <v>2</v>
      </c>
      <c r="J7" s="381" t="s">
        <v>1049</v>
      </c>
      <c r="K7" s="389" t="s">
        <v>88</v>
      </c>
      <c r="L7" s="390"/>
      <c r="M7" s="391">
        <v>60000</v>
      </c>
      <c r="N7" s="390"/>
      <c r="O7" s="391">
        <v>60000</v>
      </c>
      <c r="P7" s="390"/>
      <c r="Q7" s="381" t="s">
        <v>89</v>
      </c>
      <c r="R7" s="381" t="s">
        <v>90</v>
      </c>
    </row>
    <row r="8" spans="1:18" ht="151.5" customHeight="1" x14ac:dyDescent="0.25">
      <c r="A8" s="382"/>
      <c r="B8" s="382"/>
      <c r="C8" s="382"/>
      <c r="D8" s="382"/>
      <c r="E8" s="382"/>
      <c r="F8" s="382"/>
      <c r="G8" s="382"/>
      <c r="H8" s="236" t="s">
        <v>702</v>
      </c>
      <c r="I8" s="236">
        <v>500</v>
      </c>
      <c r="J8" s="382"/>
      <c r="K8" s="382"/>
      <c r="L8" s="382"/>
      <c r="M8" s="392"/>
      <c r="N8" s="382"/>
      <c r="O8" s="392"/>
      <c r="P8" s="382"/>
      <c r="Q8" s="382"/>
      <c r="R8" s="382"/>
    </row>
    <row r="9" spans="1:18" ht="96" customHeight="1" x14ac:dyDescent="0.25">
      <c r="A9" s="394" t="s">
        <v>703</v>
      </c>
      <c r="B9" s="395"/>
      <c r="C9" s="395"/>
      <c r="D9" s="395"/>
      <c r="E9" s="395"/>
      <c r="F9" s="395"/>
      <c r="G9" s="395"/>
      <c r="H9" s="395"/>
      <c r="I9" s="395"/>
      <c r="J9" s="395"/>
      <c r="K9" s="395"/>
      <c r="L9" s="395"/>
      <c r="M9" s="395"/>
      <c r="N9" s="395"/>
      <c r="O9" s="395"/>
      <c r="P9" s="395"/>
      <c r="Q9" s="395"/>
      <c r="R9" s="396"/>
    </row>
    <row r="10" spans="1:18" s="17" customFormat="1" ht="30.75" customHeight="1" x14ac:dyDescent="0.25">
      <c r="A10" s="381">
        <v>2</v>
      </c>
      <c r="B10" s="381">
        <v>1</v>
      </c>
      <c r="C10" s="381">
        <v>4</v>
      </c>
      <c r="D10" s="381">
        <v>2</v>
      </c>
      <c r="E10" s="381" t="s">
        <v>94</v>
      </c>
      <c r="F10" s="393" t="s">
        <v>1050</v>
      </c>
      <c r="G10" s="381" t="s">
        <v>704</v>
      </c>
      <c r="H10" s="238" t="s">
        <v>705</v>
      </c>
      <c r="I10" s="239">
        <v>2</v>
      </c>
      <c r="J10" s="393"/>
      <c r="K10" s="381" t="s">
        <v>97</v>
      </c>
      <c r="L10" s="389"/>
      <c r="M10" s="391">
        <v>150000</v>
      </c>
      <c r="N10" s="389"/>
      <c r="O10" s="391">
        <v>150000</v>
      </c>
      <c r="P10" s="389"/>
      <c r="Q10" s="381" t="s">
        <v>89</v>
      </c>
      <c r="R10" s="381" t="s">
        <v>90</v>
      </c>
    </row>
    <row r="11" spans="1:18" s="17" customFormat="1" ht="30.75" customHeight="1" x14ac:dyDescent="0.25">
      <c r="A11" s="397"/>
      <c r="B11" s="397"/>
      <c r="C11" s="397"/>
      <c r="D11" s="397"/>
      <c r="E11" s="382"/>
      <c r="F11" s="382"/>
      <c r="G11" s="392"/>
      <c r="H11" s="238" t="s">
        <v>85</v>
      </c>
      <c r="I11" s="239">
        <v>100</v>
      </c>
      <c r="J11" s="382"/>
      <c r="K11" s="382"/>
      <c r="L11" s="382"/>
      <c r="M11" s="382"/>
      <c r="N11" s="382"/>
      <c r="O11" s="382"/>
      <c r="P11" s="382"/>
      <c r="Q11" s="382"/>
      <c r="R11" s="382"/>
    </row>
    <row r="12" spans="1:18" s="17" customFormat="1" ht="30.75" customHeight="1" x14ac:dyDescent="0.25">
      <c r="A12" s="397"/>
      <c r="B12" s="397"/>
      <c r="C12" s="397"/>
      <c r="D12" s="397"/>
      <c r="E12" s="382"/>
      <c r="F12" s="382"/>
      <c r="G12" s="381" t="s">
        <v>706</v>
      </c>
      <c r="H12" s="238" t="s">
        <v>707</v>
      </c>
      <c r="I12" s="239">
        <v>2</v>
      </c>
      <c r="J12" s="382"/>
      <c r="K12" s="382"/>
      <c r="L12" s="382"/>
      <c r="M12" s="382"/>
      <c r="N12" s="382"/>
      <c r="O12" s="382"/>
      <c r="P12" s="382"/>
      <c r="Q12" s="382"/>
      <c r="R12" s="382"/>
    </row>
    <row r="13" spans="1:18" s="17" customFormat="1" ht="30.75" customHeight="1" x14ac:dyDescent="0.25">
      <c r="A13" s="397"/>
      <c r="B13" s="397"/>
      <c r="C13" s="397"/>
      <c r="D13" s="397"/>
      <c r="E13" s="382"/>
      <c r="F13" s="382"/>
      <c r="G13" s="392"/>
      <c r="H13" s="238" t="s">
        <v>708</v>
      </c>
      <c r="I13" s="239">
        <v>100</v>
      </c>
      <c r="J13" s="382"/>
      <c r="K13" s="382"/>
      <c r="L13" s="382"/>
      <c r="M13" s="382"/>
      <c r="N13" s="382"/>
      <c r="O13" s="382"/>
      <c r="P13" s="382"/>
      <c r="Q13" s="382"/>
      <c r="R13" s="382"/>
    </row>
    <row r="14" spans="1:18" s="17" customFormat="1" ht="30.75" customHeight="1" x14ac:dyDescent="0.25">
      <c r="A14" s="397"/>
      <c r="B14" s="397"/>
      <c r="C14" s="397"/>
      <c r="D14" s="397"/>
      <c r="E14" s="382"/>
      <c r="F14" s="382"/>
      <c r="G14" s="381" t="s">
        <v>700</v>
      </c>
      <c r="H14" s="238" t="s">
        <v>709</v>
      </c>
      <c r="I14" s="239">
        <v>1</v>
      </c>
      <c r="J14" s="382"/>
      <c r="K14" s="382"/>
      <c r="L14" s="382"/>
      <c r="M14" s="382"/>
      <c r="N14" s="382"/>
      <c r="O14" s="382"/>
      <c r="P14" s="382"/>
      <c r="Q14" s="382"/>
      <c r="R14" s="382"/>
    </row>
    <row r="15" spans="1:18" s="17" customFormat="1" ht="82.5" customHeight="1" x14ac:dyDescent="0.25">
      <c r="A15" s="398"/>
      <c r="B15" s="398"/>
      <c r="C15" s="398"/>
      <c r="D15" s="398"/>
      <c r="E15" s="392"/>
      <c r="F15" s="392"/>
      <c r="G15" s="392"/>
      <c r="H15" s="238" t="s">
        <v>702</v>
      </c>
      <c r="I15" s="239">
        <v>500</v>
      </c>
      <c r="J15" s="392"/>
      <c r="K15" s="392"/>
      <c r="L15" s="392"/>
      <c r="M15" s="392"/>
      <c r="N15" s="392"/>
      <c r="O15" s="392"/>
      <c r="P15" s="392"/>
      <c r="Q15" s="392"/>
      <c r="R15" s="392"/>
    </row>
    <row r="16" spans="1:18" s="17" customFormat="1" ht="67.5" customHeight="1" x14ac:dyDescent="0.25">
      <c r="A16" s="394" t="s">
        <v>710</v>
      </c>
      <c r="B16" s="395"/>
      <c r="C16" s="395"/>
      <c r="D16" s="395"/>
      <c r="E16" s="395"/>
      <c r="F16" s="395"/>
      <c r="G16" s="395"/>
      <c r="H16" s="395"/>
      <c r="I16" s="395"/>
      <c r="J16" s="395"/>
      <c r="K16" s="395"/>
      <c r="L16" s="395"/>
      <c r="M16" s="395"/>
      <c r="N16" s="395"/>
      <c r="O16" s="395"/>
      <c r="P16" s="395"/>
      <c r="Q16" s="395"/>
      <c r="R16" s="396"/>
    </row>
    <row r="17" spans="1:18" s="23" customFormat="1" ht="78" customHeight="1" x14ac:dyDescent="0.25">
      <c r="A17" s="399">
        <v>3</v>
      </c>
      <c r="B17" s="400">
        <v>1</v>
      </c>
      <c r="C17" s="400">
        <v>4</v>
      </c>
      <c r="D17" s="400">
        <v>2</v>
      </c>
      <c r="E17" s="401" t="s">
        <v>711</v>
      </c>
      <c r="F17" s="402" t="s">
        <v>712</v>
      </c>
      <c r="G17" s="399" t="s">
        <v>700</v>
      </c>
      <c r="H17" s="240" t="s">
        <v>701</v>
      </c>
      <c r="I17" s="240">
        <v>8</v>
      </c>
      <c r="J17" s="403" t="s">
        <v>713</v>
      </c>
      <c r="K17" s="404" t="s">
        <v>714</v>
      </c>
      <c r="L17" s="405"/>
      <c r="M17" s="406">
        <v>50000</v>
      </c>
      <c r="N17" s="407"/>
      <c r="O17" s="406">
        <v>50000</v>
      </c>
      <c r="P17" s="407"/>
      <c r="Q17" s="404" t="s">
        <v>89</v>
      </c>
      <c r="R17" s="404" t="s">
        <v>90</v>
      </c>
    </row>
    <row r="18" spans="1:18" s="23" customFormat="1" ht="113.25" customHeight="1" x14ac:dyDescent="0.25">
      <c r="A18" s="392"/>
      <c r="B18" s="392"/>
      <c r="C18" s="392"/>
      <c r="D18" s="392"/>
      <c r="E18" s="392"/>
      <c r="F18" s="392"/>
      <c r="G18" s="392"/>
      <c r="H18" s="240" t="s">
        <v>715</v>
      </c>
      <c r="I18" s="240">
        <v>16</v>
      </c>
      <c r="J18" s="392"/>
      <c r="K18" s="392"/>
      <c r="L18" s="392"/>
      <c r="M18" s="392"/>
      <c r="N18" s="392"/>
      <c r="O18" s="392"/>
      <c r="P18" s="392"/>
      <c r="Q18" s="392"/>
      <c r="R18" s="392"/>
    </row>
    <row r="19" spans="1:18" s="23" customFormat="1" ht="81" customHeight="1" x14ac:dyDescent="0.25">
      <c r="A19" s="410" t="s">
        <v>728</v>
      </c>
      <c r="B19" s="395"/>
      <c r="C19" s="395"/>
      <c r="D19" s="395"/>
      <c r="E19" s="395"/>
      <c r="F19" s="395"/>
      <c r="G19" s="395"/>
      <c r="H19" s="395"/>
      <c r="I19" s="395"/>
      <c r="J19" s="395"/>
      <c r="K19" s="395"/>
      <c r="L19" s="395"/>
      <c r="M19" s="395"/>
      <c r="N19" s="395"/>
      <c r="O19" s="395"/>
      <c r="P19" s="395"/>
      <c r="Q19" s="395"/>
      <c r="R19" s="396"/>
    </row>
    <row r="20" spans="1:18" s="23" customFormat="1" ht="268.5" customHeight="1" x14ac:dyDescent="0.25">
      <c r="A20" s="241">
        <v>4</v>
      </c>
      <c r="B20" s="242">
        <v>1</v>
      </c>
      <c r="C20" s="241">
        <v>4</v>
      </c>
      <c r="D20" s="242">
        <v>2</v>
      </c>
      <c r="E20" s="242" t="s">
        <v>716</v>
      </c>
      <c r="F20" s="243" t="s">
        <v>717</v>
      </c>
      <c r="G20" s="242" t="s">
        <v>84</v>
      </c>
      <c r="H20" s="242" t="s">
        <v>85</v>
      </c>
      <c r="I20" s="244" t="s">
        <v>473</v>
      </c>
      <c r="J20" s="242" t="s">
        <v>87</v>
      </c>
      <c r="K20" s="245" t="s">
        <v>88</v>
      </c>
      <c r="L20" s="246"/>
      <c r="M20" s="247">
        <v>60000</v>
      </c>
      <c r="N20" s="248"/>
      <c r="O20" s="247">
        <v>60000</v>
      </c>
      <c r="P20" s="247"/>
      <c r="Q20" s="240" t="s">
        <v>89</v>
      </c>
      <c r="R20" s="240" t="s">
        <v>90</v>
      </c>
    </row>
    <row r="21" spans="1:18" s="23" customFormat="1" ht="54.75" customHeight="1" x14ac:dyDescent="0.25">
      <c r="A21" s="409" t="s">
        <v>718</v>
      </c>
      <c r="B21" s="395"/>
      <c r="C21" s="395"/>
      <c r="D21" s="395"/>
      <c r="E21" s="395"/>
      <c r="F21" s="395"/>
      <c r="G21" s="395"/>
      <c r="H21" s="395"/>
      <c r="I21" s="395"/>
      <c r="J21" s="395"/>
      <c r="K21" s="395"/>
      <c r="L21" s="395"/>
      <c r="M21" s="395"/>
      <c r="N21" s="395"/>
      <c r="O21" s="395"/>
      <c r="P21" s="395"/>
      <c r="Q21" s="395"/>
      <c r="R21" s="396"/>
    </row>
    <row r="22" spans="1:18" s="23" customFormat="1" ht="69" customHeight="1" x14ac:dyDescent="0.25">
      <c r="A22" s="408">
        <v>5</v>
      </c>
      <c r="B22" s="408">
        <v>1</v>
      </c>
      <c r="C22" s="408">
        <v>4</v>
      </c>
      <c r="D22" s="408">
        <v>2</v>
      </c>
      <c r="E22" s="408" t="s">
        <v>719</v>
      </c>
      <c r="F22" s="408" t="s">
        <v>720</v>
      </c>
      <c r="G22" s="249" t="s">
        <v>721</v>
      </c>
      <c r="H22" s="249" t="s">
        <v>722</v>
      </c>
      <c r="I22" s="249">
        <v>5</v>
      </c>
      <c r="J22" s="408" t="s">
        <v>723</v>
      </c>
      <c r="K22" s="408" t="s">
        <v>88</v>
      </c>
      <c r="L22" s="408"/>
      <c r="M22" s="411">
        <v>50000</v>
      </c>
      <c r="N22" s="408"/>
      <c r="O22" s="411">
        <v>50000</v>
      </c>
      <c r="P22" s="408"/>
      <c r="Q22" s="408" t="s">
        <v>724</v>
      </c>
      <c r="R22" s="408" t="s">
        <v>725</v>
      </c>
    </row>
    <row r="23" spans="1:18" s="23" customFormat="1" ht="69" customHeight="1" x14ac:dyDescent="0.25">
      <c r="A23" s="392"/>
      <c r="B23" s="392"/>
      <c r="C23" s="392"/>
      <c r="D23" s="392"/>
      <c r="E23" s="392"/>
      <c r="F23" s="392"/>
      <c r="G23" s="249" t="s">
        <v>726</v>
      </c>
      <c r="H23" s="249" t="s">
        <v>722</v>
      </c>
      <c r="I23" s="249">
        <v>10</v>
      </c>
      <c r="J23" s="392"/>
      <c r="K23" s="392"/>
      <c r="L23" s="392"/>
      <c r="M23" s="392"/>
      <c r="N23" s="392"/>
      <c r="O23" s="392"/>
      <c r="P23" s="392"/>
      <c r="Q23" s="392"/>
      <c r="R23" s="392"/>
    </row>
    <row r="24" spans="1:18" s="23" customFormat="1" ht="90.75" customHeight="1" x14ac:dyDescent="0.25">
      <c r="A24" s="409" t="s">
        <v>727</v>
      </c>
      <c r="B24" s="395"/>
      <c r="C24" s="395"/>
      <c r="D24" s="395"/>
      <c r="E24" s="395"/>
      <c r="F24" s="395"/>
      <c r="G24" s="395"/>
      <c r="H24" s="395"/>
      <c r="I24" s="395"/>
      <c r="J24" s="395"/>
      <c r="K24" s="395"/>
      <c r="L24" s="395"/>
      <c r="M24" s="395"/>
      <c r="N24" s="395"/>
      <c r="O24" s="395"/>
      <c r="P24" s="395"/>
      <c r="Q24" s="395"/>
      <c r="R24" s="396"/>
    </row>
    <row r="25" spans="1:18" x14ac:dyDescent="0.25">
      <c r="A25" s="48"/>
    </row>
    <row r="26" spans="1:18" x14ac:dyDescent="0.25">
      <c r="H26" s="45"/>
      <c r="M26" s="363" t="s">
        <v>79</v>
      </c>
      <c r="N26" s="364"/>
      <c r="O26" s="363" t="s">
        <v>80</v>
      </c>
      <c r="P26" s="364"/>
    </row>
    <row r="27" spans="1:18" x14ac:dyDescent="0.25">
      <c r="M27" s="29" t="s">
        <v>81</v>
      </c>
      <c r="N27" s="29" t="s">
        <v>82</v>
      </c>
      <c r="O27" s="29" t="s">
        <v>81</v>
      </c>
      <c r="P27" s="29" t="s">
        <v>82</v>
      </c>
    </row>
    <row r="28" spans="1:18" x14ac:dyDescent="0.25">
      <c r="M28" s="20">
        <v>5</v>
      </c>
      <c r="N28" s="21">
        <f>O7+O10+O17+O20+O22</f>
        <v>370000</v>
      </c>
      <c r="O28" s="43" t="s">
        <v>83</v>
      </c>
      <c r="P28" s="44" t="s">
        <v>83</v>
      </c>
    </row>
  </sheetData>
  <mergeCells count="86">
    <mergeCell ref="N22:N23"/>
    <mergeCell ref="O22:O23"/>
    <mergeCell ref="P22:P23"/>
    <mergeCell ref="Q22:Q23"/>
    <mergeCell ref="R22:R23"/>
    <mergeCell ref="A24:R24"/>
    <mergeCell ref="R17:R18"/>
    <mergeCell ref="A19:R19"/>
    <mergeCell ref="A21:R21"/>
    <mergeCell ref="A22:A23"/>
    <mergeCell ref="B22:B23"/>
    <mergeCell ref="C22:C23"/>
    <mergeCell ref="D22:D23"/>
    <mergeCell ref="E22:E23"/>
    <mergeCell ref="F22:F23"/>
    <mergeCell ref="J22:J23"/>
    <mergeCell ref="K22:K23"/>
    <mergeCell ref="L22:L23"/>
    <mergeCell ref="M22:M23"/>
    <mergeCell ref="A16:R16"/>
    <mergeCell ref="A17:A18"/>
    <mergeCell ref="B17:B18"/>
    <mergeCell ref="C17:C18"/>
    <mergeCell ref="D17:D18"/>
    <mergeCell ref="E17:E18"/>
    <mergeCell ref="F17:F18"/>
    <mergeCell ref="G17:G18"/>
    <mergeCell ref="J17:J18"/>
    <mergeCell ref="K17:K18"/>
    <mergeCell ref="L17:L18"/>
    <mergeCell ref="M17:M18"/>
    <mergeCell ref="N17:N18"/>
    <mergeCell ref="O17:O18"/>
    <mergeCell ref="P17:P18"/>
    <mergeCell ref="Q17:Q18"/>
    <mergeCell ref="F10:F15"/>
    <mergeCell ref="G10:G11"/>
    <mergeCell ref="J10:J15"/>
    <mergeCell ref="K10:K15"/>
    <mergeCell ref="L10:L15"/>
    <mergeCell ref="A10:A15"/>
    <mergeCell ref="B10:B15"/>
    <mergeCell ref="C10:C15"/>
    <mergeCell ref="D10:D15"/>
    <mergeCell ref="E10:E15"/>
    <mergeCell ref="P10:P15"/>
    <mergeCell ref="Q10:Q15"/>
    <mergeCell ref="R10:R15"/>
    <mergeCell ref="G12:G13"/>
    <mergeCell ref="G14:G15"/>
    <mergeCell ref="M10:M15"/>
    <mergeCell ref="N10:N15"/>
    <mergeCell ref="O10:O15"/>
    <mergeCell ref="F7:F8"/>
    <mergeCell ref="J7:J8"/>
    <mergeCell ref="K7:K8"/>
    <mergeCell ref="L7:L8"/>
    <mergeCell ref="M7:M8"/>
    <mergeCell ref="A7:A8"/>
    <mergeCell ref="B7:B8"/>
    <mergeCell ref="C7:C8"/>
    <mergeCell ref="D7:D8"/>
    <mergeCell ref="E7:E8"/>
    <mergeCell ref="A4:A5"/>
    <mergeCell ref="G4:G5"/>
    <mergeCell ref="B4:B5"/>
    <mergeCell ref="C4:C5"/>
    <mergeCell ref="D4:D5"/>
    <mergeCell ref="E4:E5"/>
    <mergeCell ref="F4:F5"/>
    <mergeCell ref="M26:N26"/>
    <mergeCell ref="O26:P26"/>
    <mergeCell ref="G7:G8"/>
    <mergeCell ref="Q4:Q5"/>
    <mergeCell ref="R4:R5"/>
    <mergeCell ref="H4:I4"/>
    <mergeCell ref="J4:J5"/>
    <mergeCell ref="K4:L4"/>
    <mergeCell ref="M4:N4"/>
    <mergeCell ref="O4:P4"/>
    <mergeCell ref="N7:N8"/>
    <mergeCell ref="O7:O8"/>
    <mergeCell ref="P7:P8"/>
    <mergeCell ref="Q7:Q8"/>
    <mergeCell ref="R7:R8"/>
    <mergeCell ref="A9:R9"/>
  </mergeCells>
  <pageMargins left="0.7" right="0.7" top="0.75" bottom="0.75" header="0.3" footer="0.3"/>
  <ignoredErrors>
    <ignoredError sqref="I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7"/>
  <sheetViews>
    <sheetView topLeftCell="A49" zoomScale="60" zoomScaleNormal="60" workbookViewId="0">
      <selection activeCell="A53" sqref="A53:R5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7" t="s">
        <v>741</v>
      </c>
    </row>
    <row r="3" spans="1:19" x14ac:dyDescent="0.25">
      <c r="M3" s="8"/>
      <c r="N3" s="8"/>
      <c r="O3" s="8"/>
      <c r="P3" s="8"/>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37" customFormat="1" ht="107.25" customHeight="1" x14ac:dyDescent="0.25">
      <c r="A7" s="412">
        <v>1</v>
      </c>
      <c r="B7" s="412">
        <v>1</v>
      </c>
      <c r="C7" s="412">
        <v>4</v>
      </c>
      <c r="D7" s="412">
        <v>2</v>
      </c>
      <c r="E7" s="414" t="s">
        <v>99</v>
      </c>
      <c r="F7" s="414" t="s">
        <v>100</v>
      </c>
      <c r="G7" s="97" t="s">
        <v>59</v>
      </c>
      <c r="H7" s="97" t="s">
        <v>98</v>
      </c>
      <c r="I7" s="69" t="s">
        <v>101</v>
      </c>
      <c r="J7" s="414" t="s">
        <v>102</v>
      </c>
      <c r="K7" s="416" t="s">
        <v>103</v>
      </c>
      <c r="L7" s="416"/>
      <c r="M7" s="426">
        <v>10000</v>
      </c>
      <c r="N7" s="412"/>
      <c r="O7" s="426">
        <v>10000</v>
      </c>
      <c r="P7" s="426"/>
      <c r="Q7" s="414" t="s">
        <v>104</v>
      </c>
      <c r="R7" s="414" t="s">
        <v>105</v>
      </c>
      <c r="S7" s="105"/>
    </row>
    <row r="8" spans="1:19" s="37" customFormat="1" ht="118.5" customHeight="1" x14ac:dyDescent="0.25">
      <c r="A8" s="413"/>
      <c r="B8" s="413"/>
      <c r="C8" s="413"/>
      <c r="D8" s="413"/>
      <c r="E8" s="415"/>
      <c r="F8" s="415"/>
      <c r="G8" s="97" t="s">
        <v>106</v>
      </c>
      <c r="H8" s="97" t="s">
        <v>107</v>
      </c>
      <c r="I8" s="69" t="s">
        <v>108</v>
      </c>
      <c r="J8" s="415"/>
      <c r="K8" s="417"/>
      <c r="L8" s="417"/>
      <c r="M8" s="427"/>
      <c r="N8" s="413"/>
      <c r="O8" s="427"/>
      <c r="P8" s="427"/>
      <c r="Q8" s="415"/>
      <c r="R8" s="415"/>
      <c r="S8" s="105"/>
    </row>
    <row r="9" spans="1:19" s="37" customFormat="1" ht="111.75" customHeight="1" x14ac:dyDescent="0.25">
      <c r="A9" s="418" t="s">
        <v>109</v>
      </c>
      <c r="B9" s="419"/>
      <c r="C9" s="419"/>
      <c r="D9" s="419"/>
      <c r="E9" s="419"/>
      <c r="F9" s="419"/>
      <c r="G9" s="419"/>
      <c r="H9" s="419"/>
      <c r="I9" s="419"/>
      <c r="J9" s="419"/>
      <c r="K9" s="419"/>
      <c r="L9" s="419"/>
      <c r="M9" s="419"/>
      <c r="N9" s="419"/>
      <c r="O9" s="419"/>
      <c r="P9" s="419"/>
      <c r="Q9" s="419"/>
      <c r="R9" s="419"/>
      <c r="S9" s="105"/>
    </row>
    <row r="10" spans="1:19" ht="142.5" customHeight="1" x14ac:dyDescent="0.25">
      <c r="A10" s="420">
        <v>2</v>
      </c>
      <c r="B10" s="420">
        <v>1</v>
      </c>
      <c r="C10" s="420">
        <v>4</v>
      </c>
      <c r="D10" s="422">
        <v>2</v>
      </c>
      <c r="E10" s="422" t="s">
        <v>110</v>
      </c>
      <c r="F10" s="422" t="s">
        <v>111</v>
      </c>
      <c r="G10" s="89" t="s">
        <v>112</v>
      </c>
      <c r="H10" s="89" t="s">
        <v>98</v>
      </c>
      <c r="I10" s="70" t="s">
        <v>113</v>
      </c>
      <c r="J10" s="422" t="s">
        <v>102</v>
      </c>
      <c r="K10" s="424" t="s">
        <v>114</v>
      </c>
      <c r="L10" s="424"/>
      <c r="M10" s="431">
        <v>18000</v>
      </c>
      <c r="N10" s="420"/>
      <c r="O10" s="433">
        <v>18000</v>
      </c>
      <c r="P10" s="433"/>
      <c r="Q10" s="422" t="s">
        <v>104</v>
      </c>
      <c r="R10" s="422" t="s">
        <v>105</v>
      </c>
      <c r="S10" s="110"/>
    </row>
    <row r="11" spans="1:19" ht="208.5" customHeight="1" x14ac:dyDescent="0.25">
      <c r="A11" s="421"/>
      <c r="B11" s="421"/>
      <c r="C11" s="421"/>
      <c r="D11" s="423"/>
      <c r="E11" s="423"/>
      <c r="F11" s="423"/>
      <c r="G11" s="89" t="s">
        <v>106</v>
      </c>
      <c r="H11" s="89" t="s">
        <v>107</v>
      </c>
      <c r="I11" s="70" t="s">
        <v>108</v>
      </c>
      <c r="J11" s="423"/>
      <c r="K11" s="425"/>
      <c r="L11" s="425"/>
      <c r="M11" s="432"/>
      <c r="N11" s="421"/>
      <c r="O11" s="434"/>
      <c r="P11" s="434"/>
      <c r="Q11" s="423"/>
      <c r="R11" s="423"/>
      <c r="S11" s="110"/>
    </row>
    <row r="12" spans="1:19" ht="138.75" customHeight="1" x14ac:dyDescent="0.25">
      <c r="A12" s="377" t="s">
        <v>115</v>
      </c>
      <c r="B12" s="378"/>
      <c r="C12" s="378"/>
      <c r="D12" s="378"/>
      <c r="E12" s="378"/>
      <c r="F12" s="378"/>
      <c r="G12" s="378"/>
      <c r="H12" s="378"/>
      <c r="I12" s="378"/>
      <c r="J12" s="378"/>
      <c r="K12" s="378"/>
      <c r="L12" s="378"/>
      <c r="M12" s="378"/>
      <c r="N12" s="378"/>
      <c r="O12" s="378"/>
      <c r="P12" s="378"/>
      <c r="Q12" s="378"/>
      <c r="R12" s="378"/>
      <c r="S12" s="110"/>
    </row>
    <row r="13" spans="1:19" ht="147.75" customHeight="1" x14ac:dyDescent="0.25">
      <c r="A13" s="428">
        <v>3</v>
      </c>
      <c r="B13" s="428">
        <v>1</v>
      </c>
      <c r="C13" s="428">
        <v>4</v>
      </c>
      <c r="D13" s="428">
        <v>2</v>
      </c>
      <c r="E13" s="428" t="s">
        <v>116</v>
      </c>
      <c r="F13" s="429" t="s">
        <v>117</v>
      </c>
      <c r="G13" s="89" t="s">
        <v>59</v>
      </c>
      <c r="H13" s="89" t="s">
        <v>98</v>
      </c>
      <c r="I13" s="90">
        <v>60</v>
      </c>
      <c r="J13" s="428" t="s">
        <v>102</v>
      </c>
      <c r="K13" s="430" t="s">
        <v>88</v>
      </c>
      <c r="L13" s="435"/>
      <c r="M13" s="436">
        <v>13000</v>
      </c>
      <c r="N13" s="440"/>
      <c r="O13" s="436">
        <v>13000</v>
      </c>
      <c r="P13" s="440"/>
      <c r="Q13" s="428" t="s">
        <v>104</v>
      </c>
      <c r="R13" s="428" t="s">
        <v>105</v>
      </c>
      <c r="S13" s="110"/>
    </row>
    <row r="14" spans="1:19" ht="123" customHeight="1" x14ac:dyDescent="0.25">
      <c r="A14" s="428"/>
      <c r="B14" s="428"/>
      <c r="C14" s="428"/>
      <c r="D14" s="428"/>
      <c r="E14" s="428"/>
      <c r="F14" s="429"/>
      <c r="G14" s="89" t="s">
        <v>106</v>
      </c>
      <c r="H14" s="89" t="s">
        <v>107</v>
      </c>
      <c r="I14" s="90">
        <v>1</v>
      </c>
      <c r="J14" s="428"/>
      <c r="K14" s="430"/>
      <c r="L14" s="435"/>
      <c r="M14" s="436"/>
      <c r="N14" s="440"/>
      <c r="O14" s="436"/>
      <c r="P14" s="440"/>
      <c r="Q14" s="428"/>
      <c r="R14" s="428"/>
      <c r="S14" s="110"/>
    </row>
    <row r="15" spans="1:19" ht="113.25" customHeight="1" x14ac:dyDescent="0.25">
      <c r="A15" s="437" t="s">
        <v>118</v>
      </c>
      <c r="B15" s="438"/>
      <c r="C15" s="438"/>
      <c r="D15" s="438"/>
      <c r="E15" s="438"/>
      <c r="F15" s="438"/>
      <c r="G15" s="438"/>
      <c r="H15" s="438"/>
      <c r="I15" s="438"/>
      <c r="J15" s="438"/>
      <c r="K15" s="438"/>
      <c r="L15" s="438"/>
      <c r="M15" s="438"/>
      <c r="N15" s="438"/>
      <c r="O15" s="438"/>
      <c r="P15" s="438"/>
      <c r="Q15" s="438"/>
      <c r="R15" s="439"/>
      <c r="S15" s="110"/>
    </row>
    <row r="16" spans="1:19" ht="132.75" customHeight="1" x14ac:dyDescent="0.25">
      <c r="A16" s="422">
        <v>4</v>
      </c>
      <c r="B16" s="422">
        <v>1</v>
      </c>
      <c r="C16" s="422">
        <v>4</v>
      </c>
      <c r="D16" s="422">
        <v>5</v>
      </c>
      <c r="E16" s="422" t="s">
        <v>119</v>
      </c>
      <c r="F16" s="422" t="s">
        <v>120</v>
      </c>
      <c r="G16" s="89" t="s">
        <v>59</v>
      </c>
      <c r="H16" s="89" t="s">
        <v>98</v>
      </c>
      <c r="I16" s="90">
        <v>40</v>
      </c>
      <c r="J16" s="422" t="s">
        <v>102</v>
      </c>
      <c r="K16" s="420" t="s">
        <v>88</v>
      </c>
      <c r="L16" s="424"/>
      <c r="M16" s="431">
        <v>14000</v>
      </c>
      <c r="N16" s="431"/>
      <c r="O16" s="431">
        <v>14000</v>
      </c>
      <c r="P16" s="441"/>
      <c r="Q16" s="422" t="s">
        <v>104</v>
      </c>
      <c r="R16" s="422" t="s">
        <v>104</v>
      </c>
      <c r="S16" s="110"/>
    </row>
    <row r="17" spans="1:19" ht="117.75" customHeight="1" x14ac:dyDescent="0.25">
      <c r="A17" s="423"/>
      <c r="B17" s="423"/>
      <c r="C17" s="423"/>
      <c r="D17" s="423"/>
      <c r="E17" s="423"/>
      <c r="F17" s="423"/>
      <c r="G17" s="89" t="s">
        <v>106</v>
      </c>
      <c r="H17" s="89" t="s">
        <v>107</v>
      </c>
      <c r="I17" s="90">
        <v>1</v>
      </c>
      <c r="J17" s="423"/>
      <c r="K17" s="421"/>
      <c r="L17" s="425"/>
      <c r="M17" s="432"/>
      <c r="N17" s="432"/>
      <c r="O17" s="432"/>
      <c r="P17" s="442"/>
      <c r="Q17" s="423"/>
      <c r="R17" s="423"/>
      <c r="S17" s="110"/>
    </row>
    <row r="18" spans="1:19" ht="114.75" customHeight="1" x14ac:dyDescent="0.25">
      <c r="A18" s="377" t="s">
        <v>121</v>
      </c>
      <c r="B18" s="377"/>
      <c r="C18" s="377"/>
      <c r="D18" s="377"/>
      <c r="E18" s="377"/>
      <c r="F18" s="377"/>
      <c r="G18" s="377"/>
      <c r="H18" s="377"/>
      <c r="I18" s="377"/>
      <c r="J18" s="377"/>
      <c r="K18" s="377"/>
      <c r="L18" s="377"/>
      <c r="M18" s="377"/>
      <c r="N18" s="377"/>
      <c r="O18" s="377"/>
      <c r="P18" s="377"/>
      <c r="Q18" s="377"/>
      <c r="R18" s="377"/>
      <c r="S18" s="110"/>
    </row>
    <row r="19" spans="1:19" ht="100.5" customHeight="1" x14ac:dyDescent="0.25">
      <c r="A19" s="422">
        <v>5</v>
      </c>
      <c r="B19" s="422">
        <v>1</v>
      </c>
      <c r="C19" s="422">
        <v>4</v>
      </c>
      <c r="D19" s="422">
        <v>2</v>
      </c>
      <c r="E19" s="422" t="s">
        <v>122</v>
      </c>
      <c r="F19" s="422" t="s">
        <v>123</v>
      </c>
      <c r="G19" s="89" t="s">
        <v>59</v>
      </c>
      <c r="H19" s="89" t="s">
        <v>98</v>
      </c>
      <c r="I19" s="90">
        <v>40</v>
      </c>
      <c r="J19" s="422" t="s">
        <v>102</v>
      </c>
      <c r="K19" s="420" t="s">
        <v>88</v>
      </c>
      <c r="L19" s="424"/>
      <c r="M19" s="431">
        <v>13500</v>
      </c>
      <c r="N19" s="441"/>
      <c r="O19" s="431">
        <v>13500</v>
      </c>
      <c r="P19" s="441"/>
      <c r="Q19" s="422" t="s">
        <v>104</v>
      </c>
      <c r="R19" s="422" t="s">
        <v>105</v>
      </c>
      <c r="S19" s="110"/>
    </row>
    <row r="20" spans="1:19" ht="94.5" customHeight="1" x14ac:dyDescent="0.25">
      <c r="A20" s="423"/>
      <c r="B20" s="423"/>
      <c r="C20" s="423"/>
      <c r="D20" s="423"/>
      <c r="E20" s="423"/>
      <c r="F20" s="423"/>
      <c r="G20" s="89" t="s">
        <v>106</v>
      </c>
      <c r="H20" s="89" t="s">
        <v>107</v>
      </c>
      <c r="I20" s="90">
        <v>1</v>
      </c>
      <c r="J20" s="423"/>
      <c r="K20" s="421"/>
      <c r="L20" s="425"/>
      <c r="M20" s="432"/>
      <c r="N20" s="442"/>
      <c r="O20" s="432"/>
      <c r="P20" s="442"/>
      <c r="Q20" s="423"/>
      <c r="R20" s="423"/>
      <c r="S20" s="110"/>
    </row>
    <row r="21" spans="1:19" ht="123" customHeight="1" x14ac:dyDescent="0.25">
      <c r="A21" s="377" t="s">
        <v>124</v>
      </c>
      <c r="B21" s="377"/>
      <c r="C21" s="377"/>
      <c r="D21" s="377"/>
      <c r="E21" s="377"/>
      <c r="F21" s="377"/>
      <c r="G21" s="377"/>
      <c r="H21" s="377"/>
      <c r="I21" s="377"/>
      <c r="J21" s="377"/>
      <c r="K21" s="377"/>
      <c r="L21" s="377"/>
      <c r="M21" s="377"/>
      <c r="N21" s="377"/>
      <c r="O21" s="377"/>
      <c r="P21" s="377"/>
      <c r="Q21" s="377"/>
      <c r="R21" s="377"/>
      <c r="S21" s="110"/>
    </row>
    <row r="22" spans="1:19" ht="159" customHeight="1" x14ac:dyDescent="0.25">
      <c r="A22" s="428">
        <v>6</v>
      </c>
      <c r="B22" s="428">
        <v>1</v>
      </c>
      <c r="C22" s="428">
        <v>4</v>
      </c>
      <c r="D22" s="428">
        <v>2</v>
      </c>
      <c r="E22" s="428" t="s">
        <v>125</v>
      </c>
      <c r="F22" s="428" t="s">
        <v>126</v>
      </c>
      <c r="G22" s="89" t="s">
        <v>59</v>
      </c>
      <c r="H22" s="89" t="s">
        <v>98</v>
      </c>
      <c r="I22" s="89">
        <v>60</v>
      </c>
      <c r="J22" s="428" t="s">
        <v>127</v>
      </c>
      <c r="K22" s="428" t="s">
        <v>88</v>
      </c>
      <c r="L22" s="428"/>
      <c r="M22" s="436">
        <v>15000</v>
      </c>
      <c r="N22" s="428"/>
      <c r="O22" s="443">
        <v>15000</v>
      </c>
      <c r="P22" s="428"/>
      <c r="Q22" s="428" t="s">
        <v>104</v>
      </c>
      <c r="R22" s="428" t="s">
        <v>105</v>
      </c>
      <c r="S22" s="110"/>
    </row>
    <row r="23" spans="1:19" ht="186.75" customHeight="1" x14ac:dyDescent="0.25">
      <c r="A23" s="428"/>
      <c r="B23" s="428"/>
      <c r="C23" s="428"/>
      <c r="D23" s="428"/>
      <c r="E23" s="428"/>
      <c r="F23" s="428"/>
      <c r="G23" s="89" t="s">
        <v>106</v>
      </c>
      <c r="H23" s="89" t="s">
        <v>107</v>
      </c>
      <c r="I23" s="89">
        <v>1</v>
      </c>
      <c r="J23" s="428"/>
      <c r="K23" s="428"/>
      <c r="L23" s="428"/>
      <c r="M23" s="436"/>
      <c r="N23" s="428"/>
      <c r="O23" s="443"/>
      <c r="P23" s="428"/>
      <c r="Q23" s="428"/>
      <c r="R23" s="428"/>
      <c r="S23" s="110"/>
    </row>
    <row r="24" spans="1:19" ht="105" customHeight="1" x14ac:dyDescent="0.25">
      <c r="A24" s="377" t="s">
        <v>128</v>
      </c>
      <c r="B24" s="377"/>
      <c r="C24" s="377"/>
      <c r="D24" s="377"/>
      <c r="E24" s="377"/>
      <c r="F24" s="377"/>
      <c r="G24" s="377"/>
      <c r="H24" s="377"/>
      <c r="I24" s="377"/>
      <c r="J24" s="377"/>
      <c r="K24" s="377"/>
      <c r="L24" s="377"/>
      <c r="M24" s="377"/>
      <c r="N24" s="377"/>
      <c r="O24" s="377"/>
      <c r="P24" s="377"/>
      <c r="Q24" s="377"/>
      <c r="R24" s="377"/>
      <c r="S24" s="110"/>
    </row>
    <row r="25" spans="1:19" ht="157.5" customHeight="1" x14ac:dyDescent="0.25">
      <c r="A25" s="422">
        <v>7</v>
      </c>
      <c r="B25" s="422">
        <v>1</v>
      </c>
      <c r="C25" s="422">
        <v>4</v>
      </c>
      <c r="D25" s="422">
        <v>5</v>
      </c>
      <c r="E25" s="422" t="s">
        <v>129</v>
      </c>
      <c r="F25" s="422" t="s">
        <v>130</v>
      </c>
      <c r="G25" s="89" t="s">
        <v>59</v>
      </c>
      <c r="H25" s="89" t="s">
        <v>98</v>
      </c>
      <c r="I25" s="89">
        <v>40</v>
      </c>
      <c r="J25" s="422" t="s">
        <v>131</v>
      </c>
      <c r="K25" s="422" t="s">
        <v>88</v>
      </c>
      <c r="L25" s="422"/>
      <c r="M25" s="431">
        <v>10000</v>
      </c>
      <c r="N25" s="422"/>
      <c r="O25" s="431">
        <v>10000</v>
      </c>
      <c r="P25" s="422"/>
      <c r="Q25" s="422" t="s">
        <v>104</v>
      </c>
      <c r="R25" s="422" t="s">
        <v>105</v>
      </c>
      <c r="S25" s="110"/>
    </row>
    <row r="26" spans="1:19" ht="156" customHeight="1" x14ac:dyDescent="0.25">
      <c r="A26" s="423"/>
      <c r="B26" s="423"/>
      <c r="C26" s="423"/>
      <c r="D26" s="423"/>
      <c r="E26" s="423"/>
      <c r="F26" s="423"/>
      <c r="G26" s="89" t="s">
        <v>106</v>
      </c>
      <c r="H26" s="89" t="s">
        <v>107</v>
      </c>
      <c r="I26" s="89">
        <v>1</v>
      </c>
      <c r="J26" s="423"/>
      <c r="K26" s="423"/>
      <c r="L26" s="423"/>
      <c r="M26" s="432"/>
      <c r="N26" s="423"/>
      <c r="O26" s="432"/>
      <c r="P26" s="423"/>
      <c r="Q26" s="423"/>
      <c r="R26" s="423"/>
      <c r="S26" s="110"/>
    </row>
    <row r="27" spans="1:19" ht="78" customHeight="1" x14ac:dyDescent="0.25">
      <c r="A27" s="377" t="s">
        <v>132</v>
      </c>
      <c r="B27" s="377"/>
      <c r="C27" s="377"/>
      <c r="D27" s="377"/>
      <c r="E27" s="377"/>
      <c r="F27" s="377"/>
      <c r="G27" s="377"/>
      <c r="H27" s="377"/>
      <c r="I27" s="377"/>
      <c r="J27" s="377"/>
      <c r="K27" s="377"/>
      <c r="L27" s="377"/>
      <c r="M27" s="377"/>
      <c r="N27" s="377"/>
      <c r="O27" s="377"/>
      <c r="P27" s="377"/>
      <c r="Q27" s="377"/>
      <c r="R27" s="377"/>
      <c r="S27" s="110"/>
    </row>
    <row r="28" spans="1:19" ht="111" customHeight="1" x14ac:dyDescent="0.25">
      <c r="A28" s="422">
        <v>8</v>
      </c>
      <c r="B28" s="422">
        <v>1</v>
      </c>
      <c r="C28" s="422">
        <v>4</v>
      </c>
      <c r="D28" s="422">
        <v>2</v>
      </c>
      <c r="E28" s="422" t="s">
        <v>133</v>
      </c>
      <c r="F28" s="422" t="s">
        <v>134</v>
      </c>
      <c r="G28" s="87" t="s">
        <v>135</v>
      </c>
      <c r="H28" s="87" t="s">
        <v>98</v>
      </c>
      <c r="I28" s="88">
        <v>200</v>
      </c>
      <c r="J28" s="422" t="s">
        <v>102</v>
      </c>
      <c r="K28" s="420" t="s">
        <v>136</v>
      </c>
      <c r="L28" s="420"/>
      <c r="M28" s="433">
        <v>30000</v>
      </c>
      <c r="N28" s="420"/>
      <c r="O28" s="433">
        <v>30000</v>
      </c>
      <c r="P28" s="420"/>
      <c r="Q28" s="422" t="s">
        <v>104</v>
      </c>
      <c r="R28" s="422" t="s">
        <v>105</v>
      </c>
      <c r="S28" s="110"/>
    </row>
    <row r="29" spans="1:19" ht="126.75" customHeight="1" x14ac:dyDescent="0.25">
      <c r="A29" s="444"/>
      <c r="B29" s="444"/>
      <c r="C29" s="444"/>
      <c r="D29" s="444"/>
      <c r="E29" s="444"/>
      <c r="F29" s="444"/>
      <c r="G29" s="87" t="s">
        <v>137</v>
      </c>
      <c r="H29" s="87" t="s">
        <v>98</v>
      </c>
      <c r="I29" s="88">
        <v>200</v>
      </c>
      <c r="J29" s="444"/>
      <c r="K29" s="445"/>
      <c r="L29" s="445"/>
      <c r="M29" s="446"/>
      <c r="N29" s="445"/>
      <c r="O29" s="446"/>
      <c r="P29" s="445"/>
      <c r="Q29" s="444"/>
      <c r="R29" s="444"/>
      <c r="S29" s="110"/>
    </row>
    <row r="30" spans="1:19" ht="159" customHeight="1" x14ac:dyDescent="0.25">
      <c r="A30" s="423"/>
      <c r="B30" s="423"/>
      <c r="C30" s="423"/>
      <c r="D30" s="423"/>
      <c r="E30" s="423"/>
      <c r="F30" s="423"/>
      <c r="G30" s="87" t="s">
        <v>106</v>
      </c>
      <c r="H30" s="87" t="s">
        <v>107</v>
      </c>
      <c r="I30" s="88">
        <v>1</v>
      </c>
      <c r="J30" s="423"/>
      <c r="K30" s="421"/>
      <c r="L30" s="421"/>
      <c r="M30" s="434"/>
      <c r="N30" s="421"/>
      <c r="O30" s="434"/>
      <c r="P30" s="421"/>
      <c r="Q30" s="423"/>
      <c r="R30" s="423"/>
      <c r="S30" s="110"/>
    </row>
    <row r="31" spans="1:19" ht="139.5" customHeight="1" x14ac:dyDescent="0.25">
      <c r="A31" s="377" t="s">
        <v>742</v>
      </c>
      <c r="B31" s="377"/>
      <c r="C31" s="377"/>
      <c r="D31" s="377"/>
      <c r="E31" s="377"/>
      <c r="F31" s="377"/>
      <c r="G31" s="377"/>
      <c r="H31" s="377"/>
      <c r="I31" s="377"/>
      <c r="J31" s="377"/>
      <c r="K31" s="377"/>
      <c r="L31" s="377"/>
      <c r="M31" s="377"/>
      <c r="N31" s="377"/>
      <c r="O31" s="377"/>
      <c r="P31" s="377"/>
      <c r="Q31" s="377"/>
      <c r="R31" s="377"/>
      <c r="S31" s="110"/>
    </row>
    <row r="32" spans="1:19" ht="83.25" customHeight="1" x14ac:dyDescent="0.25">
      <c r="A32" s="430">
        <v>9</v>
      </c>
      <c r="B32" s="430">
        <v>1</v>
      </c>
      <c r="C32" s="430">
        <v>4</v>
      </c>
      <c r="D32" s="430">
        <v>2</v>
      </c>
      <c r="E32" s="428" t="s">
        <v>138</v>
      </c>
      <c r="F32" s="428" t="s">
        <v>139</v>
      </c>
      <c r="G32" s="90" t="s">
        <v>59</v>
      </c>
      <c r="H32" s="90" t="s">
        <v>98</v>
      </c>
      <c r="I32" s="90">
        <v>40</v>
      </c>
      <c r="J32" s="428" t="s">
        <v>140</v>
      </c>
      <c r="K32" s="430" t="s">
        <v>92</v>
      </c>
      <c r="L32" s="430"/>
      <c r="M32" s="447">
        <v>10000</v>
      </c>
      <c r="N32" s="430"/>
      <c r="O32" s="447">
        <v>10000</v>
      </c>
      <c r="P32" s="430"/>
      <c r="Q32" s="428" t="s">
        <v>104</v>
      </c>
      <c r="R32" s="428" t="s">
        <v>105</v>
      </c>
    </row>
    <row r="33" spans="1:18" ht="89.25" customHeight="1" x14ac:dyDescent="0.25">
      <c r="A33" s="430"/>
      <c r="B33" s="430"/>
      <c r="C33" s="430"/>
      <c r="D33" s="430"/>
      <c r="E33" s="428"/>
      <c r="F33" s="428"/>
      <c r="G33" s="90" t="s">
        <v>106</v>
      </c>
      <c r="H33" s="90" t="s">
        <v>107</v>
      </c>
      <c r="I33" s="90">
        <v>1</v>
      </c>
      <c r="J33" s="428"/>
      <c r="K33" s="430"/>
      <c r="L33" s="430"/>
      <c r="M33" s="447"/>
      <c r="N33" s="430"/>
      <c r="O33" s="447"/>
      <c r="P33" s="430"/>
      <c r="Q33" s="428"/>
      <c r="R33" s="428"/>
    </row>
    <row r="34" spans="1:18" ht="75" customHeight="1" x14ac:dyDescent="0.25">
      <c r="A34" s="377" t="s">
        <v>141</v>
      </c>
      <c r="B34" s="377"/>
      <c r="C34" s="377"/>
      <c r="D34" s="377"/>
      <c r="E34" s="377"/>
      <c r="F34" s="377"/>
      <c r="G34" s="377"/>
      <c r="H34" s="377"/>
      <c r="I34" s="377"/>
      <c r="J34" s="377"/>
      <c r="K34" s="377"/>
      <c r="L34" s="377"/>
      <c r="M34" s="377"/>
      <c r="N34" s="377"/>
      <c r="O34" s="377"/>
      <c r="P34" s="377"/>
      <c r="Q34" s="377"/>
      <c r="R34" s="377"/>
    </row>
    <row r="35" spans="1:18" ht="98.25" customHeight="1" x14ac:dyDescent="0.25">
      <c r="A35" s="420">
        <v>10</v>
      </c>
      <c r="B35" s="422">
        <v>1</v>
      </c>
      <c r="C35" s="422">
        <v>4</v>
      </c>
      <c r="D35" s="422">
        <v>5</v>
      </c>
      <c r="E35" s="422" t="s">
        <v>142</v>
      </c>
      <c r="F35" s="422" t="s">
        <v>143</v>
      </c>
      <c r="G35" s="89" t="s">
        <v>144</v>
      </c>
      <c r="H35" s="89" t="s">
        <v>98</v>
      </c>
      <c r="I35" s="89">
        <v>20</v>
      </c>
      <c r="J35" s="422" t="s">
        <v>102</v>
      </c>
      <c r="K35" s="422" t="s">
        <v>88</v>
      </c>
      <c r="L35" s="422"/>
      <c r="M35" s="431">
        <v>15000</v>
      </c>
      <c r="N35" s="422"/>
      <c r="O35" s="431">
        <v>15000</v>
      </c>
      <c r="P35" s="431"/>
      <c r="Q35" s="422" t="s">
        <v>104</v>
      </c>
      <c r="R35" s="422" t="s">
        <v>105</v>
      </c>
    </row>
    <row r="36" spans="1:18" ht="84" customHeight="1" x14ac:dyDescent="0.25">
      <c r="A36" s="421"/>
      <c r="B36" s="423"/>
      <c r="C36" s="423"/>
      <c r="D36" s="423"/>
      <c r="E36" s="423"/>
      <c r="F36" s="423"/>
      <c r="G36" s="89" t="s">
        <v>106</v>
      </c>
      <c r="H36" s="89" t="s">
        <v>107</v>
      </c>
      <c r="I36" s="89">
        <v>1</v>
      </c>
      <c r="J36" s="423"/>
      <c r="K36" s="423"/>
      <c r="L36" s="423"/>
      <c r="M36" s="432"/>
      <c r="N36" s="423"/>
      <c r="O36" s="432"/>
      <c r="P36" s="432"/>
      <c r="Q36" s="423"/>
      <c r="R36" s="423"/>
    </row>
    <row r="37" spans="1:18" ht="86.25" customHeight="1" x14ac:dyDescent="0.25">
      <c r="A37" s="377" t="s">
        <v>145</v>
      </c>
      <c r="B37" s="377"/>
      <c r="C37" s="377"/>
      <c r="D37" s="377"/>
      <c r="E37" s="377"/>
      <c r="F37" s="377"/>
      <c r="G37" s="377"/>
      <c r="H37" s="377"/>
      <c r="I37" s="377"/>
      <c r="J37" s="377"/>
      <c r="K37" s="377"/>
      <c r="L37" s="377"/>
      <c r="M37" s="377"/>
      <c r="N37" s="377"/>
      <c r="O37" s="377"/>
      <c r="P37" s="377"/>
      <c r="Q37" s="377"/>
      <c r="R37" s="377"/>
    </row>
    <row r="38" spans="1:18" ht="105" customHeight="1" x14ac:dyDescent="0.25">
      <c r="A38" s="420">
        <v>11</v>
      </c>
      <c r="B38" s="420">
        <v>1</v>
      </c>
      <c r="C38" s="420">
        <v>4</v>
      </c>
      <c r="D38" s="420">
        <v>2</v>
      </c>
      <c r="E38" s="422" t="s">
        <v>146</v>
      </c>
      <c r="F38" s="422" t="s">
        <v>147</v>
      </c>
      <c r="G38" s="90" t="s">
        <v>40</v>
      </c>
      <c r="H38" s="89" t="s">
        <v>98</v>
      </c>
      <c r="I38" s="89">
        <v>15</v>
      </c>
      <c r="J38" s="422" t="s">
        <v>148</v>
      </c>
      <c r="K38" s="422" t="s">
        <v>149</v>
      </c>
      <c r="L38" s="422"/>
      <c r="M38" s="431">
        <v>25000</v>
      </c>
      <c r="N38" s="422"/>
      <c r="O38" s="431">
        <v>25000</v>
      </c>
      <c r="P38" s="422"/>
      <c r="Q38" s="422" t="s">
        <v>104</v>
      </c>
      <c r="R38" s="422" t="s">
        <v>105</v>
      </c>
    </row>
    <row r="39" spans="1:18" ht="132.75" customHeight="1" x14ac:dyDescent="0.25">
      <c r="A39" s="421"/>
      <c r="B39" s="421"/>
      <c r="C39" s="421"/>
      <c r="D39" s="421"/>
      <c r="E39" s="423"/>
      <c r="F39" s="423"/>
      <c r="G39" s="90" t="s">
        <v>106</v>
      </c>
      <c r="H39" s="90" t="s">
        <v>107</v>
      </c>
      <c r="I39" s="90">
        <v>1</v>
      </c>
      <c r="J39" s="423"/>
      <c r="K39" s="423"/>
      <c r="L39" s="423"/>
      <c r="M39" s="432"/>
      <c r="N39" s="423"/>
      <c r="O39" s="432"/>
      <c r="P39" s="423"/>
      <c r="Q39" s="423"/>
      <c r="R39" s="423"/>
    </row>
    <row r="40" spans="1:18" ht="134.25" customHeight="1" x14ac:dyDescent="0.25">
      <c r="A40" s="377" t="s">
        <v>150</v>
      </c>
      <c r="B40" s="378"/>
      <c r="C40" s="378"/>
      <c r="D40" s="378"/>
      <c r="E40" s="378"/>
      <c r="F40" s="378"/>
      <c r="G40" s="378"/>
      <c r="H40" s="378"/>
      <c r="I40" s="378"/>
      <c r="J40" s="378"/>
      <c r="K40" s="378"/>
      <c r="L40" s="378"/>
      <c r="M40" s="378"/>
      <c r="N40" s="378"/>
      <c r="O40" s="378"/>
      <c r="P40" s="378"/>
      <c r="Q40" s="378"/>
      <c r="R40" s="378"/>
    </row>
    <row r="41" spans="1:18" ht="83.25" customHeight="1" x14ac:dyDescent="0.25">
      <c r="A41" s="422">
        <v>12</v>
      </c>
      <c r="B41" s="422">
        <v>1</v>
      </c>
      <c r="C41" s="422">
        <v>4</v>
      </c>
      <c r="D41" s="422">
        <v>2</v>
      </c>
      <c r="E41" s="422" t="s">
        <v>151</v>
      </c>
      <c r="F41" s="422" t="s">
        <v>152</v>
      </c>
      <c r="G41" s="89" t="s">
        <v>59</v>
      </c>
      <c r="H41" s="89" t="s">
        <v>98</v>
      </c>
      <c r="I41" s="89">
        <v>40</v>
      </c>
      <c r="J41" s="422" t="s">
        <v>153</v>
      </c>
      <c r="K41" s="422" t="s">
        <v>88</v>
      </c>
      <c r="L41" s="422"/>
      <c r="M41" s="431">
        <v>12000</v>
      </c>
      <c r="N41" s="422"/>
      <c r="O41" s="431">
        <v>12000</v>
      </c>
      <c r="P41" s="422"/>
      <c r="Q41" s="422" t="s">
        <v>104</v>
      </c>
      <c r="R41" s="422" t="s">
        <v>105</v>
      </c>
    </row>
    <row r="42" spans="1:18" ht="65.25" customHeight="1" x14ac:dyDescent="0.25">
      <c r="A42" s="423"/>
      <c r="B42" s="423"/>
      <c r="C42" s="423"/>
      <c r="D42" s="423"/>
      <c r="E42" s="423"/>
      <c r="F42" s="423"/>
      <c r="G42" s="89" t="s">
        <v>106</v>
      </c>
      <c r="H42" s="89" t="s">
        <v>107</v>
      </c>
      <c r="I42" s="89">
        <v>1</v>
      </c>
      <c r="J42" s="423"/>
      <c r="K42" s="423"/>
      <c r="L42" s="423"/>
      <c r="M42" s="432"/>
      <c r="N42" s="423"/>
      <c r="O42" s="432"/>
      <c r="P42" s="423"/>
      <c r="Q42" s="423"/>
      <c r="R42" s="423"/>
    </row>
    <row r="43" spans="1:18" ht="82.5" customHeight="1" x14ac:dyDescent="0.25">
      <c r="A43" s="377" t="s">
        <v>154</v>
      </c>
      <c r="B43" s="377"/>
      <c r="C43" s="377"/>
      <c r="D43" s="377"/>
      <c r="E43" s="377"/>
      <c r="F43" s="377"/>
      <c r="G43" s="377"/>
      <c r="H43" s="377"/>
      <c r="I43" s="377"/>
      <c r="J43" s="377"/>
      <c r="K43" s="377"/>
      <c r="L43" s="377"/>
      <c r="M43" s="377"/>
      <c r="N43" s="377"/>
      <c r="O43" s="377"/>
      <c r="P43" s="377"/>
      <c r="Q43" s="377"/>
      <c r="R43" s="377"/>
    </row>
    <row r="44" spans="1:18" s="17" customFormat="1" ht="84.75" customHeight="1" x14ac:dyDescent="0.25">
      <c r="A44" s="448">
        <v>13</v>
      </c>
      <c r="B44" s="448">
        <v>1</v>
      </c>
      <c r="C44" s="448">
        <v>4</v>
      </c>
      <c r="D44" s="448">
        <v>2</v>
      </c>
      <c r="E44" s="448" t="s">
        <v>155</v>
      </c>
      <c r="F44" s="448" t="s">
        <v>729</v>
      </c>
      <c r="G44" s="448" t="s">
        <v>730</v>
      </c>
      <c r="H44" s="448" t="s">
        <v>107</v>
      </c>
      <c r="I44" s="448">
        <v>5</v>
      </c>
      <c r="J44" s="448" t="s">
        <v>159</v>
      </c>
      <c r="K44" s="448" t="s">
        <v>149</v>
      </c>
      <c r="L44" s="448"/>
      <c r="M44" s="450">
        <v>35000</v>
      </c>
      <c r="N44" s="448"/>
      <c r="O44" s="450">
        <v>35000</v>
      </c>
      <c r="P44" s="448"/>
      <c r="Q44" s="448" t="s">
        <v>104</v>
      </c>
      <c r="R44" s="448" t="s">
        <v>105</v>
      </c>
    </row>
    <row r="45" spans="1:18" s="17" customFormat="1" ht="243.75" customHeight="1" x14ac:dyDescent="0.25">
      <c r="A45" s="449"/>
      <c r="B45" s="449"/>
      <c r="C45" s="449"/>
      <c r="D45" s="449"/>
      <c r="E45" s="449"/>
      <c r="F45" s="449"/>
      <c r="G45" s="449"/>
      <c r="H45" s="449"/>
      <c r="I45" s="449"/>
      <c r="J45" s="449"/>
      <c r="K45" s="449"/>
      <c r="L45" s="449"/>
      <c r="M45" s="451"/>
      <c r="N45" s="449"/>
      <c r="O45" s="451"/>
      <c r="P45" s="449"/>
      <c r="Q45" s="449"/>
      <c r="R45" s="449"/>
    </row>
    <row r="46" spans="1:18" s="17" customFormat="1" ht="84.75" customHeight="1" x14ac:dyDescent="0.25">
      <c r="A46" s="455" t="s">
        <v>731</v>
      </c>
      <c r="B46" s="456"/>
      <c r="C46" s="456"/>
      <c r="D46" s="456"/>
      <c r="E46" s="456"/>
      <c r="F46" s="456"/>
      <c r="G46" s="456"/>
      <c r="H46" s="456"/>
      <c r="I46" s="456"/>
      <c r="J46" s="456"/>
      <c r="K46" s="456"/>
      <c r="L46" s="456"/>
      <c r="M46" s="456"/>
      <c r="N46" s="456"/>
      <c r="O46" s="456"/>
      <c r="P46" s="456"/>
      <c r="Q46" s="456"/>
      <c r="R46" s="457"/>
    </row>
    <row r="47" spans="1:18" ht="87" customHeight="1" x14ac:dyDescent="0.25">
      <c r="A47" s="458">
        <v>14</v>
      </c>
      <c r="B47" s="422">
        <v>1</v>
      </c>
      <c r="C47" s="422">
        <v>4</v>
      </c>
      <c r="D47" s="422">
        <v>2</v>
      </c>
      <c r="E47" s="422" t="s">
        <v>156</v>
      </c>
      <c r="F47" s="422" t="s">
        <v>157</v>
      </c>
      <c r="G47" s="89" t="s">
        <v>158</v>
      </c>
      <c r="H47" s="89" t="s">
        <v>98</v>
      </c>
      <c r="I47" s="89">
        <v>30</v>
      </c>
      <c r="J47" s="422" t="s">
        <v>159</v>
      </c>
      <c r="K47" s="422" t="s">
        <v>88</v>
      </c>
      <c r="L47" s="422"/>
      <c r="M47" s="431">
        <v>19500</v>
      </c>
      <c r="N47" s="422"/>
      <c r="O47" s="431">
        <v>19500</v>
      </c>
      <c r="P47" s="422"/>
      <c r="Q47" s="422" t="s">
        <v>104</v>
      </c>
      <c r="R47" s="422" t="s">
        <v>105</v>
      </c>
    </row>
    <row r="48" spans="1:18" ht="123" customHeight="1" x14ac:dyDescent="0.25">
      <c r="A48" s="459"/>
      <c r="B48" s="423"/>
      <c r="C48" s="423"/>
      <c r="D48" s="423"/>
      <c r="E48" s="423"/>
      <c r="F48" s="423"/>
      <c r="G48" s="89" t="s">
        <v>106</v>
      </c>
      <c r="H48" s="89" t="s">
        <v>107</v>
      </c>
      <c r="I48" s="89">
        <v>1</v>
      </c>
      <c r="J48" s="423"/>
      <c r="K48" s="423"/>
      <c r="L48" s="423"/>
      <c r="M48" s="432"/>
      <c r="N48" s="423"/>
      <c r="O48" s="432"/>
      <c r="P48" s="423"/>
      <c r="Q48" s="423"/>
      <c r="R48" s="423"/>
    </row>
    <row r="49" spans="1:19" ht="105.75" customHeight="1" x14ac:dyDescent="0.25">
      <c r="A49" s="377" t="s">
        <v>160</v>
      </c>
      <c r="B49" s="377"/>
      <c r="C49" s="377"/>
      <c r="D49" s="377"/>
      <c r="E49" s="377"/>
      <c r="F49" s="377"/>
      <c r="G49" s="377"/>
      <c r="H49" s="377"/>
      <c r="I49" s="377"/>
      <c r="J49" s="377"/>
      <c r="K49" s="377"/>
      <c r="L49" s="377"/>
      <c r="M49" s="377"/>
      <c r="N49" s="377"/>
      <c r="O49" s="377"/>
      <c r="P49" s="377"/>
      <c r="Q49" s="377"/>
      <c r="R49" s="377"/>
    </row>
    <row r="50" spans="1:19" ht="260.25" customHeight="1" x14ac:dyDescent="0.25">
      <c r="A50" s="223">
        <v>15</v>
      </c>
      <c r="B50" s="223">
        <v>1</v>
      </c>
      <c r="C50" s="223">
        <v>4</v>
      </c>
      <c r="D50" s="223">
        <v>2</v>
      </c>
      <c r="E50" s="224" t="s">
        <v>732</v>
      </c>
      <c r="F50" s="224" t="s">
        <v>733</v>
      </c>
      <c r="G50" s="223" t="s">
        <v>734</v>
      </c>
      <c r="H50" s="223" t="s">
        <v>107</v>
      </c>
      <c r="I50" s="223">
        <v>10</v>
      </c>
      <c r="J50" s="224" t="s">
        <v>159</v>
      </c>
      <c r="K50" s="223" t="s">
        <v>149</v>
      </c>
      <c r="L50" s="223"/>
      <c r="M50" s="227">
        <v>50000</v>
      </c>
      <c r="N50" s="223"/>
      <c r="O50" s="227">
        <v>50000</v>
      </c>
      <c r="P50" s="223"/>
      <c r="Q50" s="224" t="s">
        <v>104</v>
      </c>
      <c r="R50" s="224" t="s">
        <v>105</v>
      </c>
    </row>
    <row r="51" spans="1:19" ht="96.75" customHeight="1" x14ac:dyDescent="0.25">
      <c r="A51" s="452" t="s">
        <v>735</v>
      </c>
      <c r="B51" s="453"/>
      <c r="C51" s="453"/>
      <c r="D51" s="453"/>
      <c r="E51" s="453"/>
      <c r="F51" s="453"/>
      <c r="G51" s="453"/>
      <c r="H51" s="453"/>
      <c r="I51" s="453"/>
      <c r="J51" s="453"/>
      <c r="K51" s="453"/>
      <c r="L51" s="453"/>
      <c r="M51" s="453"/>
      <c r="N51" s="453"/>
      <c r="O51" s="453"/>
      <c r="P51" s="453"/>
      <c r="Q51" s="453"/>
      <c r="R51" s="454"/>
    </row>
    <row r="52" spans="1:19" ht="152.25" customHeight="1" x14ac:dyDescent="0.25">
      <c r="A52" s="223">
        <v>16</v>
      </c>
      <c r="B52" s="223">
        <v>1</v>
      </c>
      <c r="C52" s="223">
        <v>4</v>
      </c>
      <c r="D52" s="223">
        <v>2</v>
      </c>
      <c r="E52" s="224" t="s">
        <v>736</v>
      </c>
      <c r="F52" s="224" t="s">
        <v>737</v>
      </c>
      <c r="G52" s="223" t="s">
        <v>738</v>
      </c>
      <c r="H52" s="223" t="s">
        <v>107</v>
      </c>
      <c r="I52" s="223">
        <v>10</v>
      </c>
      <c r="J52" s="224" t="s">
        <v>739</v>
      </c>
      <c r="K52" s="223" t="s">
        <v>149</v>
      </c>
      <c r="L52" s="223"/>
      <c r="M52" s="227">
        <v>50000</v>
      </c>
      <c r="N52" s="223"/>
      <c r="O52" s="227">
        <v>50000</v>
      </c>
      <c r="P52" s="223"/>
      <c r="Q52" s="224" t="s">
        <v>104</v>
      </c>
      <c r="R52" s="224" t="s">
        <v>105</v>
      </c>
    </row>
    <row r="53" spans="1:19" ht="64.5" customHeight="1" x14ac:dyDescent="0.25">
      <c r="A53" s="452" t="s">
        <v>740</v>
      </c>
      <c r="B53" s="453"/>
      <c r="C53" s="453"/>
      <c r="D53" s="453"/>
      <c r="E53" s="453"/>
      <c r="F53" s="453"/>
      <c r="G53" s="453"/>
      <c r="H53" s="453"/>
      <c r="I53" s="453"/>
      <c r="J53" s="453"/>
      <c r="K53" s="453"/>
      <c r="L53" s="453"/>
      <c r="M53" s="453"/>
      <c r="N53" s="453"/>
      <c r="O53" s="453"/>
      <c r="P53" s="453"/>
      <c r="Q53" s="453"/>
      <c r="R53" s="454"/>
      <c r="S53" s="6" t="s">
        <v>632</v>
      </c>
    </row>
    <row r="54" spans="1:19" x14ac:dyDescent="0.25">
      <c r="A54" s="22"/>
      <c r="B54" s="22"/>
      <c r="C54" s="22"/>
      <c r="D54" s="22"/>
      <c r="E54" s="22"/>
      <c r="F54" s="22"/>
      <c r="G54" s="22"/>
      <c r="H54" s="22"/>
      <c r="I54" s="22"/>
      <c r="J54" s="22"/>
      <c r="K54" s="22"/>
      <c r="L54" s="22"/>
      <c r="M54" s="22"/>
      <c r="N54" s="22"/>
      <c r="O54" s="22"/>
      <c r="P54" s="22"/>
      <c r="Q54" s="22"/>
      <c r="R54" s="22"/>
    </row>
    <row r="55" spans="1:19" x14ac:dyDescent="0.25">
      <c r="A55" s="22"/>
      <c r="B55" s="22"/>
      <c r="C55" s="22"/>
      <c r="D55" s="22"/>
      <c r="E55" s="22"/>
      <c r="F55" s="22"/>
      <c r="G55" s="22"/>
      <c r="H55" s="22"/>
      <c r="I55" s="22"/>
      <c r="J55" s="22"/>
      <c r="K55" s="22"/>
      <c r="L55" s="22"/>
      <c r="M55" s="363" t="s">
        <v>79</v>
      </c>
      <c r="N55" s="364"/>
      <c r="O55" s="363" t="s">
        <v>80</v>
      </c>
      <c r="P55" s="364"/>
      <c r="Q55" s="22"/>
      <c r="R55" s="22"/>
    </row>
    <row r="56" spans="1:19" x14ac:dyDescent="0.25">
      <c r="M56" s="29" t="s">
        <v>81</v>
      </c>
      <c r="N56" s="29" t="s">
        <v>82</v>
      </c>
      <c r="O56" s="29" t="s">
        <v>81</v>
      </c>
      <c r="P56" s="29" t="s">
        <v>82</v>
      </c>
    </row>
    <row r="57" spans="1:19" x14ac:dyDescent="0.25">
      <c r="M57" s="20">
        <v>16</v>
      </c>
      <c r="N57" s="21">
        <f>O7+O10+O13+O16+O19+O22+O25+O28+O32+O35+O38+O41+O44+O47+O50+O52</f>
        <v>340000</v>
      </c>
      <c r="O57" s="43" t="s">
        <v>83</v>
      </c>
      <c r="P57" s="44" t="s">
        <v>83</v>
      </c>
    </row>
  </sheetData>
  <mergeCells count="245">
    <mergeCell ref="P47:P48"/>
    <mergeCell ref="Q47:Q48"/>
    <mergeCell ref="R47:R48"/>
    <mergeCell ref="A49:R49"/>
    <mergeCell ref="A51:R51"/>
    <mergeCell ref="A53:R53"/>
    <mergeCell ref="A46:R46"/>
    <mergeCell ref="M55:N55"/>
    <mergeCell ref="O55:P55"/>
    <mergeCell ref="A47:A48"/>
    <mergeCell ref="B47:B48"/>
    <mergeCell ref="C47:C48"/>
    <mergeCell ref="D47:D48"/>
    <mergeCell ref="E47:E48"/>
    <mergeCell ref="F47:F48"/>
    <mergeCell ref="J47:J48"/>
    <mergeCell ref="K47:K48"/>
    <mergeCell ref="L47:L48"/>
    <mergeCell ref="M47:M48"/>
    <mergeCell ref="N47:N48"/>
    <mergeCell ref="O47:O48"/>
    <mergeCell ref="A43:R43"/>
    <mergeCell ref="A44:A45"/>
    <mergeCell ref="B44:B45"/>
    <mergeCell ref="C44:C45"/>
    <mergeCell ref="D44:D45"/>
    <mergeCell ref="E44:E45"/>
    <mergeCell ref="F44:F45"/>
    <mergeCell ref="J44:J45"/>
    <mergeCell ref="K44:K45"/>
    <mergeCell ref="R44:R45"/>
    <mergeCell ref="L44:L45"/>
    <mergeCell ref="M44:M45"/>
    <mergeCell ref="N44:N45"/>
    <mergeCell ref="O44:O45"/>
    <mergeCell ref="P44:P45"/>
    <mergeCell ref="Q44:Q45"/>
    <mergeCell ref="G44:G45"/>
    <mergeCell ref="H44:H45"/>
    <mergeCell ref="I44:I45"/>
    <mergeCell ref="A40:R40"/>
    <mergeCell ref="A41:A42"/>
    <mergeCell ref="B41:B42"/>
    <mergeCell ref="C41:C42"/>
    <mergeCell ref="D41:D42"/>
    <mergeCell ref="E41:E42"/>
    <mergeCell ref="F41:F42"/>
    <mergeCell ref="J41:J42"/>
    <mergeCell ref="K41:K42"/>
    <mergeCell ref="R41:R42"/>
    <mergeCell ref="L41:L42"/>
    <mergeCell ref="M41:M42"/>
    <mergeCell ref="N41:N42"/>
    <mergeCell ref="O41:O42"/>
    <mergeCell ref="P41:P42"/>
    <mergeCell ref="Q41:Q42"/>
    <mergeCell ref="Q32:Q33"/>
    <mergeCell ref="R35:R36"/>
    <mergeCell ref="A37:R37"/>
    <mergeCell ref="A38:A39"/>
    <mergeCell ref="B38:B39"/>
    <mergeCell ref="C38:C39"/>
    <mergeCell ref="D38:D39"/>
    <mergeCell ref="E38:E39"/>
    <mergeCell ref="F38:F39"/>
    <mergeCell ref="J38:J39"/>
    <mergeCell ref="K38:K39"/>
    <mergeCell ref="L35:L36"/>
    <mergeCell ref="M35:M36"/>
    <mergeCell ref="N35:N36"/>
    <mergeCell ref="O35:O36"/>
    <mergeCell ref="P35:P36"/>
    <mergeCell ref="Q35:Q36"/>
    <mergeCell ref="R38:R39"/>
    <mergeCell ref="L38:L39"/>
    <mergeCell ref="M38:M39"/>
    <mergeCell ref="N38:N39"/>
    <mergeCell ref="O38:O39"/>
    <mergeCell ref="P38:P39"/>
    <mergeCell ref="Q38:Q39"/>
    <mergeCell ref="A34:R34"/>
    <mergeCell ref="A35:A36"/>
    <mergeCell ref="B35:B36"/>
    <mergeCell ref="C35:C36"/>
    <mergeCell ref="D35:D36"/>
    <mergeCell ref="E35:E36"/>
    <mergeCell ref="F35:F36"/>
    <mergeCell ref="J35:J36"/>
    <mergeCell ref="K35:K36"/>
    <mergeCell ref="P25:P26"/>
    <mergeCell ref="Q25:Q26"/>
    <mergeCell ref="R28:R30"/>
    <mergeCell ref="A31:R31"/>
    <mergeCell ref="A32:A33"/>
    <mergeCell ref="B32:B33"/>
    <mergeCell ref="C32:C33"/>
    <mergeCell ref="D32:D33"/>
    <mergeCell ref="E32:E33"/>
    <mergeCell ref="F32:F33"/>
    <mergeCell ref="J32:J33"/>
    <mergeCell ref="K32:K33"/>
    <mergeCell ref="L28:L30"/>
    <mergeCell ref="M28:M30"/>
    <mergeCell ref="N28:N30"/>
    <mergeCell ref="O28:O30"/>
    <mergeCell ref="P28:P30"/>
    <mergeCell ref="Q28:Q30"/>
    <mergeCell ref="R32:R33"/>
    <mergeCell ref="L32:L33"/>
    <mergeCell ref="M32:M33"/>
    <mergeCell ref="N32:N33"/>
    <mergeCell ref="O32:O33"/>
    <mergeCell ref="P32:P33"/>
    <mergeCell ref="A27:R27"/>
    <mergeCell ref="A28:A30"/>
    <mergeCell ref="B28:B30"/>
    <mergeCell ref="C28:C30"/>
    <mergeCell ref="D28:D30"/>
    <mergeCell ref="E28:E30"/>
    <mergeCell ref="F28:F30"/>
    <mergeCell ref="J28:J30"/>
    <mergeCell ref="K28:K30"/>
    <mergeCell ref="O19:O20"/>
    <mergeCell ref="P19:P20"/>
    <mergeCell ref="Q19:Q20"/>
    <mergeCell ref="R22:R23"/>
    <mergeCell ref="A24:R24"/>
    <mergeCell ref="A25:A26"/>
    <mergeCell ref="B25:B26"/>
    <mergeCell ref="C25:C26"/>
    <mergeCell ref="D25:D26"/>
    <mergeCell ref="E25:E26"/>
    <mergeCell ref="F25:F26"/>
    <mergeCell ref="J25:J26"/>
    <mergeCell ref="K25:K26"/>
    <mergeCell ref="L22:L23"/>
    <mergeCell ref="M22:M23"/>
    <mergeCell ref="N22:N23"/>
    <mergeCell ref="O22:O23"/>
    <mergeCell ref="P22:P23"/>
    <mergeCell ref="Q22:Q23"/>
    <mergeCell ref="R25:R26"/>
    <mergeCell ref="L25:L26"/>
    <mergeCell ref="M25:M26"/>
    <mergeCell ref="N25:N26"/>
    <mergeCell ref="O25:O26"/>
    <mergeCell ref="A21:R21"/>
    <mergeCell ref="A22:A23"/>
    <mergeCell ref="B22:B23"/>
    <mergeCell ref="C22:C23"/>
    <mergeCell ref="D22:D23"/>
    <mergeCell ref="E22:E23"/>
    <mergeCell ref="F22:F23"/>
    <mergeCell ref="J22:J23"/>
    <mergeCell ref="K22:K23"/>
    <mergeCell ref="N13:N14"/>
    <mergeCell ref="O13:O14"/>
    <mergeCell ref="P13:P14"/>
    <mergeCell ref="Q13:Q14"/>
    <mergeCell ref="R16:R17"/>
    <mergeCell ref="A18:R18"/>
    <mergeCell ref="A19:A20"/>
    <mergeCell ref="B19:B20"/>
    <mergeCell ref="C19:C20"/>
    <mergeCell ref="D19:D20"/>
    <mergeCell ref="E19:E20"/>
    <mergeCell ref="F19:F20"/>
    <mergeCell ref="J19:J20"/>
    <mergeCell ref="K19:K20"/>
    <mergeCell ref="L16:L17"/>
    <mergeCell ref="M16:M17"/>
    <mergeCell ref="N16:N17"/>
    <mergeCell ref="O16:O17"/>
    <mergeCell ref="P16:P17"/>
    <mergeCell ref="Q16:Q17"/>
    <mergeCell ref="R19:R20"/>
    <mergeCell ref="L19:L20"/>
    <mergeCell ref="M19:M20"/>
    <mergeCell ref="N19:N20"/>
    <mergeCell ref="A15:R15"/>
    <mergeCell ref="A16:A17"/>
    <mergeCell ref="B16:B17"/>
    <mergeCell ref="C16:C17"/>
    <mergeCell ref="D16:D17"/>
    <mergeCell ref="E16:E17"/>
    <mergeCell ref="F16:F17"/>
    <mergeCell ref="J16:J17"/>
    <mergeCell ref="K16:K17"/>
    <mergeCell ref="M7:M8"/>
    <mergeCell ref="N7:N8"/>
    <mergeCell ref="O7:O8"/>
    <mergeCell ref="P7:P8"/>
    <mergeCell ref="Q7:Q8"/>
    <mergeCell ref="R10:R11"/>
    <mergeCell ref="A12:R12"/>
    <mergeCell ref="A13:A14"/>
    <mergeCell ref="B13:B14"/>
    <mergeCell ref="C13:C14"/>
    <mergeCell ref="D13:D14"/>
    <mergeCell ref="E13:E14"/>
    <mergeCell ref="F13:F14"/>
    <mergeCell ref="J13:J14"/>
    <mergeCell ref="K13:K14"/>
    <mergeCell ref="L10:L11"/>
    <mergeCell ref="M10:M11"/>
    <mergeCell ref="N10:N11"/>
    <mergeCell ref="O10:O11"/>
    <mergeCell ref="P10:P11"/>
    <mergeCell ref="Q10:Q11"/>
    <mergeCell ref="R13:R14"/>
    <mergeCell ref="L13:L14"/>
    <mergeCell ref="M13:M14"/>
    <mergeCell ref="A9:R9"/>
    <mergeCell ref="A10:A11"/>
    <mergeCell ref="B10:B11"/>
    <mergeCell ref="C10:C11"/>
    <mergeCell ref="D10:D11"/>
    <mergeCell ref="E10:E11"/>
    <mergeCell ref="F10:F11"/>
    <mergeCell ref="J10:J11"/>
    <mergeCell ref="K10:K11"/>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R7:R8"/>
    <mergeCell ref="L7:L8"/>
  </mergeCells>
  <pageMargins left="0.7" right="0.7" top="0.75" bottom="0.75" header="0.3" footer="0.3"/>
  <ignoredErrors>
    <ignoredError sqref="I7:I8 I10:I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zoomScale="70" zoomScaleNormal="70" workbookViewId="0">
      <selection activeCell="E9" sqref="E9"/>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15.8554687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743</v>
      </c>
    </row>
    <row r="3" spans="1:19" x14ac:dyDescent="0.25">
      <c r="M3" s="8"/>
      <c r="N3" s="8"/>
      <c r="O3" s="8"/>
      <c r="P3" s="8"/>
    </row>
    <row r="4" spans="1:19" s="10" customFormat="1" ht="47.25" customHeight="1" x14ac:dyDescent="0.25">
      <c r="A4" s="460" t="s">
        <v>0</v>
      </c>
      <c r="B4" s="370" t="s">
        <v>1</v>
      </c>
      <c r="C4" s="370" t="s">
        <v>2</v>
      </c>
      <c r="D4" s="370" t="s">
        <v>3</v>
      </c>
      <c r="E4" s="460" t="s">
        <v>4</v>
      </c>
      <c r="F4" s="460" t="s">
        <v>5</v>
      </c>
      <c r="G4" s="460" t="s">
        <v>6</v>
      </c>
      <c r="H4" s="370" t="s">
        <v>7</v>
      </c>
      <c r="I4" s="370"/>
      <c r="J4" s="460" t="s">
        <v>8</v>
      </c>
      <c r="K4" s="370" t="s">
        <v>9</v>
      </c>
      <c r="L4" s="461"/>
      <c r="M4" s="373" t="s">
        <v>10</v>
      </c>
      <c r="N4" s="373"/>
      <c r="O4" s="373" t="s">
        <v>11</v>
      </c>
      <c r="P4" s="373"/>
      <c r="Q4" s="460" t="s">
        <v>12</v>
      </c>
      <c r="R4" s="370" t="s">
        <v>13</v>
      </c>
      <c r="S4" s="9"/>
    </row>
    <row r="5" spans="1:19" s="10" customFormat="1" ht="35.25" customHeight="1" x14ac:dyDescent="0.2">
      <c r="A5" s="460"/>
      <c r="B5" s="370"/>
      <c r="C5" s="370"/>
      <c r="D5" s="370"/>
      <c r="E5" s="460"/>
      <c r="F5" s="460"/>
      <c r="G5" s="460"/>
      <c r="H5" s="84" t="s">
        <v>14</v>
      </c>
      <c r="I5" s="84" t="s">
        <v>15</v>
      </c>
      <c r="J5" s="460"/>
      <c r="K5" s="84">
        <v>2020</v>
      </c>
      <c r="L5" s="84">
        <v>2021</v>
      </c>
      <c r="M5" s="13">
        <v>2020</v>
      </c>
      <c r="N5" s="13">
        <v>2021</v>
      </c>
      <c r="O5" s="13">
        <v>2020</v>
      </c>
      <c r="P5" s="13">
        <v>2021</v>
      </c>
      <c r="Q5" s="460"/>
      <c r="R5" s="370"/>
      <c r="S5" s="9"/>
    </row>
    <row r="6" spans="1:19" s="10" customFormat="1" ht="15.75" customHeight="1" x14ac:dyDescent="0.2">
      <c r="A6" s="94" t="s">
        <v>16</v>
      </c>
      <c r="B6" s="84" t="s">
        <v>17</v>
      </c>
      <c r="C6" s="84" t="s">
        <v>18</v>
      </c>
      <c r="D6" s="84" t="s">
        <v>19</v>
      </c>
      <c r="E6" s="94" t="s">
        <v>20</v>
      </c>
      <c r="F6" s="94" t="s">
        <v>21</v>
      </c>
      <c r="G6" s="94" t="s">
        <v>22</v>
      </c>
      <c r="H6" s="84" t="s">
        <v>23</v>
      </c>
      <c r="I6" s="84" t="s">
        <v>24</v>
      </c>
      <c r="J6" s="94" t="s">
        <v>25</v>
      </c>
      <c r="K6" s="84" t="s">
        <v>26</v>
      </c>
      <c r="L6" s="84" t="s">
        <v>27</v>
      </c>
      <c r="M6" s="85" t="s">
        <v>28</v>
      </c>
      <c r="N6" s="85" t="s">
        <v>29</v>
      </c>
      <c r="O6" s="85" t="s">
        <v>30</v>
      </c>
      <c r="P6" s="85" t="s">
        <v>31</v>
      </c>
      <c r="Q6" s="94" t="s">
        <v>32</v>
      </c>
      <c r="R6" s="84" t="s">
        <v>33</v>
      </c>
      <c r="S6" s="9"/>
    </row>
    <row r="7" spans="1:19" s="17" customFormat="1" ht="162" customHeight="1" x14ac:dyDescent="0.25">
      <c r="A7" s="229">
        <v>1</v>
      </c>
      <c r="B7" s="229">
        <v>1</v>
      </c>
      <c r="C7" s="229">
        <v>4</v>
      </c>
      <c r="D7" s="228">
        <v>5</v>
      </c>
      <c r="E7" s="231" t="s">
        <v>164</v>
      </c>
      <c r="F7" s="231" t="s">
        <v>1052</v>
      </c>
      <c r="G7" s="228" t="s">
        <v>144</v>
      </c>
      <c r="H7" s="228" t="s">
        <v>98</v>
      </c>
      <c r="I7" s="250" t="s">
        <v>165</v>
      </c>
      <c r="J7" s="228" t="s">
        <v>166</v>
      </c>
      <c r="K7" s="234" t="s">
        <v>114</v>
      </c>
      <c r="L7" s="234"/>
      <c r="M7" s="235">
        <v>70000</v>
      </c>
      <c r="N7" s="229"/>
      <c r="O7" s="235">
        <v>70000</v>
      </c>
      <c r="P7" s="235"/>
      <c r="Q7" s="228" t="s">
        <v>162</v>
      </c>
      <c r="R7" s="228" t="s">
        <v>163</v>
      </c>
      <c r="S7" s="16"/>
    </row>
    <row r="8" spans="1:19" s="17" customFormat="1" ht="63" customHeight="1" x14ac:dyDescent="0.25">
      <c r="A8" s="455" t="s">
        <v>1051</v>
      </c>
      <c r="B8" s="456"/>
      <c r="C8" s="456"/>
      <c r="D8" s="456"/>
      <c r="E8" s="456"/>
      <c r="F8" s="456"/>
      <c r="G8" s="456"/>
      <c r="H8" s="456"/>
      <c r="I8" s="456"/>
      <c r="J8" s="456"/>
      <c r="K8" s="456"/>
      <c r="L8" s="456"/>
      <c r="M8" s="456"/>
      <c r="N8" s="456"/>
      <c r="O8" s="456"/>
      <c r="P8" s="456"/>
      <c r="Q8" s="456"/>
      <c r="R8" s="457"/>
      <c r="S8" s="16"/>
    </row>
    <row r="9" spans="1:19" s="17" customFormat="1" ht="249.6" customHeight="1" x14ac:dyDescent="0.25">
      <c r="A9" s="228">
        <v>2</v>
      </c>
      <c r="B9" s="228">
        <v>1</v>
      </c>
      <c r="C9" s="228">
        <v>4</v>
      </c>
      <c r="D9" s="228">
        <v>5</v>
      </c>
      <c r="E9" s="231" t="s">
        <v>167</v>
      </c>
      <c r="F9" s="231" t="s">
        <v>1053</v>
      </c>
      <c r="G9" s="228" t="s">
        <v>744</v>
      </c>
      <c r="H9" s="228" t="s">
        <v>624</v>
      </c>
      <c r="I9" s="228">
        <v>1</v>
      </c>
      <c r="J9" s="228" t="s">
        <v>168</v>
      </c>
      <c r="K9" s="228" t="s">
        <v>149</v>
      </c>
      <c r="L9" s="228"/>
      <c r="M9" s="252">
        <v>30000</v>
      </c>
      <c r="N9" s="228"/>
      <c r="O9" s="252">
        <v>30000</v>
      </c>
      <c r="P9" s="228"/>
      <c r="Q9" s="228" t="s">
        <v>162</v>
      </c>
      <c r="R9" s="228" t="s">
        <v>163</v>
      </c>
      <c r="S9" s="16"/>
    </row>
    <row r="10" spans="1:19" s="17" customFormat="1" ht="93.75" customHeight="1" x14ac:dyDescent="0.25">
      <c r="A10" s="455" t="s">
        <v>1054</v>
      </c>
      <c r="B10" s="456"/>
      <c r="C10" s="456"/>
      <c r="D10" s="456"/>
      <c r="E10" s="456"/>
      <c r="F10" s="456"/>
      <c r="G10" s="456"/>
      <c r="H10" s="456"/>
      <c r="I10" s="456"/>
      <c r="J10" s="456"/>
      <c r="K10" s="456"/>
      <c r="L10" s="456"/>
      <c r="M10" s="456"/>
      <c r="N10" s="456"/>
      <c r="O10" s="456"/>
      <c r="P10" s="456"/>
      <c r="Q10" s="456"/>
      <c r="R10" s="457"/>
      <c r="S10" s="16"/>
    </row>
    <row r="11" spans="1:19" s="253" customFormat="1" ht="133.9" customHeight="1" x14ac:dyDescent="0.25">
      <c r="A11" s="228">
        <v>3</v>
      </c>
      <c r="B11" s="228">
        <v>1</v>
      </c>
      <c r="C11" s="228">
        <v>4</v>
      </c>
      <c r="D11" s="228">
        <v>5</v>
      </c>
      <c r="E11" s="231" t="s">
        <v>170</v>
      </c>
      <c r="F11" s="231" t="s">
        <v>171</v>
      </c>
      <c r="G11" s="228" t="s">
        <v>172</v>
      </c>
      <c r="H11" s="228" t="s">
        <v>1055</v>
      </c>
      <c r="I11" s="228" t="s">
        <v>1056</v>
      </c>
      <c r="J11" s="228" t="s">
        <v>173</v>
      </c>
      <c r="K11" s="228" t="s">
        <v>1057</v>
      </c>
      <c r="L11" s="228"/>
      <c r="M11" s="252">
        <v>30000</v>
      </c>
      <c r="N11" s="228"/>
      <c r="O11" s="252">
        <v>30000</v>
      </c>
      <c r="P11" s="228"/>
      <c r="Q11" s="228" t="s">
        <v>162</v>
      </c>
      <c r="R11" s="228" t="s">
        <v>163</v>
      </c>
    </row>
    <row r="12" spans="1:19" s="253" customFormat="1" ht="73.5" customHeight="1" x14ac:dyDescent="0.25">
      <c r="A12" s="455" t="s">
        <v>1058</v>
      </c>
      <c r="B12" s="456"/>
      <c r="C12" s="456"/>
      <c r="D12" s="456"/>
      <c r="E12" s="456"/>
      <c r="F12" s="456"/>
      <c r="G12" s="456"/>
      <c r="H12" s="456"/>
      <c r="I12" s="456"/>
      <c r="J12" s="456"/>
      <c r="K12" s="456"/>
      <c r="L12" s="456"/>
      <c r="M12" s="456"/>
      <c r="N12" s="456"/>
      <c r="O12" s="456"/>
      <c r="P12" s="456"/>
      <c r="Q12" s="456"/>
      <c r="R12" s="457"/>
    </row>
    <row r="13" spans="1:19" s="17" customFormat="1" ht="348.6" customHeight="1" x14ac:dyDescent="0.25">
      <c r="A13" s="228">
        <v>4</v>
      </c>
      <c r="B13" s="228">
        <v>1</v>
      </c>
      <c r="C13" s="228">
        <v>4</v>
      </c>
      <c r="D13" s="228">
        <v>5</v>
      </c>
      <c r="E13" s="231" t="s">
        <v>1059</v>
      </c>
      <c r="F13" s="231" t="s">
        <v>1060</v>
      </c>
      <c r="G13" s="228" t="s">
        <v>744</v>
      </c>
      <c r="H13" s="228" t="s">
        <v>745</v>
      </c>
      <c r="I13" s="228" t="s">
        <v>746</v>
      </c>
      <c r="J13" s="228" t="s">
        <v>1061</v>
      </c>
      <c r="K13" s="228" t="s">
        <v>149</v>
      </c>
      <c r="L13" s="254"/>
      <c r="M13" s="252">
        <v>30000</v>
      </c>
      <c r="N13" s="254"/>
      <c r="O13" s="252">
        <v>30000</v>
      </c>
      <c r="P13" s="254"/>
      <c r="Q13" s="228" t="s">
        <v>162</v>
      </c>
      <c r="R13" s="228" t="s">
        <v>163</v>
      </c>
    </row>
    <row r="14" spans="1:19" s="17" customFormat="1" ht="72.599999999999994" customHeight="1" x14ac:dyDescent="0.25">
      <c r="A14" s="455" t="s">
        <v>1062</v>
      </c>
      <c r="B14" s="456"/>
      <c r="C14" s="456"/>
      <c r="D14" s="456"/>
      <c r="E14" s="456"/>
      <c r="F14" s="456"/>
      <c r="G14" s="456"/>
      <c r="H14" s="456"/>
      <c r="I14" s="456"/>
      <c r="J14" s="456"/>
      <c r="K14" s="456"/>
      <c r="L14" s="456"/>
      <c r="M14" s="456"/>
      <c r="N14" s="456"/>
      <c r="O14" s="456"/>
      <c r="P14" s="456"/>
      <c r="Q14" s="456"/>
      <c r="R14" s="457"/>
    </row>
    <row r="15" spans="1:19" s="54" customFormat="1" ht="145.5" customHeight="1" x14ac:dyDescent="0.25">
      <c r="A15" s="89">
        <v>5</v>
      </c>
      <c r="B15" s="89">
        <v>1</v>
      </c>
      <c r="C15" s="89">
        <v>4</v>
      </c>
      <c r="D15" s="89">
        <v>5</v>
      </c>
      <c r="E15" s="86" t="s">
        <v>174</v>
      </c>
      <c r="F15" s="86" t="s">
        <v>175</v>
      </c>
      <c r="G15" s="89" t="s">
        <v>176</v>
      </c>
      <c r="H15" s="97" t="s">
        <v>98</v>
      </c>
      <c r="I15" s="89">
        <v>100</v>
      </c>
      <c r="J15" s="89" t="s">
        <v>177</v>
      </c>
      <c r="K15" s="89" t="s">
        <v>178</v>
      </c>
      <c r="L15" s="89"/>
      <c r="M15" s="99">
        <v>27000</v>
      </c>
      <c r="N15" s="89"/>
      <c r="O15" s="99">
        <v>27000</v>
      </c>
      <c r="P15" s="89"/>
      <c r="Q15" s="89" t="s">
        <v>162</v>
      </c>
      <c r="R15" s="97" t="s">
        <v>163</v>
      </c>
    </row>
    <row r="16" spans="1:19" ht="41.25" customHeight="1" x14ac:dyDescent="0.25">
      <c r="A16" s="377" t="s">
        <v>179</v>
      </c>
      <c r="B16" s="377"/>
      <c r="C16" s="377"/>
      <c r="D16" s="377"/>
      <c r="E16" s="377"/>
      <c r="F16" s="377"/>
      <c r="G16" s="377"/>
      <c r="H16" s="377"/>
      <c r="I16" s="377"/>
      <c r="J16" s="377"/>
      <c r="K16" s="377"/>
      <c r="L16" s="377"/>
      <c r="M16" s="377"/>
      <c r="N16" s="377"/>
      <c r="O16" s="377"/>
      <c r="P16" s="377"/>
      <c r="Q16" s="377"/>
      <c r="R16" s="377"/>
    </row>
    <row r="17" spans="1:18" ht="270.60000000000002" customHeight="1" x14ac:dyDescent="0.25">
      <c r="A17" s="229">
        <v>6</v>
      </c>
      <c r="B17" s="228">
        <v>1</v>
      </c>
      <c r="C17" s="229">
        <v>4</v>
      </c>
      <c r="D17" s="228">
        <v>5</v>
      </c>
      <c r="E17" s="231" t="s">
        <v>747</v>
      </c>
      <c r="F17" s="231" t="s">
        <v>748</v>
      </c>
      <c r="G17" s="228" t="s">
        <v>744</v>
      </c>
      <c r="H17" s="228" t="s">
        <v>624</v>
      </c>
      <c r="I17" s="250" t="s">
        <v>108</v>
      </c>
      <c r="J17" s="228" t="s">
        <v>749</v>
      </c>
      <c r="K17" s="234" t="s">
        <v>149</v>
      </c>
      <c r="L17" s="234"/>
      <c r="M17" s="235">
        <v>20000</v>
      </c>
      <c r="N17" s="229"/>
      <c r="O17" s="235">
        <v>20000</v>
      </c>
      <c r="P17" s="235"/>
      <c r="Q17" s="228" t="s">
        <v>162</v>
      </c>
      <c r="R17" s="228" t="s">
        <v>163</v>
      </c>
    </row>
    <row r="18" spans="1:18" ht="63.6" customHeight="1" x14ac:dyDescent="0.25">
      <c r="A18" s="462" t="s">
        <v>750</v>
      </c>
      <c r="B18" s="462"/>
      <c r="C18" s="462"/>
      <c r="D18" s="462"/>
      <c r="E18" s="462"/>
      <c r="F18" s="462"/>
      <c r="G18" s="462"/>
      <c r="H18" s="462"/>
      <c r="I18" s="462"/>
      <c r="J18" s="462"/>
      <c r="K18" s="462"/>
      <c r="L18" s="462"/>
      <c r="M18" s="462"/>
      <c r="N18" s="462"/>
      <c r="O18" s="462"/>
      <c r="P18" s="462"/>
      <c r="Q18" s="462"/>
      <c r="R18" s="462"/>
    </row>
    <row r="19" spans="1:18" ht="216.6" customHeight="1" x14ac:dyDescent="0.25">
      <c r="A19" s="228">
        <v>7</v>
      </c>
      <c r="B19" s="228">
        <v>1</v>
      </c>
      <c r="C19" s="228">
        <v>4</v>
      </c>
      <c r="D19" s="228">
        <v>5</v>
      </c>
      <c r="E19" s="231" t="s">
        <v>751</v>
      </c>
      <c r="F19" s="231" t="s">
        <v>752</v>
      </c>
      <c r="G19" s="228" t="s">
        <v>744</v>
      </c>
      <c r="H19" s="228" t="s">
        <v>624</v>
      </c>
      <c r="I19" s="228">
        <v>1</v>
      </c>
      <c r="J19" s="228" t="s">
        <v>753</v>
      </c>
      <c r="K19" s="228" t="s">
        <v>161</v>
      </c>
      <c r="L19" s="228"/>
      <c r="M19" s="252">
        <v>20000</v>
      </c>
      <c r="N19" s="228"/>
      <c r="O19" s="252">
        <v>20000</v>
      </c>
      <c r="P19" s="228"/>
      <c r="Q19" s="228" t="s">
        <v>162</v>
      </c>
      <c r="R19" s="228" t="s">
        <v>163</v>
      </c>
    </row>
    <row r="20" spans="1:18" ht="64.900000000000006" customHeight="1" x14ac:dyDescent="0.25">
      <c r="A20" s="462" t="s">
        <v>754</v>
      </c>
      <c r="B20" s="462"/>
      <c r="C20" s="462"/>
      <c r="D20" s="462"/>
      <c r="E20" s="462"/>
      <c r="F20" s="462"/>
      <c r="G20" s="462"/>
      <c r="H20" s="462"/>
      <c r="I20" s="462"/>
      <c r="J20" s="462"/>
      <c r="K20" s="462"/>
      <c r="L20" s="462"/>
      <c r="M20" s="462"/>
      <c r="N20" s="462"/>
      <c r="O20" s="462"/>
      <c r="P20" s="462"/>
      <c r="Q20" s="462"/>
      <c r="R20" s="462"/>
    </row>
    <row r="21" spans="1:18" ht="190.15" customHeight="1" x14ac:dyDescent="0.25">
      <c r="A21" s="228">
        <v>8</v>
      </c>
      <c r="B21" s="228">
        <v>1</v>
      </c>
      <c r="C21" s="228">
        <v>4</v>
      </c>
      <c r="D21" s="228">
        <v>5</v>
      </c>
      <c r="E21" s="231" t="s">
        <v>755</v>
      </c>
      <c r="F21" s="231" t="s">
        <v>756</v>
      </c>
      <c r="G21" s="228" t="s">
        <v>744</v>
      </c>
      <c r="H21" s="228" t="s">
        <v>757</v>
      </c>
      <c r="I21" s="228" t="s">
        <v>746</v>
      </c>
      <c r="J21" s="228" t="s">
        <v>758</v>
      </c>
      <c r="K21" s="228" t="s">
        <v>161</v>
      </c>
      <c r="L21" s="228"/>
      <c r="M21" s="252">
        <v>30000</v>
      </c>
      <c r="N21" s="228"/>
      <c r="O21" s="252">
        <v>30000</v>
      </c>
      <c r="P21" s="228"/>
      <c r="Q21" s="228" t="s">
        <v>162</v>
      </c>
      <c r="R21" s="228" t="s">
        <v>163</v>
      </c>
    </row>
    <row r="22" spans="1:18" ht="58.9" customHeight="1" x14ac:dyDescent="0.25">
      <c r="A22" s="462" t="s">
        <v>759</v>
      </c>
      <c r="B22" s="462"/>
      <c r="C22" s="462"/>
      <c r="D22" s="462"/>
      <c r="E22" s="462"/>
      <c r="F22" s="462"/>
      <c r="G22" s="462"/>
      <c r="H22" s="462"/>
      <c r="I22" s="462"/>
      <c r="J22" s="462"/>
      <c r="K22" s="462"/>
      <c r="L22" s="462"/>
      <c r="M22" s="462"/>
      <c r="N22" s="462"/>
      <c r="O22" s="462"/>
      <c r="P22" s="462"/>
      <c r="Q22" s="462"/>
      <c r="R22" s="462"/>
    </row>
    <row r="23" spans="1:18" ht="240.6" customHeight="1" x14ac:dyDescent="0.25">
      <c r="A23" s="228">
        <v>9</v>
      </c>
      <c r="B23" s="228">
        <v>1</v>
      </c>
      <c r="C23" s="228">
        <v>4</v>
      </c>
      <c r="D23" s="228">
        <v>5</v>
      </c>
      <c r="E23" s="231" t="s">
        <v>760</v>
      </c>
      <c r="F23" s="231" t="s">
        <v>761</v>
      </c>
      <c r="G23" s="228" t="s">
        <v>744</v>
      </c>
      <c r="H23" s="228" t="s">
        <v>757</v>
      </c>
      <c r="I23" s="228" t="s">
        <v>762</v>
      </c>
      <c r="J23" s="228" t="s">
        <v>763</v>
      </c>
      <c r="K23" s="228" t="s">
        <v>161</v>
      </c>
      <c r="L23" s="228"/>
      <c r="M23" s="252">
        <v>30000</v>
      </c>
      <c r="N23" s="228"/>
      <c r="O23" s="252">
        <v>30000</v>
      </c>
      <c r="P23" s="228"/>
      <c r="Q23" s="228" t="s">
        <v>162</v>
      </c>
      <c r="R23" s="228" t="s">
        <v>163</v>
      </c>
    </row>
    <row r="24" spans="1:18" ht="41.25" customHeight="1" x14ac:dyDescent="0.25">
      <c r="A24" s="455" t="s">
        <v>764</v>
      </c>
      <c r="B24" s="456"/>
      <c r="C24" s="456"/>
      <c r="D24" s="456"/>
      <c r="E24" s="456"/>
      <c r="F24" s="456"/>
      <c r="G24" s="456"/>
      <c r="H24" s="456"/>
      <c r="I24" s="456"/>
      <c r="J24" s="456"/>
      <c r="K24" s="456"/>
      <c r="L24" s="456"/>
      <c r="M24" s="456"/>
      <c r="N24" s="456"/>
      <c r="O24" s="456"/>
      <c r="P24" s="456"/>
      <c r="Q24" s="456"/>
      <c r="R24" s="457"/>
    </row>
    <row r="25" spans="1:18" x14ac:dyDescent="0.25">
      <c r="A25" s="51"/>
      <c r="B25" s="51"/>
      <c r="C25" s="51"/>
      <c r="D25" s="51"/>
      <c r="E25" s="51"/>
      <c r="F25" s="51"/>
      <c r="G25" s="51"/>
      <c r="H25" s="51"/>
      <c r="I25" s="51"/>
      <c r="J25" s="51"/>
      <c r="K25" s="51"/>
      <c r="L25" s="51"/>
      <c r="M25" s="51"/>
      <c r="N25" s="51"/>
      <c r="O25" s="51"/>
      <c r="P25" s="51"/>
      <c r="Q25" s="51"/>
      <c r="R25" s="51"/>
    </row>
    <row r="26" spans="1:18" x14ac:dyDescent="0.25">
      <c r="A26" s="51"/>
      <c r="B26" s="51"/>
      <c r="C26" s="51"/>
      <c r="D26" s="51"/>
      <c r="E26" s="51"/>
      <c r="F26" s="51"/>
      <c r="G26" s="51"/>
      <c r="H26" s="51"/>
      <c r="I26" s="51"/>
      <c r="J26" s="51"/>
      <c r="K26" s="51"/>
      <c r="L26" s="51"/>
      <c r="M26" s="363" t="s">
        <v>79</v>
      </c>
      <c r="N26" s="364"/>
      <c r="O26" s="363" t="s">
        <v>80</v>
      </c>
      <c r="P26" s="364"/>
      <c r="Q26" s="51"/>
      <c r="R26" s="51"/>
    </row>
    <row r="27" spans="1:18" x14ac:dyDescent="0.25">
      <c r="A27" s="51"/>
      <c r="B27" s="51"/>
      <c r="C27" s="51"/>
      <c r="D27" s="51"/>
      <c r="E27" s="51"/>
      <c r="F27" s="51"/>
      <c r="G27" s="51"/>
      <c r="H27" s="51"/>
      <c r="I27" s="51"/>
      <c r="J27" s="51"/>
      <c r="K27" s="51"/>
      <c r="L27" s="51"/>
      <c r="M27" s="29" t="s">
        <v>81</v>
      </c>
      <c r="N27" s="29" t="s">
        <v>82</v>
      </c>
      <c r="O27" s="29" t="s">
        <v>81</v>
      </c>
      <c r="P27" s="29" t="s">
        <v>82</v>
      </c>
      <c r="Q27" s="51"/>
      <c r="R27" s="51"/>
    </row>
    <row r="28" spans="1:18" x14ac:dyDescent="0.25">
      <c r="M28" s="20">
        <v>9</v>
      </c>
      <c r="N28" s="21">
        <f>O7+O9+O11+O13+O15+O17+O19+O21+O23</f>
        <v>287000</v>
      </c>
      <c r="O28" s="43" t="s">
        <v>83</v>
      </c>
      <c r="P28" s="44" t="s">
        <v>83</v>
      </c>
    </row>
  </sheetData>
  <mergeCells count="25">
    <mergeCell ref="Q4:Q5"/>
    <mergeCell ref="R4:R5"/>
    <mergeCell ref="A8:R8"/>
    <mergeCell ref="A10:R10"/>
    <mergeCell ref="O4:P4"/>
    <mergeCell ref="A4:A5"/>
    <mergeCell ref="B4:B5"/>
    <mergeCell ref="G4:G5"/>
    <mergeCell ref="H4:I4"/>
    <mergeCell ref="J4:J5"/>
    <mergeCell ref="K4:L4"/>
    <mergeCell ref="M4:N4"/>
    <mergeCell ref="C4:C5"/>
    <mergeCell ref="D4:D5"/>
    <mergeCell ref="E4:E5"/>
    <mergeCell ref="F4:F5"/>
    <mergeCell ref="A24:R24"/>
    <mergeCell ref="M26:N26"/>
    <mergeCell ref="A12:R12"/>
    <mergeCell ref="A14:R14"/>
    <mergeCell ref="O26:P26"/>
    <mergeCell ref="A16:R16"/>
    <mergeCell ref="A18:R18"/>
    <mergeCell ref="A20:R20"/>
    <mergeCell ref="A22:R22"/>
  </mergeCells>
  <pageMargins left="0.7" right="0.7" top="0.75" bottom="0.75" header="0.3" footer="0.3"/>
  <ignoredErrors>
    <ignoredError sqref="I17 I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zoomScale="60" zoomScaleNormal="60" workbookViewId="0">
      <selection activeCell="F45" sqref="F45"/>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5703125" style="6" customWidth="1"/>
    <col min="7" max="7" width="35.7109375" style="6" customWidth="1"/>
    <col min="8" max="8" width="20.42578125" style="6" customWidth="1"/>
    <col min="9" max="9" width="15.425781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223</v>
      </c>
    </row>
    <row r="3" spans="1:19" x14ac:dyDescent="0.25">
      <c r="M3" s="8"/>
      <c r="N3" s="8"/>
      <c r="O3" s="8"/>
      <c r="P3" s="8"/>
    </row>
    <row r="4" spans="1:19" s="10" customForma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x14ac:dyDescent="0.2">
      <c r="A5" s="367"/>
      <c r="B5" s="369"/>
      <c r="C5" s="369"/>
      <c r="D5" s="369"/>
      <c r="E5" s="367"/>
      <c r="F5" s="367"/>
      <c r="G5" s="367"/>
      <c r="H5" s="11" t="s">
        <v>14</v>
      </c>
      <c r="I5" s="11" t="s">
        <v>15</v>
      </c>
      <c r="J5" s="367"/>
      <c r="K5" s="12">
        <v>2020</v>
      </c>
      <c r="L5" s="12">
        <v>2021</v>
      </c>
      <c r="M5" s="13">
        <v>2020</v>
      </c>
      <c r="N5" s="13">
        <v>2021</v>
      </c>
      <c r="O5" s="13">
        <v>2020</v>
      </c>
      <c r="P5" s="13">
        <v>2021</v>
      </c>
      <c r="Q5" s="367"/>
      <c r="R5" s="369"/>
      <c r="S5" s="9"/>
    </row>
    <row r="6" spans="1:19" s="10" customFormat="1" x14ac:dyDescent="0.2">
      <c r="A6" s="14" t="s">
        <v>16</v>
      </c>
      <c r="B6" s="11" t="s">
        <v>17</v>
      </c>
      <c r="C6" s="11" t="s">
        <v>18</v>
      </c>
      <c r="D6" s="11" t="s">
        <v>19</v>
      </c>
      <c r="E6" s="14" t="s">
        <v>20</v>
      </c>
      <c r="F6" s="14" t="s">
        <v>21</v>
      </c>
      <c r="G6" s="14" t="s">
        <v>22</v>
      </c>
      <c r="H6" s="11" t="s">
        <v>23</v>
      </c>
      <c r="I6" s="11" t="s">
        <v>24</v>
      </c>
      <c r="J6" s="14" t="s">
        <v>25</v>
      </c>
      <c r="K6" s="12" t="s">
        <v>26</v>
      </c>
      <c r="L6" s="12" t="s">
        <v>27</v>
      </c>
      <c r="M6" s="15" t="s">
        <v>28</v>
      </c>
      <c r="N6" s="15" t="s">
        <v>29</v>
      </c>
      <c r="O6" s="15" t="s">
        <v>30</v>
      </c>
      <c r="P6" s="15" t="s">
        <v>31</v>
      </c>
      <c r="Q6" s="14" t="s">
        <v>32</v>
      </c>
      <c r="R6" s="11" t="s">
        <v>33</v>
      </c>
      <c r="S6" s="9"/>
    </row>
    <row r="7" spans="1:19" s="17" customFormat="1" ht="210" x14ac:dyDescent="0.25">
      <c r="A7" s="25">
        <v>1</v>
      </c>
      <c r="B7" s="24">
        <v>1</v>
      </c>
      <c r="C7" s="25">
        <v>4</v>
      </c>
      <c r="D7" s="24">
        <v>2</v>
      </c>
      <c r="E7" s="24" t="s">
        <v>180</v>
      </c>
      <c r="F7" s="24" t="s">
        <v>181</v>
      </c>
      <c r="G7" s="24" t="s">
        <v>59</v>
      </c>
      <c r="H7" s="52" t="s">
        <v>182</v>
      </c>
      <c r="I7" s="52" t="s">
        <v>183</v>
      </c>
      <c r="J7" s="24" t="s">
        <v>184</v>
      </c>
      <c r="K7" s="26" t="s">
        <v>43</v>
      </c>
      <c r="L7" s="26"/>
      <c r="M7" s="27">
        <v>16000</v>
      </c>
      <c r="N7" s="31"/>
      <c r="O7" s="27">
        <v>16000</v>
      </c>
      <c r="P7" s="27"/>
      <c r="Q7" s="53" t="s">
        <v>185</v>
      </c>
      <c r="R7" s="53" t="s">
        <v>186</v>
      </c>
      <c r="S7" s="16"/>
    </row>
    <row r="8" spans="1:19" s="17" customFormat="1" ht="44.25" customHeight="1" x14ac:dyDescent="0.25">
      <c r="A8" s="463" t="s">
        <v>187</v>
      </c>
      <c r="B8" s="464"/>
      <c r="C8" s="464"/>
      <c r="D8" s="464"/>
      <c r="E8" s="464"/>
      <c r="F8" s="464"/>
      <c r="G8" s="464"/>
      <c r="H8" s="464"/>
      <c r="I8" s="464"/>
      <c r="J8" s="464"/>
      <c r="K8" s="464"/>
      <c r="L8" s="464"/>
      <c r="M8" s="464"/>
      <c r="N8" s="464"/>
      <c r="O8" s="464"/>
      <c r="P8" s="464"/>
      <c r="Q8" s="464"/>
      <c r="R8" s="465"/>
      <c r="S8" s="16"/>
    </row>
    <row r="9" spans="1:19" s="19" customFormat="1" ht="195" x14ac:dyDescent="0.25">
      <c r="A9" s="25">
        <v>2</v>
      </c>
      <c r="B9" s="25">
        <v>1</v>
      </c>
      <c r="C9" s="25">
        <v>4</v>
      </c>
      <c r="D9" s="24">
        <v>2</v>
      </c>
      <c r="E9" s="24" t="s">
        <v>188</v>
      </c>
      <c r="F9" s="24" t="s">
        <v>189</v>
      </c>
      <c r="G9" s="24" t="s">
        <v>144</v>
      </c>
      <c r="H9" s="52" t="s">
        <v>190</v>
      </c>
      <c r="I9" s="52" t="s">
        <v>191</v>
      </c>
      <c r="J9" s="24" t="s">
        <v>184</v>
      </c>
      <c r="K9" s="26" t="s">
        <v>43</v>
      </c>
      <c r="L9" s="26"/>
      <c r="M9" s="27">
        <v>45000</v>
      </c>
      <c r="N9" s="31"/>
      <c r="O9" s="27">
        <v>45000</v>
      </c>
      <c r="P9" s="27"/>
      <c r="Q9" s="53" t="s">
        <v>185</v>
      </c>
      <c r="R9" s="53" t="s">
        <v>186</v>
      </c>
      <c r="S9" s="18"/>
    </row>
    <row r="10" spans="1:19" s="19" customFormat="1" ht="33.75" customHeight="1" x14ac:dyDescent="0.25">
      <c r="A10" s="463" t="s">
        <v>192</v>
      </c>
      <c r="B10" s="464"/>
      <c r="C10" s="464"/>
      <c r="D10" s="464"/>
      <c r="E10" s="464"/>
      <c r="F10" s="464"/>
      <c r="G10" s="464"/>
      <c r="H10" s="464"/>
      <c r="I10" s="464"/>
      <c r="J10" s="464"/>
      <c r="K10" s="464"/>
      <c r="L10" s="464"/>
      <c r="M10" s="464"/>
      <c r="N10" s="464"/>
      <c r="O10" s="464"/>
      <c r="P10" s="464"/>
      <c r="Q10" s="464"/>
      <c r="R10" s="465"/>
      <c r="S10" s="18"/>
    </row>
    <row r="11" spans="1:19" s="19" customFormat="1" ht="150" x14ac:dyDescent="0.25">
      <c r="A11" s="25">
        <v>3</v>
      </c>
      <c r="B11" s="25">
        <v>1</v>
      </c>
      <c r="C11" s="25">
        <v>4</v>
      </c>
      <c r="D11" s="24">
        <v>5</v>
      </c>
      <c r="E11" s="46" t="s">
        <v>193</v>
      </c>
      <c r="F11" s="46" t="s">
        <v>194</v>
      </c>
      <c r="G11" s="24" t="s">
        <v>195</v>
      </c>
      <c r="H11" s="52" t="s">
        <v>190</v>
      </c>
      <c r="I11" s="52" t="s">
        <v>196</v>
      </c>
      <c r="J11" s="24" t="s">
        <v>197</v>
      </c>
      <c r="K11" s="26" t="s">
        <v>43</v>
      </c>
      <c r="L11" s="26"/>
      <c r="M11" s="27">
        <v>39000</v>
      </c>
      <c r="N11" s="31"/>
      <c r="O11" s="27">
        <v>39000</v>
      </c>
      <c r="P11" s="27"/>
      <c r="Q11" s="53" t="s">
        <v>185</v>
      </c>
      <c r="R11" s="53" t="s">
        <v>186</v>
      </c>
      <c r="S11" s="18"/>
    </row>
    <row r="12" spans="1:19" s="19" customFormat="1" ht="50.25" customHeight="1" x14ac:dyDescent="0.25">
      <c r="A12" s="466" t="s">
        <v>198</v>
      </c>
      <c r="B12" s="467"/>
      <c r="C12" s="467"/>
      <c r="D12" s="467"/>
      <c r="E12" s="467"/>
      <c r="F12" s="467"/>
      <c r="G12" s="467"/>
      <c r="H12" s="467"/>
      <c r="I12" s="467"/>
      <c r="J12" s="467"/>
      <c r="K12" s="467"/>
      <c r="L12" s="467"/>
      <c r="M12" s="467"/>
      <c r="N12" s="467"/>
      <c r="O12" s="467"/>
      <c r="P12" s="467"/>
      <c r="Q12" s="467"/>
      <c r="R12" s="468"/>
      <c r="S12" s="18"/>
    </row>
    <row r="13" spans="1:19" s="19" customFormat="1" ht="150" x14ac:dyDescent="0.25">
      <c r="A13" s="25">
        <v>4</v>
      </c>
      <c r="B13" s="25">
        <v>1</v>
      </c>
      <c r="C13" s="25">
        <v>4</v>
      </c>
      <c r="D13" s="24">
        <v>2</v>
      </c>
      <c r="E13" s="24" t="s">
        <v>199</v>
      </c>
      <c r="F13" s="24" t="s">
        <v>200</v>
      </c>
      <c r="G13" s="24" t="s">
        <v>59</v>
      </c>
      <c r="H13" s="52" t="s">
        <v>182</v>
      </c>
      <c r="I13" s="52" t="s">
        <v>201</v>
      </c>
      <c r="J13" s="24" t="s">
        <v>202</v>
      </c>
      <c r="K13" s="26" t="s">
        <v>43</v>
      </c>
      <c r="L13" s="26"/>
      <c r="M13" s="27">
        <v>40000</v>
      </c>
      <c r="N13" s="31"/>
      <c r="O13" s="27">
        <v>40000</v>
      </c>
      <c r="P13" s="27"/>
      <c r="Q13" s="53" t="s">
        <v>185</v>
      </c>
      <c r="R13" s="53" t="s">
        <v>186</v>
      </c>
      <c r="S13" s="18"/>
    </row>
    <row r="14" spans="1:19" s="19" customFormat="1" ht="39" customHeight="1" x14ac:dyDescent="0.25">
      <c r="A14" s="463" t="s">
        <v>203</v>
      </c>
      <c r="B14" s="464"/>
      <c r="C14" s="464"/>
      <c r="D14" s="464"/>
      <c r="E14" s="464"/>
      <c r="F14" s="464"/>
      <c r="G14" s="464"/>
      <c r="H14" s="464"/>
      <c r="I14" s="464"/>
      <c r="J14" s="464"/>
      <c r="K14" s="464"/>
      <c r="L14" s="464"/>
      <c r="M14" s="464"/>
      <c r="N14" s="464"/>
      <c r="O14" s="464"/>
      <c r="P14" s="464"/>
      <c r="Q14" s="464"/>
      <c r="R14" s="465"/>
      <c r="S14" s="18"/>
    </row>
    <row r="15" spans="1:19" s="19" customFormat="1" ht="120" x14ac:dyDescent="0.25">
      <c r="A15" s="25">
        <v>5</v>
      </c>
      <c r="B15" s="25">
        <v>1</v>
      </c>
      <c r="C15" s="25">
        <v>4</v>
      </c>
      <c r="D15" s="24">
        <v>2</v>
      </c>
      <c r="E15" s="24" t="s">
        <v>204</v>
      </c>
      <c r="F15" s="24" t="s">
        <v>205</v>
      </c>
      <c r="G15" s="24" t="s">
        <v>144</v>
      </c>
      <c r="H15" s="52" t="s">
        <v>190</v>
      </c>
      <c r="I15" s="52" t="s">
        <v>196</v>
      </c>
      <c r="J15" s="24" t="s">
        <v>206</v>
      </c>
      <c r="K15" s="26" t="s">
        <v>43</v>
      </c>
      <c r="L15" s="26"/>
      <c r="M15" s="27">
        <v>20000</v>
      </c>
      <c r="N15" s="31"/>
      <c r="O15" s="27">
        <v>20000</v>
      </c>
      <c r="P15" s="27"/>
      <c r="Q15" s="53" t="s">
        <v>185</v>
      </c>
      <c r="R15" s="53" t="s">
        <v>186</v>
      </c>
      <c r="S15" s="18"/>
    </row>
    <row r="16" spans="1:19" s="19" customFormat="1" ht="39.75" customHeight="1" x14ac:dyDescent="0.25">
      <c r="A16" s="463" t="s">
        <v>207</v>
      </c>
      <c r="B16" s="464"/>
      <c r="C16" s="464"/>
      <c r="D16" s="464"/>
      <c r="E16" s="464"/>
      <c r="F16" s="464"/>
      <c r="G16" s="464"/>
      <c r="H16" s="464"/>
      <c r="I16" s="464"/>
      <c r="J16" s="464"/>
      <c r="K16" s="464"/>
      <c r="L16" s="464"/>
      <c r="M16" s="464"/>
      <c r="N16" s="464"/>
      <c r="O16" s="464"/>
      <c r="P16" s="464"/>
      <c r="Q16" s="464"/>
      <c r="R16" s="465"/>
      <c r="S16" s="18"/>
    </row>
    <row r="17" spans="1:18" ht="120" x14ac:dyDescent="0.25">
      <c r="A17" s="25">
        <v>6</v>
      </c>
      <c r="B17" s="24">
        <v>1</v>
      </c>
      <c r="C17" s="24">
        <v>4</v>
      </c>
      <c r="D17" s="24">
        <v>2</v>
      </c>
      <c r="E17" s="24" t="s">
        <v>208</v>
      </c>
      <c r="F17" s="24" t="s">
        <v>209</v>
      </c>
      <c r="G17" s="24" t="s">
        <v>210</v>
      </c>
      <c r="H17" s="24" t="s">
        <v>211</v>
      </c>
      <c r="I17" s="24" t="s">
        <v>212</v>
      </c>
      <c r="J17" s="24" t="s">
        <v>213</v>
      </c>
      <c r="K17" s="25" t="s">
        <v>43</v>
      </c>
      <c r="L17" s="26"/>
      <c r="M17" s="32">
        <v>25000</v>
      </c>
      <c r="N17" s="33"/>
      <c r="O17" s="32">
        <v>25000</v>
      </c>
      <c r="P17" s="33"/>
      <c r="Q17" s="53" t="s">
        <v>185</v>
      </c>
      <c r="R17" s="53" t="s">
        <v>186</v>
      </c>
    </row>
    <row r="18" spans="1:18" ht="39" customHeight="1" x14ac:dyDescent="0.25">
      <c r="A18" s="463" t="s">
        <v>214</v>
      </c>
      <c r="B18" s="464"/>
      <c r="C18" s="464"/>
      <c r="D18" s="464"/>
      <c r="E18" s="464"/>
      <c r="F18" s="464"/>
      <c r="G18" s="464"/>
      <c r="H18" s="464"/>
      <c r="I18" s="464"/>
      <c r="J18" s="464"/>
      <c r="K18" s="464"/>
      <c r="L18" s="464"/>
      <c r="M18" s="464"/>
      <c r="N18" s="464"/>
      <c r="O18" s="464"/>
      <c r="P18" s="464"/>
      <c r="Q18" s="464"/>
      <c r="R18" s="465"/>
    </row>
    <row r="19" spans="1:18" ht="120" x14ac:dyDescent="0.25">
      <c r="A19" s="25">
        <v>7</v>
      </c>
      <c r="B19" s="36">
        <v>1</v>
      </c>
      <c r="C19" s="36">
        <v>4</v>
      </c>
      <c r="D19" s="36">
        <v>5</v>
      </c>
      <c r="E19" s="36" t="s">
        <v>215</v>
      </c>
      <c r="F19" s="41" t="s">
        <v>216</v>
      </c>
      <c r="G19" s="41" t="s">
        <v>144</v>
      </c>
      <c r="H19" s="52" t="s">
        <v>190</v>
      </c>
      <c r="I19" s="52" t="s">
        <v>217</v>
      </c>
      <c r="J19" s="41" t="s">
        <v>218</v>
      </c>
      <c r="K19" s="36" t="s">
        <v>43</v>
      </c>
      <c r="L19" s="38"/>
      <c r="M19" s="35">
        <v>45000</v>
      </c>
      <c r="N19" s="35"/>
      <c r="O19" s="35">
        <v>45000</v>
      </c>
      <c r="P19" s="38"/>
      <c r="Q19" s="53" t="s">
        <v>185</v>
      </c>
      <c r="R19" s="53" t="s">
        <v>186</v>
      </c>
    </row>
    <row r="20" spans="1:18" ht="33.75" customHeight="1" x14ac:dyDescent="0.25">
      <c r="A20" s="466" t="s">
        <v>219</v>
      </c>
      <c r="B20" s="467"/>
      <c r="C20" s="467"/>
      <c r="D20" s="467"/>
      <c r="E20" s="467"/>
      <c r="F20" s="467"/>
      <c r="G20" s="467"/>
      <c r="H20" s="467"/>
      <c r="I20" s="467"/>
      <c r="J20" s="467"/>
      <c r="K20" s="467"/>
      <c r="L20" s="467"/>
      <c r="M20" s="467"/>
      <c r="N20" s="467"/>
      <c r="O20" s="467"/>
      <c r="P20" s="467"/>
      <c r="Q20" s="467"/>
      <c r="R20" s="468"/>
    </row>
    <row r="21" spans="1:18" ht="210" x14ac:dyDescent="0.25">
      <c r="A21" s="25">
        <v>8</v>
      </c>
      <c r="B21" s="25">
        <v>1</v>
      </c>
      <c r="C21" s="25">
        <v>4</v>
      </c>
      <c r="D21" s="24">
        <v>2</v>
      </c>
      <c r="E21" s="24" t="s">
        <v>220</v>
      </c>
      <c r="F21" s="24" t="s">
        <v>221</v>
      </c>
      <c r="G21" s="24" t="s">
        <v>144</v>
      </c>
      <c r="H21" s="52" t="s">
        <v>190</v>
      </c>
      <c r="I21" s="52" t="s">
        <v>191</v>
      </c>
      <c r="J21" s="24" t="s">
        <v>184</v>
      </c>
      <c r="K21" s="26" t="s">
        <v>43</v>
      </c>
      <c r="L21" s="26"/>
      <c r="M21" s="27">
        <v>60000</v>
      </c>
      <c r="N21" s="31"/>
      <c r="O21" s="27">
        <v>60000</v>
      </c>
      <c r="P21" s="27"/>
      <c r="Q21" s="53" t="s">
        <v>185</v>
      </c>
      <c r="R21" s="53" t="s">
        <v>186</v>
      </c>
    </row>
    <row r="22" spans="1:18" ht="39" customHeight="1" x14ac:dyDescent="0.25">
      <c r="A22" s="463" t="s">
        <v>222</v>
      </c>
      <c r="B22" s="464"/>
      <c r="C22" s="464"/>
      <c r="D22" s="464"/>
      <c r="E22" s="464"/>
      <c r="F22" s="464"/>
      <c r="G22" s="464"/>
      <c r="H22" s="464"/>
      <c r="I22" s="464"/>
      <c r="J22" s="464"/>
      <c r="K22" s="464"/>
      <c r="L22" s="464"/>
      <c r="M22" s="464"/>
      <c r="N22" s="464"/>
      <c r="O22" s="464"/>
      <c r="P22" s="464"/>
      <c r="Q22" s="464"/>
      <c r="R22" s="465"/>
    </row>
    <row r="24" spans="1:18" x14ac:dyDescent="0.25">
      <c r="M24" s="363" t="s">
        <v>79</v>
      </c>
      <c r="N24" s="364"/>
      <c r="O24" s="363" t="s">
        <v>80</v>
      </c>
      <c r="P24" s="364"/>
    </row>
    <row r="25" spans="1:18" x14ac:dyDescent="0.25">
      <c r="M25" s="29" t="s">
        <v>81</v>
      </c>
      <c r="N25" s="29" t="s">
        <v>82</v>
      </c>
      <c r="O25" s="29" t="s">
        <v>81</v>
      </c>
      <c r="P25" s="29" t="s">
        <v>82</v>
      </c>
    </row>
    <row r="26" spans="1:18" x14ac:dyDescent="0.25">
      <c r="M26" s="20">
        <v>8</v>
      </c>
      <c r="N26" s="21">
        <f>O7+O9+O11+O13+O15+O17+O19+O21</f>
        <v>290000</v>
      </c>
      <c r="O26" s="43" t="s">
        <v>83</v>
      </c>
      <c r="P26" s="44" t="s">
        <v>83</v>
      </c>
    </row>
  </sheetData>
  <mergeCells count="24">
    <mergeCell ref="A22:R22"/>
    <mergeCell ref="M24:N24"/>
    <mergeCell ref="O24:P24"/>
    <mergeCell ref="A10:R10"/>
    <mergeCell ref="A12:R12"/>
    <mergeCell ref="A16:R16"/>
    <mergeCell ref="A18:R18"/>
    <mergeCell ref="A20:R20"/>
    <mergeCell ref="A14:R14"/>
    <mergeCell ref="Q4:Q5"/>
    <mergeCell ref="R4:R5"/>
    <mergeCell ref="A8:R8"/>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topLeftCell="A25" zoomScale="60" zoomScaleNormal="60" workbookViewId="0">
      <selection activeCell="H26" sqref="H26"/>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7" t="s">
        <v>765</v>
      </c>
    </row>
    <row r="3" spans="1:19" x14ac:dyDescent="0.25">
      <c r="M3" s="8"/>
      <c r="N3" s="8"/>
      <c r="O3" s="8"/>
      <c r="P3" s="8"/>
    </row>
    <row r="4" spans="1:19" s="10" customFormat="1" ht="47.25" customHeight="1" x14ac:dyDescent="0.25">
      <c r="A4" s="366" t="s">
        <v>0</v>
      </c>
      <c r="B4" s="368" t="s">
        <v>1</v>
      </c>
      <c r="C4" s="368" t="s">
        <v>2</v>
      </c>
      <c r="D4" s="368" t="s">
        <v>3</v>
      </c>
      <c r="E4" s="366" t="s">
        <v>4</v>
      </c>
      <c r="F4" s="366" t="s">
        <v>5</v>
      </c>
      <c r="G4" s="366" t="s">
        <v>6</v>
      </c>
      <c r="H4" s="370" t="s">
        <v>7</v>
      </c>
      <c r="I4" s="370"/>
      <c r="J4" s="366" t="s">
        <v>8</v>
      </c>
      <c r="K4" s="371" t="s">
        <v>9</v>
      </c>
      <c r="L4" s="372"/>
      <c r="M4" s="373" t="s">
        <v>10</v>
      </c>
      <c r="N4" s="373"/>
      <c r="O4" s="373" t="s">
        <v>11</v>
      </c>
      <c r="P4" s="373"/>
      <c r="Q4" s="366" t="s">
        <v>12</v>
      </c>
      <c r="R4" s="368" t="s">
        <v>13</v>
      </c>
      <c r="S4" s="9"/>
    </row>
    <row r="5" spans="1:19" s="10" customFormat="1" ht="35.25" customHeight="1" x14ac:dyDescent="0.2">
      <c r="A5" s="367"/>
      <c r="B5" s="369"/>
      <c r="C5" s="369"/>
      <c r="D5" s="369"/>
      <c r="E5" s="367"/>
      <c r="F5" s="367"/>
      <c r="G5" s="367"/>
      <c r="H5" s="83" t="s">
        <v>14</v>
      </c>
      <c r="I5" s="83" t="s">
        <v>15</v>
      </c>
      <c r="J5" s="367"/>
      <c r="K5" s="84">
        <v>2020</v>
      </c>
      <c r="L5" s="84">
        <v>2021</v>
      </c>
      <c r="M5" s="13">
        <v>2020</v>
      </c>
      <c r="N5" s="13">
        <v>2021</v>
      </c>
      <c r="O5" s="13">
        <v>2020</v>
      </c>
      <c r="P5" s="13">
        <v>2021</v>
      </c>
      <c r="Q5" s="367"/>
      <c r="R5" s="369"/>
      <c r="S5" s="9"/>
    </row>
    <row r="6" spans="1:19" s="10" customFormat="1" ht="15.75" customHeight="1" x14ac:dyDescent="0.2">
      <c r="A6" s="82" t="s">
        <v>16</v>
      </c>
      <c r="B6" s="83" t="s">
        <v>17</v>
      </c>
      <c r="C6" s="83" t="s">
        <v>18</v>
      </c>
      <c r="D6" s="83" t="s">
        <v>19</v>
      </c>
      <c r="E6" s="82" t="s">
        <v>20</v>
      </c>
      <c r="F6" s="82" t="s">
        <v>21</v>
      </c>
      <c r="G6" s="82" t="s">
        <v>22</v>
      </c>
      <c r="H6" s="83" t="s">
        <v>23</v>
      </c>
      <c r="I6" s="83" t="s">
        <v>24</v>
      </c>
      <c r="J6" s="82" t="s">
        <v>25</v>
      </c>
      <c r="K6" s="84" t="s">
        <v>26</v>
      </c>
      <c r="L6" s="84" t="s">
        <v>27</v>
      </c>
      <c r="M6" s="85" t="s">
        <v>28</v>
      </c>
      <c r="N6" s="85" t="s">
        <v>29</v>
      </c>
      <c r="O6" s="85" t="s">
        <v>30</v>
      </c>
      <c r="P6" s="85" t="s">
        <v>31</v>
      </c>
      <c r="Q6" s="82" t="s">
        <v>32</v>
      </c>
      <c r="R6" s="83" t="s">
        <v>33</v>
      </c>
      <c r="S6" s="9"/>
    </row>
    <row r="7" spans="1:19" s="10" customFormat="1" ht="74.25" customHeight="1" x14ac:dyDescent="0.2">
      <c r="A7" s="412">
        <v>1</v>
      </c>
      <c r="B7" s="414">
        <v>1</v>
      </c>
      <c r="C7" s="412">
        <v>4</v>
      </c>
      <c r="D7" s="414">
        <v>2</v>
      </c>
      <c r="E7" s="414" t="s">
        <v>224</v>
      </c>
      <c r="F7" s="414" t="s">
        <v>225</v>
      </c>
      <c r="G7" s="414" t="s">
        <v>226</v>
      </c>
      <c r="H7" s="89" t="s">
        <v>227</v>
      </c>
      <c r="I7" s="70" t="s">
        <v>86</v>
      </c>
      <c r="J7" s="414" t="s">
        <v>228</v>
      </c>
      <c r="K7" s="471" t="s">
        <v>88</v>
      </c>
      <c r="L7" s="471"/>
      <c r="M7" s="473">
        <v>14000</v>
      </c>
      <c r="N7" s="473"/>
      <c r="O7" s="426">
        <v>14000</v>
      </c>
      <c r="P7" s="473"/>
      <c r="Q7" s="469" t="s">
        <v>229</v>
      </c>
      <c r="R7" s="469" t="s">
        <v>230</v>
      </c>
      <c r="S7" s="9"/>
    </row>
    <row r="8" spans="1:19" s="37" customFormat="1" ht="79.5" customHeight="1" x14ac:dyDescent="0.25">
      <c r="A8" s="413"/>
      <c r="B8" s="415"/>
      <c r="C8" s="413"/>
      <c r="D8" s="415"/>
      <c r="E8" s="415"/>
      <c r="F8" s="415"/>
      <c r="G8" s="415"/>
      <c r="H8" s="89" t="s">
        <v>231</v>
      </c>
      <c r="I8" s="89">
        <v>300</v>
      </c>
      <c r="J8" s="415"/>
      <c r="K8" s="472"/>
      <c r="L8" s="472"/>
      <c r="M8" s="474"/>
      <c r="N8" s="474"/>
      <c r="O8" s="427"/>
      <c r="P8" s="474"/>
      <c r="Q8" s="470"/>
      <c r="R8" s="470"/>
      <c r="S8" s="105"/>
    </row>
    <row r="9" spans="1:19" s="37" customFormat="1" ht="46.5" customHeight="1" x14ac:dyDescent="0.25">
      <c r="A9" s="418" t="s">
        <v>232</v>
      </c>
      <c r="B9" s="419"/>
      <c r="C9" s="419"/>
      <c r="D9" s="419"/>
      <c r="E9" s="419"/>
      <c r="F9" s="419"/>
      <c r="G9" s="419"/>
      <c r="H9" s="419"/>
      <c r="I9" s="419"/>
      <c r="J9" s="419"/>
      <c r="K9" s="419"/>
      <c r="L9" s="419"/>
      <c r="M9" s="419"/>
      <c r="N9" s="419"/>
      <c r="O9" s="419"/>
      <c r="P9" s="419"/>
      <c r="Q9" s="419"/>
      <c r="R9" s="419"/>
      <c r="S9" s="105"/>
    </row>
    <row r="10" spans="1:19" ht="148.5" customHeight="1" x14ac:dyDescent="0.25">
      <c r="A10" s="90">
        <v>2</v>
      </c>
      <c r="B10" s="97">
        <v>1</v>
      </c>
      <c r="C10" s="96">
        <v>4</v>
      </c>
      <c r="D10" s="97">
        <v>2</v>
      </c>
      <c r="E10" s="89" t="s">
        <v>233</v>
      </c>
      <c r="F10" s="89" t="s">
        <v>234</v>
      </c>
      <c r="G10" s="89" t="s">
        <v>235</v>
      </c>
      <c r="H10" s="89" t="s">
        <v>227</v>
      </c>
      <c r="I10" s="89">
        <v>20</v>
      </c>
      <c r="J10" s="97" t="s">
        <v>228</v>
      </c>
      <c r="K10" s="109" t="s">
        <v>88</v>
      </c>
      <c r="L10" s="109"/>
      <c r="M10" s="91">
        <v>14000</v>
      </c>
      <c r="N10" s="90"/>
      <c r="O10" s="91">
        <v>14000</v>
      </c>
      <c r="P10" s="91"/>
      <c r="Q10" s="118" t="s">
        <v>229</v>
      </c>
      <c r="R10" s="118" t="s">
        <v>230</v>
      </c>
      <c r="S10" s="110"/>
    </row>
    <row r="11" spans="1:19" ht="48.75" customHeight="1" x14ac:dyDescent="0.25">
      <c r="A11" s="418" t="s">
        <v>236</v>
      </c>
      <c r="B11" s="419"/>
      <c r="C11" s="419"/>
      <c r="D11" s="419"/>
      <c r="E11" s="419"/>
      <c r="F11" s="419"/>
      <c r="G11" s="419"/>
      <c r="H11" s="419"/>
      <c r="I11" s="419"/>
      <c r="J11" s="419"/>
      <c r="K11" s="419"/>
      <c r="L11" s="419"/>
      <c r="M11" s="419"/>
      <c r="N11" s="419"/>
      <c r="O11" s="419"/>
      <c r="P11" s="419"/>
      <c r="Q11" s="419"/>
      <c r="R11" s="419"/>
      <c r="S11" s="110"/>
    </row>
    <row r="12" spans="1:19" ht="83.25" customHeight="1" x14ac:dyDescent="0.25">
      <c r="A12" s="422">
        <v>3</v>
      </c>
      <c r="B12" s="414">
        <v>1</v>
      </c>
      <c r="C12" s="412">
        <v>4</v>
      </c>
      <c r="D12" s="414">
        <v>2</v>
      </c>
      <c r="E12" s="422" t="s">
        <v>237</v>
      </c>
      <c r="F12" s="422" t="s">
        <v>238</v>
      </c>
      <c r="G12" s="422" t="s">
        <v>144</v>
      </c>
      <c r="H12" s="97" t="s">
        <v>239</v>
      </c>
      <c r="I12" s="96">
        <v>1</v>
      </c>
      <c r="J12" s="414" t="s">
        <v>228</v>
      </c>
      <c r="K12" s="412" t="s">
        <v>88</v>
      </c>
      <c r="L12" s="412"/>
      <c r="M12" s="426">
        <v>120000</v>
      </c>
      <c r="N12" s="412"/>
      <c r="O12" s="431">
        <v>120000</v>
      </c>
      <c r="P12" s="412"/>
      <c r="Q12" s="469" t="s">
        <v>229</v>
      </c>
      <c r="R12" s="469" t="s">
        <v>230</v>
      </c>
      <c r="S12" s="110"/>
    </row>
    <row r="13" spans="1:19" ht="85.5" customHeight="1" x14ac:dyDescent="0.25">
      <c r="A13" s="423"/>
      <c r="B13" s="415"/>
      <c r="C13" s="413"/>
      <c r="D13" s="415"/>
      <c r="E13" s="423"/>
      <c r="F13" s="423"/>
      <c r="G13" s="423"/>
      <c r="H13" s="89" t="s">
        <v>240</v>
      </c>
      <c r="I13" s="90">
        <v>40</v>
      </c>
      <c r="J13" s="415"/>
      <c r="K13" s="413"/>
      <c r="L13" s="413"/>
      <c r="M13" s="427"/>
      <c r="N13" s="413"/>
      <c r="O13" s="432"/>
      <c r="P13" s="413"/>
      <c r="Q13" s="470"/>
      <c r="R13" s="470"/>
      <c r="S13" s="110"/>
    </row>
    <row r="14" spans="1:19" ht="101.25" customHeight="1" x14ac:dyDescent="0.25">
      <c r="A14" s="418" t="s">
        <v>241</v>
      </c>
      <c r="B14" s="418"/>
      <c r="C14" s="418"/>
      <c r="D14" s="418"/>
      <c r="E14" s="418"/>
      <c r="F14" s="418"/>
      <c r="G14" s="418"/>
      <c r="H14" s="418"/>
      <c r="I14" s="418"/>
      <c r="J14" s="418"/>
      <c r="K14" s="418"/>
      <c r="L14" s="418"/>
      <c r="M14" s="418"/>
      <c r="N14" s="418"/>
      <c r="O14" s="418"/>
      <c r="P14" s="418"/>
      <c r="Q14" s="418"/>
      <c r="R14" s="418"/>
    </row>
    <row r="15" spans="1:19" ht="81" customHeight="1" x14ac:dyDescent="0.25">
      <c r="A15" s="412">
        <v>4</v>
      </c>
      <c r="B15" s="414">
        <v>1</v>
      </c>
      <c r="C15" s="412">
        <v>4</v>
      </c>
      <c r="D15" s="414">
        <v>2</v>
      </c>
      <c r="E15" s="414" t="s">
        <v>242</v>
      </c>
      <c r="F15" s="414" t="s">
        <v>243</v>
      </c>
      <c r="G15" s="414" t="s">
        <v>144</v>
      </c>
      <c r="H15" s="97" t="s">
        <v>239</v>
      </c>
      <c r="I15" s="96">
        <v>1</v>
      </c>
      <c r="J15" s="414" t="s">
        <v>228</v>
      </c>
      <c r="K15" s="416" t="s">
        <v>88</v>
      </c>
      <c r="L15" s="412"/>
      <c r="M15" s="426">
        <v>60000</v>
      </c>
      <c r="N15" s="412"/>
      <c r="O15" s="426">
        <v>60000</v>
      </c>
      <c r="P15" s="412"/>
      <c r="Q15" s="469" t="s">
        <v>229</v>
      </c>
      <c r="R15" s="469" t="s">
        <v>230</v>
      </c>
    </row>
    <row r="16" spans="1:19" ht="75" customHeight="1" x14ac:dyDescent="0.25">
      <c r="A16" s="413"/>
      <c r="B16" s="415"/>
      <c r="C16" s="413"/>
      <c r="D16" s="415"/>
      <c r="E16" s="415"/>
      <c r="F16" s="415"/>
      <c r="G16" s="415"/>
      <c r="H16" s="89" t="s">
        <v>240</v>
      </c>
      <c r="I16" s="97">
        <v>30</v>
      </c>
      <c r="J16" s="415"/>
      <c r="K16" s="417"/>
      <c r="L16" s="413"/>
      <c r="M16" s="427"/>
      <c r="N16" s="413"/>
      <c r="O16" s="427"/>
      <c r="P16" s="413"/>
      <c r="Q16" s="470"/>
      <c r="R16" s="470"/>
    </row>
    <row r="17" spans="1:18" ht="78.75" customHeight="1" x14ac:dyDescent="0.25">
      <c r="A17" s="418" t="s">
        <v>244</v>
      </c>
      <c r="B17" s="418"/>
      <c r="C17" s="418"/>
      <c r="D17" s="418"/>
      <c r="E17" s="418"/>
      <c r="F17" s="418"/>
      <c r="G17" s="418"/>
      <c r="H17" s="418"/>
      <c r="I17" s="418"/>
      <c r="J17" s="418"/>
      <c r="K17" s="418"/>
      <c r="L17" s="418"/>
      <c r="M17" s="418"/>
      <c r="N17" s="418"/>
      <c r="O17" s="418"/>
      <c r="P17" s="418"/>
      <c r="Q17" s="418"/>
      <c r="R17" s="418"/>
    </row>
    <row r="18" spans="1:18" ht="150.75" customHeight="1" x14ac:dyDescent="0.25">
      <c r="A18" s="96">
        <v>5</v>
      </c>
      <c r="B18" s="97">
        <v>1</v>
      </c>
      <c r="C18" s="96">
        <v>4</v>
      </c>
      <c r="D18" s="97">
        <v>2</v>
      </c>
      <c r="E18" s="54" t="s">
        <v>245</v>
      </c>
      <c r="F18" s="97" t="s">
        <v>246</v>
      </c>
      <c r="G18" s="97" t="s">
        <v>247</v>
      </c>
      <c r="H18" s="97" t="s">
        <v>248</v>
      </c>
      <c r="I18" s="69" t="s">
        <v>108</v>
      </c>
      <c r="J18" s="97" t="s">
        <v>228</v>
      </c>
      <c r="K18" s="104" t="s">
        <v>92</v>
      </c>
      <c r="L18" s="104"/>
      <c r="M18" s="98">
        <v>15000</v>
      </c>
      <c r="N18" s="96"/>
      <c r="O18" s="98">
        <v>15000</v>
      </c>
      <c r="P18" s="98"/>
      <c r="Q18" s="118" t="s">
        <v>229</v>
      </c>
      <c r="R18" s="118" t="s">
        <v>230</v>
      </c>
    </row>
    <row r="19" spans="1:18" ht="54.75" customHeight="1" x14ac:dyDescent="0.25">
      <c r="A19" s="418" t="s">
        <v>766</v>
      </c>
      <c r="B19" s="418"/>
      <c r="C19" s="418"/>
      <c r="D19" s="418"/>
      <c r="E19" s="418"/>
      <c r="F19" s="418"/>
      <c r="G19" s="418"/>
      <c r="H19" s="418"/>
      <c r="I19" s="418"/>
      <c r="J19" s="418"/>
      <c r="K19" s="418"/>
      <c r="L19" s="418"/>
      <c r="M19" s="418"/>
      <c r="N19" s="418"/>
      <c r="O19" s="418"/>
      <c r="P19" s="418"/>
      <c r="Q19" s="418"/>
      <c r="R19" s="418"/>
    </row>
    <row r="20" spans="1:18" ht="156.75" customHeight="1" x14ac:dyDescent="0.25">
      <c r="A20" s="96">
        <v>6</v>
      </c>
      <c r="B20" s="97">
        <v>1</v>
      </c>
      <c r="C20" s="96">
        <v>4</v>
      </c>
      <c r="D20" s="97">
        <v>2</v>
      </c>
      <c r="E20" s="97" t="s">
        <v>249</v>
      </c>
      <c r="F20" s="97" t="s">
        <v>250</v>
      </c>
      <c r="G20" s="97" t="s">
        <v>247</v>
      </c>
      <c r="H20" s="97" t="s">
        <v>248</v>
      </c>
      <c r="I20" s="69" t="s">
        <v>108</v>
      </c>
      <c r="J20" s="97" t="s">
        <v>228</v>
      </c>
      <c r="K20" s="104" t="s">
        <v>92</v>
      </c>
      <c r="L20" s="104"/>
      <c r="M20" s="98">
        <v>31500</v>
      </c>
      <c r="N20" s="96"/>
      <c r="O20" s="98">
        <v>31500</v>
      </c>
      <c r="P20" s="98"/>
      <c r="Q20" s="118" t="s">
        <v>229</v>
      </c>
      <c r="R20" s="118" t="s">
        <v>230</v>
      </c>
    </row>
    <row r="21" spans="1:18" ht="43.5" customHeight="1" x14ac:dyDescent="0.25">
      <c r="A21" s="418" t="s">
        <v>251</v>
      </c>
      <c r="B21" s="418"/>
      <c r="C21" s="418"/>
      <c r="D21" s="418"/>
      <c r="E21" s="418"/>
      <c r="F21" s="418"/>
      <c r="G21" s="418"/>
      <c r="H21" s="418"/>
      <c r="I21" s="418"/>
      <c r="J21" s="418"/>
      <c r="K21" s="418"/>
      <c r="L21" s="418"/>
      <c r="M21" s="418"/>
      <c r="N21" s="418"/>
      <c r="O21" s="418"/>
      <c r="P21" s="418"/>
      <c r="Q21" s="418"/>
      <c r="R21" s="418"/>
    </row>
    <row r="22" spans="1:18" s="17" customFormat="1" ht="74.25" customHeight="1" x14ac:dyDescent="0.25">
      <c r="A22" s="475">
        <v>7</v>
      </c>
      <c r="B22" s="448">
        <v>1</v>
      </c>
      <c r="C22" s="475">
        <v>4</v>
      </c>
      <c r="D22" s="475">
        <v>2</v>
      </c>
      <c r="E22" s="448" t="s">
        <v>252</v>
      </c>
      <c r="F22" s="448" t="s">
        <v>253</v>
      </c>
      <c r="G22" s="448" t="s">
        <v>144</v>
      </c>
      <c r="H22" s="231" t="s">
        <v>254</v>
      </c>
      <c r="I22" s="228">
        <v>1</v>
      </c>
      <c r="J22" s="448" t="s">
        <v>255</v>
      </c>
      <c r="K22" s="479" t="s">
        <v>149</v>
      </c>
      <c r="L22" s="448"/>
      <c r="M22" s="481">
        <v>30000</v>
      </c>
      <c r="N22" s="448"/>
      <c r="O22" s="483">
        <v>30000</v>
      </c>
      <c r="P22" s="448"/>
      <c r="Q22" s="477" t="s">
        <v>229</v>
      </c>
      <c r="R22" s="477" t="s">
        <v>230</v>
      </c>
    </row>
    <row r="23" spans="1:18" s="17" customFormat="1" ht="74.25" customHeight="1" x14ac:dyDescent="0.25">
      <c r="A23" s="476"/>
      <c r="B23" s="449"/>
      <c r="C23" s="476"/>
      <c r="D23" s="476"/>
      <c r="E23" s="449"/>
      <c r="F23" s="449"/>
      <c r="G23" s="449"/>
      <c r="H23" s="228" t="s">
        <v>256</v>
      </c>
      <c r="I23" s="250" t="s">
        <v>257</v>
      </c>
      <c r="J23" s="449"/>
      <c r="K23" s="480"/>
      <c r="L23" s="449"/>
      <c r="M23" s="482"/>
      <c r="N23" s="449"/>
      <c r="O23" s="484"/>
      <c r="P23" s="449"/>
      <c r="Q23" s="478"/>
      <c r="R23" s="478"/>
    </row>
    <row r="24" spans="1:18" s="17" customFormat="1" ht="74.25" customHeight="1" x14ac:dyDescent="0.25">
      <c r="A24" s="462" t="s">
        <v>1063</v>
      </c>
      <c r="B24" s="462"/>
      <c r="C24" s="462"/>
      <c r="D24" s="462"/>
      <c r="E24" s="462"/>
      <c r="F24" s="462"/>
      <c r="G24" s="462"/>
      <c r="H24" s="462"/>
      <c r="I24" s="462"/>
      <c r="J24" s="462"/>
      <c r="K24" s="462"/>
      <c r="L24" s="462"/>
      <c r="M24" s="462"/>
      <c r="N24" s="462"/>
      <c r="O24" s="462"/>
      <c r="P24" s="462"/>
      <c r="Q24" s="462"/>
      <c r="R24" s="462"/>
    </row>
    <row r="25" spans="1:18" ht="83.25" customHeight="1" x14ac:dyDescent="0.25">
      <c r="A25" s="412">
        <v>8</v>
      </c>
      <c r="B25" s="414">
        <v>1</v>
      </c>
      <c r="C25" s="412">
        <v>4</v>
      </c>
      <c r="D25" s="414">
        <v>2</v>
      </c>
      <c r="E25" s="414" t="s">
        <v>258</v>
      </c>
      <c r="F25" s="414" t="s">
        <v>259</v>
      </c>
      <c r="G25" s="412" t="s">
        <v>260</v>
      </c>
      <c r="H25" s="97" t="s">
        <v>248</v>
      </c>
      <c r="I25" s="96">
        <v>1</v>
      </c>
      <c r="J25" s="414" t="s">
        <v>261</v>
      </c>
      <c r="K25" s="412" t="s">
        <v>92</v>
      </c>
      <c r="L25" s="412"/>
      <c r="M25" s="426">
        <v>40000</v>
      </c>
      <c r="N25" s="412"/>
      <c r="O25" s="426">
        <v>40000</v>
      </c>
      <c r="P25" s="412"/>
      <c r="Q25" s="469" t="s">
        <v>229</v>
      </c>
      <c r="R25" s="469" t="s">
        <v>230</v>
      </c>
    </row>
    <row r="26" spans="1:18" ht="96.75" customHeight="1" x14ac:dyDescent="0.25">
      <c r="A26" s="413"/>
      <c r="B26" s="415"/>
      <c r="C26" s="413"/>
      <c r="D26" s="415"/>
      <c r="E26" s="415"/>
      <c r="F26" s="415"/>
      <c r="G26" s="413"/>
      <c r="H26" s="97" t="s">
        <v>231</v>
      </c>
      <c r="I26" s="69" t="s">
        <v>262</v>
      </c>
      <c r="J26" s="415"/>
      <c r="K26" s="413"/>
      <c r="L26" s="413"/>
      <c r="M26" s="427"/>
      <c r="N26" s="413"/>
      <c r="O26" s="427"/>
      <c r="P26" s="413"/>
      <c r="Q26" s="470"/>
      <c r="R26" s="470"/>
    </row>
    <row r="27" spans="1:18" ht="44.25" customHeight="1" x14ac:dyDescent="0.25">
      <c r="A27" s="418" t="s">
        <v>263</v>
      </c>
      <c r="B27" s="418"/>
      <c r="C27" s="418"/>
      <c r="D27" s="418"/>
      <c r="E27" s="418"/>
      <c r="F27" s="418"/>
      <c r="G27" s="418"/>
      <c r="H27" s="418"/>
      <c r="I27" s="418"/>
      <c r="J27" s="418"/>
      <c r="K27" s="418"/>
      <c r="L27" s="418"/>
      <c r="M27" s="418"/>
      <c r="N27" s="418"/>
      <c r="O27" s="418"/>
      <c r="P27" s="418"/>
      <c r="Q27" s="418"/>
      <c r="R27" s="418"/>
    </row>
    <row r="28" spans="1:18" ht="180" customHeight="1" x14ac:dyDescent="0.25">
      <c r="A28" s="96">
        <v>9</v>
      </c>
      <c r="B28" s="97">
        <v>1</v>
      </c>
      <c r="C28" s="96">
        <v>4</v>
      </c>
      <c r="D28" s="97">
        <v>5</v>
      </c>
      <c r="E28" s="97" t="s">
        <v>264</v>
      </c>
      <c r="F28" s="97" t="s">
        <v>265</v>
      </c>
      <c r="G28" s="97" t="s">
        <v>266</v>
      </c>
      <c r="H28" s="97" t="s">
        <v>267</v>
      </c>
      <c r="I28" s="69" t="s">
        <v>268</v>
      </c>
      <c r="J28" s="97" t="s">
        <v>269</v>
      </c>
      <c r="K28" s="104" t="s">
        <v>92</v>
      </c>
      <c r="L28" s="104"/>
      <c r="M28" s="98">
        <v>50000</v>
      </c>
      <c r="N28" s="96"/>
      <c r="O28" s="98">
        <v>50000</v>
      </c>
      <c r="P28" s="98"/>
      <c r="Q28" s="118" t="s">
        <v>229</v>
      </c>
      <c r="R28" s="118" t="s">
        <v>230</v>
      </c>
    </row>
    <row r="29" spans="1:18" ht="58.5" customHeight="1" x14ac:dyDescent="0.25">
      <c r="A29" s="418" t="s">
        <v>270</v>
      </c>
      <c r="B29" s="418"/>
      <c r="C29" s="418"/>
      <c r="D29" s="418"/>
      <c r="E29" s="418"/>
      <c r="F29" s="418"/>
      <c r="G29" s="418"/>
      <c r="H29" s="418"/>
      <c r="I29" s="418"/>
      <c r="J29" s="418"/>
      <c r="K29" s="418"/>
      <c r="L29" s="418"/>
      <c r="M29" s="418"/>
      <c r="N29" s="418"/>
      <c r="O29" s="418"/>
      <c r="P29" s="418"/>
      <c r="Q29" s="418"/>
      <c r="R29" s="418"/>
    </row>
    <row r="30" spans="1:18" ht="96.75" customHeight="1" x14ac:dyDescent="0.25">
      <c r="A30" s="412">
        <v>10</v>
      </c>
      <c r="B30" s="414">
        <v>1</v>
      </c>
      <c r="C30" s="412">
        <v>4</v>
      </c>
      <c r="D30" s="414">
        <v>5</v>
      </c>
      <c r="E30" s="414" t="s">
        <v>271</v>
      </c>
      <c r="F30" s="414" t="s">
        <v>272</v>
      </c>
      <c r="G30" s="414" t="s">
        <v>59</v>
      </c>
      <c r="H30" s="97" t="s">
        <v>273</v>
      </c>
      <c r="I30" s="97">
        <v>1</v>
      </c>
      <c r="J30" s="414" t="s">
        <v>274</v>
      </c>
      <c r="K30" s="414" t="s">
        <v>88</v>
      </c>
      <c r="L30" s="414"/>
      <c r="M30" s="485">
        <v>16500</v>
      </c>
      <c r="N30" s="414"/>
      <c r="O30" s="485">
        <v>16500</v>
      </c>
      <c r="P30" s="414"/>
      <c r="Q30" s="469" t="s">
        <v>229</v>
      </c>
      <c r="R30" s="469" t="s">
        <v>230</v>
      </c>
    </row>
    <row r="31" spans="1:18" ht="102" customHeight="1" x14ac:dyDescent="0.25">
      <c r="A31" s="413"/>
      <c r="B31" s="415"/>
      <c r="C31" s="413"/>
      <c r="D31" s="415"/>
      <c r="E31" s="415"/>
      <c r="F31" s="415"/>
      <c r="G31" s="415"/>
      <c r="H31" s="97" t="s">
        <v>275</v>
      </c>
      <c r="I31" s="69" t="s">
        <v>101</v>
      </c>
      <c r="J31" s="415"/>
      <c r="K31" s="415"/>
      <c r="L31" s="415"/>
      <c r="M31" s="486"/>
      <c r="N31" s="415"/>
      <c r="O31" s="486"/>
      <c r="P31" s="415"/>
      <c r="Q31" s="470"/>
      <c r="R31" s="470"/>
    </row>
    <row r="32" spans="1:18" ht="60" customHeight="1" x14ac:dyDescent="0.25">
      <c r="A32" s="418" t="s">
        <v>276</v>
      </c>
      <c r="B32" s="418"/>
      <c r="C32" s="418"/>
      <c r="D32" s="418"/>
      <c r="E32" s="418"/>
      <c r="F32" s="418"/>
      <c r="G32" s="418"/>
      <c r="H32" s="418"/>
      <c r="I32" s="418"/>
      <c r="J32" s="418"/>
      <c r="K32" s="418"/>
      <c r="L32" s="418"/>
      <c r="M32" s="418"/>
      <c r="N32" s="418"/>
      <c r="O32" s="418"/>
      <c r="P32" s="418"/>
      <c r="Q32" s="418"/>
      <c r="R32" s="418"/>
    </row>
    <row r="34" spans="13:16" ht="20.25" customHeight="1" x14ac:dyDescent="0.25">
      <c r="M34" s="363" t="s">
        <v>79</v>
      </c>
      <c r="N34" s="364"/>
      <c r="O34" s="363" t="s">
        <v>80</v>
      </c>
      <c r="P34" s="364"/>
    </row>
    <row r="35" spans="13:16" ht="15.75" customHeight="1" x14ac:dyDescent="0.25">
      <c r="M35" s="29" t="s">
        <v>81</v>
      </c>
      <c r="N35" s="29" t="s">
        <v>82</v>
      </c>
      <c r="O35" s="29" t="s">
        <v>81</v>
      </c>
      <c r="P35" s="29" t="s">
        <v>82</v>
      </c>
    </row>
    <row r="36" spans="13:16" ht="21" customHeight="1" x14ac:dyDescent="0.25">
      <c r="M36" s="90">
        <v>10</v>
      </c>
      <c r="N36" s="91">
        <f>O7+O10+O12+O15+O18+O20+O22+O25+O28+O30</f>
        <v>391000</v>
      </c>
      <c r="O36" s="43" t="s">
        <v>83</v>
      </c>
      <c r="P36" s="44" t="s">
        <v>83</v>
      </c>
    </row>
  </sheetData>
  <mergeCells count="122">
    <mergeCell ref="P25:P26"/>
    <mergeCell ref="Q25:Q26"/>
    <mergeCell ref="R25:R26"/>
    <mergeCell ref="A27:R27"/>
    <mergeCell ref="A29:R29"/>
    <mergeCell ref="A30:A31"/>
    <mergeCell ref="B30:B31"/>
    <mergeCell ref="C30:C31"/>
    <mergeCell ref="D30:D31"/>
    <mergeCell ref="E30:E31"/>
    <mergeCell ref="F30:F31"/>
    <mergeCell ref="G30:G31"/>
    <mergeCell ref="J30:J31"/>
    <mergeCell ref="K30:K31"/>
    <mergeCell ref="L30:L31"/>
    <mergeCell ref="M30:M31"/>
    <mergeCell ref="N30:N31"/>
    <mergeCell ref="O30:O31"/>
    <mergeCell ref="P30:P31"/>
    <mergeCell ref="Q30:Q31"/>
    <mergeCell ref="R30:R31"/>
    <mergeCell ref="R22:R23"/>
    <mergeCell ref="M34:N34"/>
    <mergeCell ref="O34:P34"/>
    <mergeCell ref="A24:R24"/>
    <mergeCell ref="J22:J23"/>
    <mergeCell ref="K22:K23"/>
    <mergeCell ref="L22:L23"/>
    <mergeCell ref="M22:M23"/>
    <mergeCell ref="N22:N23"/>
    <mergeCell ref="O22:O23"/>
    <mergeCell ref="A25:A26"/>
    <mergeCell ref="B25:B26"/>
    <mergeCell ref="C25:C26"/>
    <mergeCell ref="D25:D26"/>
    <mergeCell ref="E25:E26"/>
    <mergeCell ref="F25:F26"/>
    <mergeCell ref="G25:G26"/>
    <mergeCell ref="J25:J26"/>
    <mergeCell ref="K25:K26"/>
    <mergeCell ref="L25:L26"/>
    <mergeCell ref="M25:M26"/>
    <mergeCell ref="A32:R32"/>
    <mergeCell ref="N25:N26"/>
    <mergeCell ref="O25:O26"/>
    <mergeCell ref="A22:A23"/>
    <mergeCell ref="B22:B23"/>
    <mergeCell ref="C22:C23"/>
    <mergeCell ref="D22:D23"/>
    <mergeCell ref="E22:E23"/>
    <mergeCell ref="F22:F23"/>
    <mergeCell ref="G22:G23"/>
    <mergeCell ref="P22:P23"/>
    <mergeCell ref="Q22:Q23"/>
    <mergeCell ref="A17:R17"/>
    <mergeCell ref="F15:F16"/>
    <mergeCell ref="G15:G16"/>
    <mergeCell ref="J15:J16"/>
    <mergeCell ref="K15:K16"/>
    <mergeCell ref="L15:L16"/>
    <mergeCell ref="M15:M16"/>
    <mergeCell ref="A19:R19"/>
    <mergeCell ref="A21:R21"/>
    <mergeCell ref="A14:R14"/>
    <mergeCell ref="A15:A16"/>
    <mergeCell ref="B15:B16"/>
    <mergeCell ref="C15:C16"/>
    <mergeCell ref="D15:D16"/>
    <mergeCell ref="E15:E16"/>
    <mergeCell ref="G12:G13"/>
    <mergeCell ref="J12:J13"/>
    <mergeCell ref="K12:K13"/>
    <mergeCell ref="L12:L13"/>
    <mergeCell ref="M12:M13"/>
    <mergeCell ref="N12:N13"/>
    <mergeCell ref="N15:N16"/>
    <mergeCell ref="O15:O16"/>
    <mergeCell ref="P15:P16"/>
    <mergeCell ref="Q15:Q16"/>
    <mergeCell ref="R15:R16"/>
    <mergeCell ref="A9:R9"/>
    <mergeCell ref="A11:R11"/>
    <mergeCell ref="A12:A13"/>
    <mergeCell ref="B12:B13"/>
    <mergeCell ref="C12:C13"/>
    <mergeCell ref="D12:D13"/>
    <mergeCell ref="E12:E13"/>
    <mergeCell ref="F12:F13"/>
    <mergeCell ref="K7:K8"/>
    <mergeCell ref="L7:L8"/>
    <mergeCell ref="M7:M8"/>
    <mergeCell ref="N7:N8"/>
    <mergeCell ref="O7:O8"/>
    <mergeCell ref="P7:P8"/>
    <mergeCell ref="O12:O13"/>
    <mergeCell ref="P12:P13"/>
    <mergeCell ref="Q12:Q13"/>
    <mergeCell ref="R12:R13"/>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ignoredErrors>
    <ignoredError sqref="I7 I18 I20 I23 I26 I28 I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6"/>
  <sheetViews>
    <sheetView topLeftCell="A43" zoomScale="60" zoomScaleNormal="60" workbookViewId="0">
      <selection activeCell="A52" sqref="A52:R52"/>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8" customWidth="1"/>
    <col min="14" max="14" width="17.28515625" style="6" customWidth="1"/>
    <col min="15" max="15" width="18" style="8" customWidth="1"/>
    <col min="16"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838</v>
      </c>
    </row>
    <row r="3" spans="1:19" x14ac:dyDescent="0.25">
      <c r="N3" s="8"/>
      <c r="P3" s="8"/>
    </row>
    <row r="4" spans="1:19" ht="47.25" customHeight="1" x14ac:dyDescent="0.25">
      <c r="A4" s="487" t="s">
        <v>0</v>
      </c>
      <c r="B4" s="489" t="s">
        <v>1</v>
      </c>
      <c r="C4" s="489" t="s">
        <v>2</v>
      </c>
      <c r="D4" s="489" t="s">
        <v>3</v>
      </c>
      <c r="E4" s="487" t="s">
        <v>4</v>
      </c>
      <c r="F4" s="487" t="s">
        <v>5</v>
      </c>
      <c r="G4" s="487" t="s">
        <v>6</v>
      </c>
      <c r="H4" s="490" t="s">
        <v>7</v>
      </c>
      <c r="I4" s="491"/>
      <c r="J4" s="487" t="s">
        <v>8</v>
      </c>
      <c r="K4" s="490" t="s">
        <v>9</v>
      </c>
      <c r="L4" s="491"/>
      <c r="M4" s="492" t="s">
        <v>10</v>
      </c>
      <c r="N4" s="491"/>
      <c r="O4" s="492" t="s">
        <v>11</v>
      </c>
      <c r="P4" s="491"/>
      <c r="Q4" s="487" t="s">
        <v>12</v>
      </c>
      <c r="R4" s="489" t="s">
        <v>13</v>
      </c>
      <c r="S4" s="120"/>
    </row>
    <row r="5" spans="1:19" ht="35.25" customHeight="1" x14ac:dyDescent="0.25">
      <c r="A5" s="488"/>
      <c r="B5" s="488"/>
      <c r="C5" s="488"/>
      <c r="D5" s="488"/>
      <c r="E5" s="488"/>
      <c r="F5" s="488"/>
      <c r="G5" s="488"/>
      <c r="H5" s="121" t="s">
        <v>14</v>
      </c>
      <c r="I5" s="121" t="s">
        <v>15</v>
      </c>
      <c r="J5" s="488"/>
      <c r="K5" s="122">
        <v>2020</v>
      </c>
      <c r="L5" s="122">
        <v>2021</v>
      </c>
      <c r="M5" s="123">
        <v>2020</v>
      </c>
      <c r="N5" s="123">
        <v>2021</v>
      </c>
      <c r="O5" s="123">
        <v>2020</v>
      </c>
      <c r="P5" s="123">
        <v>2021</v>
      </c>
      <c r="Q5" s="488"/>
      <c r="R5" s="488"/>
      <c r="S5" s="120"/>
    </row>
    <row r="6" spans="1:19" ht="15.75" customHeight="1" x14ac:dyDescent="0.25">
      <c r="A6" s="124" t="s">
        <v>16</v>
      </c>
      <c r="B6" s="121" t="s">
        <v>17</v>
      </c>
      <c r="C6" s="121" t="s">
        <v>18</v>
      </c>
      <c r="D6" s="121" t="s">
        <v>19</v>
      </c>
      <c r="E6" s="124" t="s">
        <v>20</v>
      </c>
      <c r="F6" s="124" t="s">
        <v>21</v>
      </c>
      <c r="G6" s="124" t="s">
        <v>22</v>
      </c>
      <c r="H6" s="121" t="s">
        <v>23</v>
      </c>
      <c r="I6" s="121" t="s">
        <v>24</v>
      </c>
      <c r="J6" s="124" t="s">
        <v>25</v>
      </c>
      <c r="K6" s="122" t="s">
        <v>26</v>
      </c>
      <c r="L6" s="122" t="s">
        <v>27</v>
      </c>
      <c r="M6" s="125" t="s">
        <v>28</v>
      </c>
      <c r="N6" s="125" t="s">
        <v>29</v>
      </c>
      <c r="O6" s="125" t="s">
        <v>30</v>
      </c>
      <c r="P6" s="125" t="s">
        <v>31</v>
      </c>
      <c r="Q6" s="124" t="s">
        <v>32</v>
      </c>
      <c r="R6" s="121" t="s">
        <v>33</v>
      </c>
      <c r="S6" s="120"/>
    </row>
    <row r="7" spans="1:19" s="17" customFormat="1" ht="71.25" customHeight="1" x14ac:dyDescent="0.25">
      <c r="A7" s="389">
        <v>1</v>
      </c>
      <c r="B7" s="381">
        <v>1</v>
      </c>
      <c r="C7" s="389">
        <v>4</v>
      </c>
      <c r="D7" s="381">
        <v>2</v>
      </c>
      <c r="E7" s="381" t="s">
        <v>277</v>
      </c>
      <c r="F7" s="381" t="s">
        <v>278</v>
      </c>
      <c r="G7" s="381" t="s">
        <v>235</v>
      </c>
      <c r="H7" s="255" t="s">
        <v>279</v>
      </c>
      <c r="I7" s="256" t="s">
        <v>268</v>
      </c>
      <c r="J7" s="381" t="s">
        <v>280</v>
      </c>
      <c r="K7" s="494" t="s">
        <v>149</v>
      </c>
      <c r="L7" s="494"/>
      <c r="M7" s="391">
        <v>11998.89</v>
      </c>
      <c r="N7" s="389"/>
      <c r="O7" s="391">
        <f>M7</f>
        <v>11998.89</v>
      </c>
      <c r="P7" s="391"/>
      <c r="Q7" s="495" t="s">
        <v>281</v>
      </c>
      <c r="R7" s="495" t="s">
        <v>282</v>
      </c>
      <c r="S7" s="257"/>
    </row>
    <row r="8" spans="1:19" s="17" customFormat="1" ht="82.5" customHeight="1" x14ac:dyDescent="0.25">
      <c r="A8" s="493"/>
      <c r="B8" s="493"/>
      <c r="C8" s="493"/>
      <c r="D8" s="493"/>
      <c r="E8" s="493"/>
      <c r="F8" s="493"/>
      <c r="G8" s="493"/>
      <c r="H8" s="239" t="s">
        <v>283</v>
      </c>
      <c r="I8" s="258" t="s">
        <v>113</v>
      </c>
      <c r="J8" s="493"/>
      <c r="K8" s="493"/>
      <c r="L8" s="493"/>
      <c r="M8" s="493"/>
      <c r="N8" s="493"/>
      <c r="O8" s="493"/>
      <c r="P8" s="493"/>
      <c r="Q8" s="493"/>
      <c r="R8" s="493"/>
      <c r="S8" s="257"/>
    </row>
    <row r="9" spans="1:19" s="17" customFormat="1" ht="44.25" customHeight="1" x14ac:dyDescent="0.25">
      <c r="A9" s="499" t="s">
        <v>284</v>
      </c>
      <c r="B9" s="500"/>
      <c r="C9" s="500"/>
      <c r="D9" s="500"/>
      <c r="E9" s="500"/>
      <c r="F9" s="500"/>
      <c r="G9" s="500"/>
      <c r="H9" s="500"/>
      <c r="I9" s="500"/>
      <c r="J9" s="500"/>
      <c r="K9" s="500"/>
      <c r="L9" s="500"/>
      <c r="M9" s="500"/>
      <c r="N9" s="500"/>
      <c r="O9" s="500"/>
      <c r="P9" s="500"/>
      <c r="Q9" s="500"/>
      <c r="R9" s="501"/>
      <c r="S9" s="259"/>
    </row>
    <row r="10" spans="1:19" s="17" customFormat="1" ht="159.75" customHeight="1" x14ac:dyDescent="0.25">
      <c r="A10" s="263">
        <v>2</v>
      </c>
      <c r="B10" s="263">
        <v>1</v>
      </c>
      <c r="C10" s="263">
        <v>4</v>
      </c>
      <c r="D10" s="264">
        <v>2</v>
      </c>
      <c r="E10" s="264" t="s">
        <v>285</v>
      </c>
      <c r="F10" s="264" t="s">
        <v>286</v>
      </c>
      <c r="G10" s="264" t="s">
        <v>59</v>
      </c>
      <c r="H10" s="264" t="s">
        <v>287</v>
      </c>
      <c r="I10" s="265" t="s">
        <v>113</v>
      </c>
      <c r="J10" s="264" t="s">
        <v>288</v>
      </c>
      <c r="K10" s="266" t="s">
        <v>149</v>
      </c>
      <c r="L10" s="267"/>
      <c r="M10" s="268">
        <v>7086.42</v>
      </c>
      <c r="N10" s="263"/>
      <c r="O10" s="268">
        <f>M10</f>
        <v>7086.42</v>
      </c>
      <c r="P10" s="268"/>
      <c r="Q10" s="264" t="s">
        <v>281</v>
      </c>
      <c r="R10" s="264" t="s">
        <v>282</v>
      </c>
      <c r="S10" s="16"/>
    </row>
    <row r="11" spans="1:19" s="17" customFormat="1" ht="72.75" customHeight="1" x14ac:dyDescent="0.25">
      <c r="A11" s="502" t="s">
        <v>289</v>
      </c>
      <c r="B11" s="503"/>
      <c r="C11" s="503"/>
      <c r="D11" s="503"/>
      <c r="E11" s="503"/>
      <c r="F11" s="503"/>
      <c r="G11" s="503"/>
      <c r="H11" s="503"/>
      <c r="I11" s="503"/>
      <c r="J11" s="503"/>
      <c r="K11" s="503"/>
      <c r="L11" s="503"/>
      <c r="M11" s="503"/>
      <c r="N11" s="503"/>
      <c r="O11" s="503"/>
      <c r="P11" s="503"/>
      <c r="Q11" s="503"/>
      <c r="R11" s="504"/>
      <c r="S11" s="16"/>
    </row>
    <row r="12" spans="1:19" ht="176.25" customHeight="1" x14ac:dyDescent="0.25">
      <c r="A12" s="127">
        <v>3</v>
      </c>
      <c r="B12" s="127">
        <v>1</v>
      </c>
      <c r="C12" s="127">
        <v>4</v>
      </c>
      <c r="D12" s="127">
        <v>2</v>
      </c>
      <c r="E12" s="127" t="s">
        <v>290</v>
      </c>
      <c r="F12" s="127" t="s">
        <v>291</v>
      </c>
      <c r="G12" s="127" t="s">
        <v>59</v>
      </c>
      <c r="H12" s="127" t="s">
        <v>287</v>
      </c>
      <c r="I12" s="126">
        <v>70</v>
      </c>
      <c r="J12" s="127" t="s">
        <v>292</v>
      </c>
      <c r="K12" s="126" t="s">
        <v>88</v>
      </c>
      <c r="L12" s="128"/>
      <c r="M12" s="129">
        <v>10464.530000000001</v>
      </c>
      <c r="N12" s="130"/>
      <c r="O12" s="129">
        <f>M12</f>
        <v>10464.530000000001</v>
      </c>
      <c r="P12" s="130"/>
      <c r="Q12" s="127" t="s">
        <v>281</v>
      </c>
      <c r="R12" s="127" t="s">
        <v>282</v>
      </c>
      <c r="S12" s="110"/>
    </row>
    <row r="13" spans="1:19" ht="28.5" customHeight="1" x14ac:dyDescent="0.25">
      <c r="A13" s="505" t="s">
        <v>293</v>
      </c>
      <c r="B13" s="497"/>
      <c r="C13" s="497"/>
      <c r="D13" s="497"/>
      <c r="E13" s="497"/>
      <c r="F13" s="497"/>
      <c r="G13" s="497"/>
      <c r="H13" s="497"/>
      <c r="I13" s="497"/>
      <c r="J13" s="497"/>
      <c r="K13" s="497"/>
      <c r="L13" s="497"/>
      <c r="M13" s="497"/>
      <c r="N13" s="497"/>
      <c r="O13" s="497"/>
      <c r="P13" s="497"/>
      <c r="Q13" s="497"/>
      <c r="R13" s="491"/>
    </row>
    <row r="14" spans="1:19" ht="154.5" customHeight="1" x14ac:dyDescent="0.25">
      <c r="A14" s="127">
        <v>4</v>
      </c>
      <c r="B14" s="127">
        <v>1</v>
      </c>
      <c r="C14" s="127">
        <v>4</v>
      </c>
      <c r="D14" s="127">
        <v>2</v>
      </c>
      <c r="E14" s="127" t="s">
        <v>294</v>
      </c>
      <c r="F14" s="127" t="s">
        <v>295</v>
      </c>
      <c r="G14" s="127" t="s">
        <v>59</v>
      </c>
      <c r="H14" s="127" t="s">
        <v>287</v>
      </c>
      <c r="I14" s="127">
        <v>70</v>
      </c>
      <c r="J14" s="127" t="s">
        <v>296</v>
      </c>
      <c r="K14" s="127" t="s">
        <v>88</v>
      </c>
      <c r="L14" s="127"/>
      <c r="M14" s="129">
        <v>10376.19</v>
      </c>
      <c r="N14" s="127"/>
      <c r="O14" s="129">
        <f>M14</f>
        <v>10376.19</v>
      </c>
      <c r="P14" s="127"/>
      <c r="Q14" s="127" t="s">
        <v>281</v>
      </c>
      <c r="R14" s="127" t="s">
        <v>282</v>
      </c>
    </row>
    <row r="15" spans="1:19" ht="30.75" customHeight="1" x14ac:dyDescent="0.25">
      <c r="A15" s="505" t="s">
        <v>297</v>
      </c>
      <c r="B15" s="497"/>
      <c r="C15" s="497"/>
      <c r="D15" s="497"/>
      <c r="E15" s="497"/>
      <c r="F15" s="497"/>
      <c r="G15" s="497"/>
      <c r="H15" s="497"/>
      <c r="I15" s="497"/>
      <c r="J15" s="497"/>
      <c r="K15" s="497"/>
      <c r="L15" s="497"/>
      <c r="M15" s="497"/>
      <c r="N15" s="497"/>
      <c r="O15" s="497"/>
      <c r="P15" s="497"/>
      <c r="Q15" s="497"/>
      <c r="R15" s="491"/>
    </row>
    <row r="16" spans="1:19" ht="181.5" customHeight="1" x14ac:dyDescent="0.25">
      <c r="A16" s="127">
        <v>5</v>
      </c>
      <c r="B16" s="127">
        <v>1</v>
      </c>
      <c r="C16" s="127">
        <v>4</v>
      </c>
      <c r="D16" s="127">
        <v>2</v>
      </c>
      <c r="E16" s="127" t="s">
        <v>298</v>
      </c>
      <c r="F16" s="127" t="s">
        <v>299</v>
      </c>
      <c r="G16" s="127" t="s">
        <v>59</v>
      </c>
      <c r="H16" s="127" t="s">
        <v>287</v>
      </c>
      <c r="I16" s="127">
        <v>50</v>
      </c>
      <c r="J16" s="127" t="s">
        <v>300</v>
      </c>
      <c r="K16" s="127" t="s">
        <v>88</v>
      </c>
      <c r="L16" s="127"/>
      <c r="M16" s="129">
        <v>8399.49</v>
      </c>
      <c r="N16" s="127"/>
      <c r="O16" s="129">
        <f>M16</f>
        <v>8399.49</v>
      </c>
      <c r="P16" s="127"/>
      <c r="Q16" s="127" t="s">
        <v>281</v>
      </c>
      <c r="R16" s="127" t="s">
        <v>282</v>
      </c>
      <c r="S16" s="42"/>
    </row>
    <row r="17" spans="1:19" ht="28.5" customHeight="1" x14ac:dyDescent="0.25">
      <c r="A17" s="496" t="s">
        <v>301</v>
      </c>
      <c r="B17" s="497"/>
      <c r="C17" s="497"/>
      <c r="D17" s="497"/>
      <c r="E17" s="497"/>
      <c r="F17" s="497"/>
      <c r="G17" s="497"/>
      <c r="H17" s="497"/>
      <c r="I17" s="497"/>
      <c r="J17" s="497"/>
      <c r="K17" s="497"/>
      <c r="L17" s="497"/>
      <c r="M17" s="497"/>
      <c r="N17" s="497"/>
      <c r="O17" s="497"/>
      <c r="P17" s="497"/>
      <c r="Q17" s="497"/>
      <c r="R17" s="491"/>
      <c r="S17" s="42"/>
    </row>
    <row r="18" spans="1:19" ht="144" customHeight="1" x14ac:dyDescent="0.25">
      <c r="A18" s="127">
        <v>6</v>
      </c>
      <c r="B18" s="127">
        <v>1</v>
      </c>
      <c r="C18" s="127">
        <v>4</v>
      </c>
      <c r="D18" s="127">
        <v>2</v>
      </c>
      <c r="E18" s="127" t="s">
        <v>302</v>
      </c>
      <c r="F18" s="127" t="s">
        <v>303</v>
      </c>
      <c r="G18" s="127" t="s">
        <v>59</v>
      </c>
      <c r="H18" s="127" t="s">
        <v>287</v>
      </c>
      <c r="I18" s="127">
        <v>50</v>
      </c>
      <c r="J18" s="127" t="s">
        <v>304</v>
      </c>
      <c r="K18" s="127" t="s">
        <v>88</v>
      </c>
      <c r="L18" s="127"/>
      <c r="M18" s="129">
        <v>10006.06</v>
      </c>
      <c r="N18" s="127"/>
      <c r="O18" s="129">
        <f>M18</f>
        <v>10006.06</v>
      </c>
      <c r="P18" s="127"/>
      <c r="Q18" s="127" t="s">
        <v>281</v>
      </c>
      <c r="R18" s="127" t="s">
        <v>282</v>
      </c>
      <c r="S18" s="42"/>
    </row>
    <row r="19" spans="1:19" ht="45.75" customHeight="1" x14ac:dyDescent="0.25">
      <c r="A19" s="496" t="s">
        <v>305</v>
      </c>
      <c r="B19" s="497"/>
      <c r="C19" s="497"/>
      <c r="D19" s="497"/>
      <c r="E19" s="497"/>
      <c r="F19" s="497"/>
      <c r="G19" s="497"/>
      <c r="H19" s="497"/>
      <c r="I19" s="497"/>
      <c r="J19" s="497"/>
      <c r="K19" s="497"/>
      <c r="L19" s="497"/>
      <c r="M19" s="497"/>
      <c r="N19" s="497"/>
      <c r="O19" s="497"/>
      <c r="P19" s="497"/>
      <c r="Q19" s="497"/>
      <c r="R19" s="491"/>
      <c r="S19" s="42"/>
    </row>
    <row r="20" spans="1:19" ht="95.25" customHeight="1" x14ac:dyDescent="0.25">
      <c r="A20" s="127">
        <v>7</v>
      </c>
      <c r="B20" s="127">
        <v>1</v>
      </c>
      <c r="C20" s="127">
        <v>4</v>
      </c>
      <c r="D20" s="127">
        <v>2</v>
      </c>
      <c r="E20" s="127" t="s">
        <v>306</v>
      </c>
      <c r="F20" s="127" t="s">
        <v>307</v>
      </c>
      <c r="G20" s="127" t="s">
        <v>59</v>
      </c>
      <c r="H20" s="127" t="s">
        <v>287</v>
      </c>
      <c r="I20" s="127">
        <v>50</v>
      </c>
      <c r="J20" s="127" t="s">
        <v>308</v>
      </c>
      <c r="K20" s="127" t="s">
        <v>88</v>
      </c>
      <c r="L20" s="127"/>
      <c r="M20" s="129">
        <v>9096.86</v>
      </c>
      <c r="N20" s="127"/>
      <c r="O20" s="129">
        <f>M20</f>
        <v>9096.86</v>
      </c>
      <c r="P20" s="127"/>
      <c r="Q20" s="127" t="s">
        <v>281</v>
      </c>
      <c r="R20" s="127" t="s">
        <v>282</v>
      </c>
      <c r="S20" s="42"/>
    </row>
    <row r="21" spans="1:19" ht="46.5" customHeight="1" x14ac:dyDescent="0.25">
      <c r="A21" s="496" t="s">
        <v>309</v>
      </c>
      <c r="B21" s="497"/>
      <c r="C21" s="497"/>
      <c r="D21" s="497"/>
      <c r="E21" s="497"/>
      <c r="F21" s="497"/>
      <c r="G21" s="497"/>
      <c r="H21" s="497"/>
      <c r="I21" s="497"/>
      <c r="J21" s="497"/>
      <c r="K21" s="497"/>
      <c r="L21" s="497"/>
      <c r="M21" s="497"/>
      <c r="N21" s="497"/>
      <c r="O21" s="497"/>
      <c r="P21" s="497"/>
      <c r="Q21" s="497"/>
      <c r="R21" s="491"/>
      <c r="S21" s="42"/>
    </row>
    <row r="22" spans="1:19" ht="75.75" customHeight="1" x14ac:dyDescent="0.25">
      <c r="A22" s="127">
        <v>8</v>
      </c>
      <c r="B22" s="127">
        <v>1</v>
      </c>
      <c r="C22" s="127">
        <v>4</v>
      </c>
      <c r="D22" s="127">
        <v>2</v>
      </c>
      <c r="E22" s="127" t="s">
        <v>310</v>
      </c>
      <c r="F22" s="127" t="s">
        <v>311</v>
      </c>
      <c r="G22" s="127" t="s">
        <v>59</v>
      </c>
      <c r="H22" s="127" t="s">
        <v>287</v>
      </c>
      <c r="I22" s="127">
        <v>60</v>
      </c>
      <c r="J22" s="127" t="s">
        <v>312</v>
      </c>
      <c r="K22" s="127" t="s">
        <v>88</v>
      </c>
      <c r="L22" s="127"/>
      <c r="M22" s="129">
        <v>9780</v>
      </c>
      <c r="N22" s="127"/>
      <c r="O22" s="129">
        <f>M22</f>
        <v>9780</v>
      </c>
      <c r="P22" s="127"/>
      <c r="Q22" s="127" t="s">
        <v>281</v>
      </c>
      <c r="R22" s="127" t="s">
        <v>282</v>
      </c>
      <c r="S22" s="42"/>
    </row>
    <row r="23" spans="1:19" ht="38.25" customHeight="1" x14ac:dyDescent="0.25">
      <c r="A23" s="498" t="s">
        <v>313</v>
      </c>
      <c r="B23" s="497"/>
      <c r="C23" s="497"/>
      <c r="D23" s="497"/>
      <c r="E23" s="497"/>
      <c r="F23" s="497"/>
      <c r="G23" s="497"/>
      <c r="H23" s="497"/>
      <c r="I23" s="497"/>
      <c r="J23" s="497"/>
      <c r="K23" s="497"/>
      <c r="L23" s="497"/>
      <c r="M23" s="497"/>
      <c r="N23" s="497"/>
      <c r="O23" s="497"/>
      <c r="P23" s="497"/>
      <c r="Q23" s="497"/>
      <c r="R23" s="491"/>
      <c r="S23" s="42"/>
    </row>
    <row r="24" spans="1:19" ht="75.75" customHeight="1" x14ac:dyDescent="0.25">
      <c r="A24" s="127">
        <v>9</v>
      </c>
      <c r="B24" s="127">
        <v>1</v>
      </c>
      <c r="C24" s="127">
        <v>4</v>
      </c>
      <c r="D24" s="127">
        <v>2</v>
      </c>
      <c r="E24" s="127" t="s">
        <v>314</v>
      </c>
      <c r="F24" s="127" t="s">
        <v>315</v>
      </c>
      <c r="G24" s="127" t="s">
        <v>59</v>
      </c>
      <c r="H24" s="127" t="s">
        <v>287</v>
      </c>
      <c r="I24" s="127">
        <v>50</v>
      </c>
      <c r="J24" s="127" t="s">
        <v>316</v>
      </c>
      <c r="K24" s="127" t="s">
        <v>88</v>
      </c>
      <c r="L24" s="127"/>
      <c r="M24" s="129">
        <v>7217.74</v>
      </c>
      <c r="N24" s="127"/>
      <c r="O24" s="129">
        <f>M24</f>
        <v>7217.74</v>
      </c>
      <c r="P24" s="127"/>
      <c r="Q24" s="127" t="s">
        <v>281</v>
      </c>
      <c r="R24" s="127" t="s">
        <v>282</v>
      </c>
      <c r="S24" s="42"/>
    </row>
    <row r="25" spans="1:19" ht="36.75" customHeight="1" x14ac:dyDescent="0.25">
      <c r="A25" s="496" t="s">
        <v>317</v>
      </c>
      <c r="B25" s="497"/>
      <c r="C25" s="497"/>
      <c r="D25" s="497"/>
      <c r="E25" s="497"/>
      <c r="F25" s="497"/>
      <c r="G25" s="497"/>
      <c r="H25" s="497"/>
      <c r="I25" s="497"/>
      <c r="J25" s="497"/>
      <c r="K25" s="497"/>
      <c r="L25" s="497"/>
      <c r="M25" s="497"/>
      <c r="N25" s="497"/>
      <c r="O25" s="497"/>
      <c r="P25" s="497"/>
      <c r="Q25" s="497"/>
      <c r="R25" s="491"/>
      <c r="S25" s="42"/>
    </row>
    <row r="26" spans="1:19" ht="74.25" customHeight="1" x14ac:dyDescent="0.25">
      <c r="A26" s="127">
        <v>10</v>
      </c>
      <c r="B26" s="127">
        <v>1</v>
      </c>
      <c r="C26" s="127">
        <v>4</v>
      </c>
      <c r="D26" s="127">
        <v>2</v>
      </c>
      <c r="E26" s="127" t="s">
        <v>318</v>
      </c>
      <c r="F26" s="127" t="s">
        <v>319</v>
      </c>
      <c r="G26" s="127" t="s">
        <v>59</v>
      </c>
      <c r="H26" s="127" t="s">
        <v>287</v>
      </c>
      <c r="I26" s="127">
        <v>50</v>
      </c>
      <c r="J26" s="127" t="s">
        <v>320</v>
      </c>
      <c r="K26" s="127" t="s">
        <v>149</v>
      </c>
      <c r="L26" s="127"/>
      <c r="M26" s="129">
        <v>6940</v>
      </c>
      <c r="N26" s="127"/>
      <c r="O26" s="129">
        <f>M26</f>
        <v>6940</v>
      </c>
      <c r="P26" s="127"/>
      <c r="Q26" s="127" t="s">
        <v>281</v>
      </c>
      <c r="R26" s="127" t="s">
        <v>282</v>
      </c>
      <c r="S26" s="42"/>
    </row>
    <row r="27" spans="1:19" ht="36" customHeight="1" x14ac:dyDescent="0.25">
      <c r="A27" s="496" t="s">
        <v>321</v>
      </c>
      <c r="B27" s="497"/>
      <c r="C27" s="497"/>
      <c r="D27" s="497"/>
      <c r="E27" s="497"/>
      <c r="F27" s="497"/>
      <c r="G27" s="497"/>
      <c r="H27" s="497"/>
      <c r="I27" s="497"/>
      <c r="J27" s="497"/>
      <c r="K27" s="497"/>
      <c r="L27" s="497"/>
      <c r="M27" s="497"/>
      <c r="N27" s="497"/>
      <c r="O27" s="497"/>
      <c r="P27" s="497"/>
      <c r="Q27" s="497"/>
      <c r="R27" s="491"/>
      <c r="S27" s="42"/>
    </row>
    <row r="28" spans="1:19" ht="138.75" customHeight="1" x14ac:dyDescent="0.25">
      <c r="A28" s="127">
        <v>11</v>
      </c>
      <c r="B28" s="127">
        <v>1</v>
      </c>
      <c r="C28" s="127">
        <v>4</v>
      </c>
      <c r="D28" s="127">
        <v>2</v>
      </c>
      <c r="E28" s="127" t="s">
        <v>322</v>
      </c>
      <c r="F28" s="127" t="s">
        <v>323</v>
      </c>
      <c r="G28" s="127" t="s">
        <v>59</v>
      </c>
      <c r="H28" s="127" t="s">
        <v>287</v>
      </c>
      <c r="I28" s="127">
        <v>50</v>
      </c>
      <c r="J28" s="127" t="s">
        <v>324</v>
      </c>
      <c r="K28" s="127" t="s">
        <v>88</v>
      </c>
      <c r="L28" s="127"/>
      <c r="M28" s="129">
        <v>9181.75</v>
      </c>
      <c r="N28" s="127"/>
      <c r="O28" s="129">
        <f>M28</f>
        <v>9181.75</v>
      </c>
      <c r="P28" s="127"/>
      <c r="Q28" s="127" t="s">
        <v>281</v>
      </c>
      <c r="R28" s="127" t="s">
        <v>282</v>
      </c>
      <c r="S28" s="42"/>
    </row>
    <row r="29" spans="1:19" ht="47.25" customHeight="1" x14ac:dyDescent="0.25">
      <c r="A29" s="496" t="s">
        <v>325</v>
      </c>
      <c r="B29" s="497"/>
      <c r="C29" s="497"/>
      <c r="D29" s="497"/>
      <c r="E29" s="497"/>
      <c r="F29" s="497"/>
      <c r="G29" s="497"/>
      <c r="H29" s="497"/>
      <c r="I29" s="497"/>
      <c r="J29" s="497"/>
      <c r="K29" s="497"/>
      <c r="L29" s="497"/>
      <c r="M29" s="497"/>
      <c r="N29" s="497"/>
      <c r="O29" s="497"/>
      <c r="P29" s="497"/>
      <c r="Q29" s="497"/>
      <c r="R29" s="491"/>
      <c r="S29" s="42"/>
    </row>
    <row r="30" spans="1:19" ht="111.75" customHeight="1" x14ac:dyDescent="0.25">
      <c r="A30" s="127">
        <v>12</v>
      </c>
      <c r="B30" s="127">
        <v>1</v>
      </c>
      <c r="C30" s="127">
        <v>4</v>
      </c>
      <c r="D30" s="127">
        <v>2</v>
      </c>
      <c r="E30" s="127" t="s">
        <v>326</v>
      </c>
      <c r="F30" s="127" t="s">
        <v>327</v>
      </c>
      <c r="G30" s="127" t="s">
        <v>59</v>
      </c>
      <c r="H30" s="127" t="s">
        <v>287</v>
      </c>
      <c r="I30" s="127">
        <v>60</v>
      </c>
      <c r="J30" s="127" t="s">
        <v>324</v>
      </c>
      <c r="K30" s="127" t="s">
        <v>88</v>
      </c>
      <c r="L30" s="127"/>
      <c r="M30" s="129">
        <v>8550.99</v>
      </c>
      <c r="N30" s="127"/>
      <c r="O30" s="129">
        <f>M30</f>
        <v>8550.99</v>
      </c>
      <c r="P30" s="127"/>
      <c r="Q30" s="127" t="s">
        <v>281</v>
      </c>
      <c r="R30" s="127" t="s">
        <v>282</v>
      </c>
      <c r="S30" s="42"/>
    </row>
    <row r="31" spans="1:19" ht="36" customHeight="1" x14ac:dyDescent="0.25">
      <c r="A31" s="496" t="s">
        <v>328</v>
      </c>
      <c r="B31" s="497"/>
      <c r="C31" s="497"/>
      <c r="D31" s="497"/>
      <c r="E31" s="497"/>
      <c r="F31" s="497"/>
      <c r="G31" s="497"/>
      <c r="H31" s="497"/>
      <c r="I31" s="497"/>
      <c r="J31" s="497"/>
      <c r="K31" s="497"/>
      <c r="L31" s="497"/>
      <c r="M31" s="497"/>
      <c r="N31" s="497"/>
      <c r="O31" s="497"/>
      <c r="P31" s="497"/>
      <c r="Q31" s="497"/>
      <c r="R31" s="491"/>
      <c r="S31" s="42"/>
    </row>
    <row r="32" spans="1:19" ht="78" customHeight="1" x14ac:dyDescent="0.25">
      <c r="A32" s="127">
        <v>13</v>
      </c>
      <c r="B32" s="127">
        <v>1</v>
      </c>
      <c r="C32" s="127">
        <v>4</v>
      </c>
      <c r="D32" s="127">
        <v>2</v>
      </c>
      <c r="E32" s="127" t="s">
        <v>329</v>
      </c>
      <c r="F32" s="127" t="s">
        <v>330</v>
      </c>
      <c r="G32" s="127" t="s">
        <v>59</v>
      </c>
      <c r="H32" s="127" t="s">
        <v>287</v>
      </c>
      <c r="I32" s="127">
        <v>50</v>
      </c>
      <c r="J32" s="127" t="s">
        <v>331</v>
      </c>
      <c r="K32" s="127" t="s">
        <v>88</v>
      </c>
      <c r="L32" s="127"/>
      <c r="M32" s="129">
        <v>5662.5</v>
      </c>
      <c r="N32" s="127"/>
      <c r="O32" s="129">
        <f>M32</f>
        <v>5662.5</v>
      </c>
      <c r="P32" s="127"/>
      <c r="Q32" s="127" t="s">
        <v>281</v>
      </c>
      <c r="R32" s="127" t="s">
        <v>282</v>
      </c>
      <c r="S32" s="42"/>
    </row>
    <row r="33" spans="1:19" ht="36" customHeight="1" x14ac:dyDescent="0.25">
      <c r="A33" s="496" t="s">
        <v>332</v>
      </c>
      <c r="B33" s="497"/>
      <c r="C33" s="497"/>
      <c r="D33" s="497"/>
      <c r="E33" s="497"/>
      <c r="F33" s="497"/>
      <c r="G33" s="497"/>
      <c r="H33" s="497"/>
      <c r="I33" s="497"/>
      <c r="J33" s="497"/>
      <c r="K33" s="497"/>
      <c r="L33" s="497"/>
      <c r="M33" s="497"/>
      <c r="N33" s="497"/>
      <c r="O33" s="497"/>
      <c r="P33" s="497"/>
      <c r="Q33" s="497"/>
      <c r="R33" s="491"/>
      <c r="S33" s="42"/>
    </row>
    <row r="34" spans="1:19" ht="108.75" customHeight="1" x14ac:dyDescent="0.25">
      <c r="A34" s="127">
        <v>14</v>
      </c>
      <c r="B34" s="127">
        <v>1</v>
      </c>
      <c r="C34" s="127">
        <v>4</v>
      </c>
      <c r="D34" s="127">
        <v>2</v>
      </c>
      <c r="E34" s="127" t="s">
        <v>333</v>
      </c>
      <c r="F34" s="127" t="s">
        <v>334</v>
      </c>
      <c r="G34" s="127" t="s">
        <v>59</v>
      </c>
      <c r="H34" s="127" t="s">
        <v>287</v>
      </c>
      <c r="I34" s="127">
        <v>55</v>
      </c>
      <c r="J34" s="127" t="s">
        <v>312</v>
      </c>
      <c r="K34" s="127" t="s">
        <v>88</v>
      </c>
      <c r="L34" s="127"/>
      <c r="M34" s="129">
        <v>7170.9</v>
      </c>
      <c r="N34" s="127"/>
      <c r="O34" s="129">
        <f>M34</f>
        <v>7170.9</v>
      </c>
      <c r="P34" s="127"/>
      <c r="Q34" s="127" t="s">
        <v>281</v>
      </c>
      <c r="R34" s="127" t="s">
        <v>282</v>
      </c>
      <c r="S34" s="42"/>
    </row>
    <row r="35" spans="1:19" ht="44.25" customHeight="1" x14ac:dyDescent="0.25">
      <c r="A35" s="496" t="s">
        <v>335</v>
      </c>
      <c r="B35" s="497"/>
      <c r="C35" s="497"/>
      <c r="D35" s="497"/>
      <c r="E35" s="497"/>
      <c r="F35" s="497"/>
      <c r="G35" s="497"/>
      <c r="H35" s="497"/>
      <c r="I35" s="497"/>
      <c r="J35" s="497"/>
      <c r="K35" s="497"/>
      <c r="L35" s="497"/>
      <c r="M35" s="497"/>
      <c r="N35" s="497"/>
      <c r="O35" s="497"/>
      <c r="P35" s="497"/>
      <c r="Q35" s="497"/>
      <c r="R35" s="491"/>
      <c r="S35" s="42"/>
    </row>
    <row r="36" spans="1:19" ht="125.25" customHeight="1" x14ac:dyDescent="0.25">
      <c r="A36" s="127">
        <v>15</v>
      </c>
      <c r="B36" s="127">
        <v>1</v>
      </c>
      <c r="C36" s="127">
        <v>4</v>
      </c>
      <c r="D36" s="127">
        <v>2</v>
      </c>
      <c r="E36" s="127" t="s">
        <v>336</v>
      </c>
      <c r="F36" s="127" t="s">
        <v>337</v>
      </c>
      <c r="G36" s="127" t="s">
        <v>59</v>
      </c>
      <c r="H36" s="127" t="s">
        <v>287</v>
      </c>
      <c r="I36" s="127">
        <v>50</v>
      </c>
      <c r="J36" s="127" t="s">
        <v>338</v>
      </c>
      <c r="K36" s="127" t="s">
        <v>149</v>
      </c>
      <c r="L36" s="127"/>
      <c r="M36" s="129">
        <v>10006.06</v>
      </c>
      <c r="N36" s="127"/>
      <c r="O36" s="129">
        <f>M36</f>
        <v>10006.06</v>
      </c>
      <c r="P36" s="127"/>
      <c r="Q36" s="127" t="s">
        <v>281</v>
      </c>
      <c r="R36" s="127" t="s">
        <v>282</v>
      </c>
      <c r="S36" s="42"/>
    </row>
    <row r="37" spans="1:19" ht="33" customHeight="1" x14ac:dyDescent="0.25">
      <c r="A37" s="496" t="s">
        <v>339</v>
      </c>
      <c r="B37" s="497"/>
      <c r="C37" s="497"/>
      <c r="D37" s="497"/>
      <c r="E37" s="497"/>
      <c r="F37" s="497"/>
      <c r="G37" s="497"/>
      <c r="H37" s="497"/>
      <c r="I37" s="497"/>
      <c r="J37" s="497"/>
      <c r="K37" s="497"/>
      <c r="L37" s="497"/>
      <c r="M37" s="497"/>
      <c r="N37" s="497"/>
      <c r="O37" s="497"/>
      <c r="P37" s="497"/>
      <c r="Q37" s="497"/>
      <c r="R37" s="491"/>
      <c r="S37" s="42"/>
    </row>
    <row r="38" spans="1:19" ht="208.5" customHeight="1" x14ac:dyDescent="0.25">
      <c r="A38" s="127">
        <v>16</v>
      </c>
      <c r="B38" s="127">
        <v>1</v>
      </c>
      <c r="C38" s="127">
        <v>4</v>
      </c>
      <c r="D38" s="127">
        <v>2</v>
      </c>
      <c r="E38" s="127" t="s">
        <v>340</v>
      </c>
      <c r="F38" s="127" t="s">
        <v>341</v>
      </c>
      <c r="G38" s="127" t="s">
        <v>59</v>
      </c>
      <c r="H38" s="127" t="s">
        <v>287</v>
      </c>
      <c r="I38" s="127">
        <v>90</v>
      </c>
      <c r="J38" s="127" t="s">
        <v>342</v>
      </c>
      <c r="K38" s="127" t="s">
        <v>88</v>
      </c>
      <c r="L38" s="127"/>
      <c r="M38" s="129">
        <v>8183.4</v>
      </c>
      <c r="N38" s="127"/>
      <c r="O38" s="129">
        <f>M38</f>
        <v>8183.4</v>
      </c>
      <c r="P38" s="127"/>
      <c r="Q38" s="127" t="s">
        <v>281</v>
      </c>
      <c r="R38" s="127" t="s">
        <v>282</v>
      </c>
      <c r="S38" s="42"/>
    </row>
    <row r="39" spans="1:19" ht="47.25" customHeight="1" x14ac:dyDescent="0.25">
      <c r="A39" s="496" t="s">
        <v>343</v>
      </c>
      <c r="B39" s="497"/>
      <c r="C39" s="497"/>
      <c r="D39" s="497"/>
      <c r="E39" s="497"/>
      <c r="F39" s="497"/>
      <c r="G39" s="497"/>
      <c r="H39" s="497"/>
      <c r="I39" s="497"/>
      <c r="J39" s="497"/>
      <c r="K39" s="497"/>
      <c r="L39" s="497"/>
      <c r="M39" s="497"/>
      <c r="N39" s="497"/>
      <c r="O39" s="497"/>
      <c r="P39" s="497"/>
      <c r="Q39" s="497"/>
      <c r="R39" s="491"/>
      <c r="S39" s="42"/>
    </row>
    <row r="40" spans="1:19" ht="163.5" customHeight="1" x14ac:dyDescent="0.25">
      <c r="A40" s="127">
        <v>17</v>
      </c>
      <c r="B40" s="127">
        <v>1</v>
      </c>
      <c r="C40" s="127">
        <v>4</v>
      </c>
      <c r="D40" s="127">
        <v>2</v>
      </c>
      <c r="E40" s="127" t="s">
        <v>344</v>
      </c>
      <c r="F40" s="127" t="s">
        <v>345</v>
      </c>
      <c r="G40" s="127" t="s">
        <v>59</v>
      </c>
      <c r="H40" s="127" t="s">
        <v>287</v>
      </c>
      <c r="I40" s="127">
        <v>60</v>
      </c>
      <c r="J40" s="127" t="s">
        <v>346</v>
      </c>
      <c r="K40" s="127" t="s">
        <v>88</v>
      </c>
      <c r="L40" s="127"/>
      <c r="M40" s="129">
        <v>6986.42</v>
      </c>
      <c r="N40" s="127"/>
      <c r="O40" s="129">
        <f>M40</f>
        <v>6986.42</v>
      </c>
      <c r="P40" s="127"/>
      <c r="Q40" s="127" t="s">
        <v>281</v>
      </c>
      <c r="R40" s="127" t="s">
        <v>282</v>
      </c>
      <c r="S40" s="42"/>
    </row>
    <row r="41" spans="1:19" ht="33" customHeight="1" x14ac:dyDescent="0.25">
      <c r="A41" s="496" t="s">
        <v>347</v>
      </c>
      <c r="B41" s="497"/>
      <c r="C41" s="497"/>
      <c r="D41" s="497"/>
      <c r="E41" s="497"/>
      <c r="F41" s="497"/>
      <c r="G41" s="497"/>
      <c r="H41" s="497"/>
      <c r="I41" s="497"/>
      <c r="J41" s="497"/>
      <c r="K41" s="497"/>
      <c r="L41" s="497"/>
      <c r="M41" s="497"/>
      <c r="N41" s="497"/>
      <c r="O41" s="497"/>
      <c r="P41" s="497"/>
      <c r="Q41" s="497"/>
      <c r="R41" s="491"/>
      <c r="S41" s="42"/>
    </row>
    <row r="42" spans="1:19" ht="129" customHeight="1" x14ac:dyDescent="0.25">
      <c r="A42" s="127">
        <v>18</v>
      </c>
      <c r="B42" s="127">
        <v>1</v>
      </c>
      <c r="C42" s="127">
        <v>4</v>
      </c>
      <c r="D42" s="127">
        <v>2</v>
      </c>
      <c r="E42" s="127" t="s">
        <v>348</v>
      </c>
      <c r="F42" s="127" t="s">
        <v>349</v>
      </c>
      <c r="G42" s="127" t="s">
        <v>59</v>
      </c>
      <c r="H42" s="127" t="s">
        <v>287</v>
      </c>
      <c r="I42" s="127">
        <v>60</v>
      </c>
      <c r="J42" s="127" t="s">
        <v>350</v>
      </c>
      <c r="K42" s="127" t="s">
        <v>88</v>
      </c>
      <c r="L42" s="127"/>
      <c r="M42" s="129">
        <v>11978.96</v>
      </c>
      <c r="N42" s="127"/>
      <c r="O42" s="129">
        <f>M42</f>
        <v>11978.96</v>
      </c>
      <c r="P42" s="127"/>
      <c r="Q42" s="127" t="s">
        <v>281</v>
      </c>
      <c r="R42" s="127" t="s">
        <v>282</v>
      </c>
      <c r="S42" s="42"/>
    </row>
    <row r="43" spans="1:19" ht="50.25" customHeight="1" x14ac:dyDescent="0.25">
      <c r="A43" s="496" t="s">
        <v>351</v>
      </c>
      <c r="B43" s="497"/>
      <c r="C43" s="497"/>
      <c r="D43" s="497"/>
      <c r="E43" s="497"/>
      <c r="F43" s="497"/>
      <c r="G43" s="497"/>
      <c r="H43" s="497"/>
      <c r="I43" s="497"/>
      <c r="J43" s="497"/>
      <c r="K43" s="497"/>
      <c r="L43" s="497"/>
      <c r="M43" s="497"/>
      <c r="N43" s="497"/>
      <c r="O43" s="497"/>
      <c r="P43" s="497"/>
      <c r="Q43" s="497"/>
      <c r="R43" s="491"/>
      <c r="S43" s="42"/>
    </row>
    <row r="44" spans="1:19" s="17" customFormat="1" ht="299.25" customHeight="1" x14ac:dyDescent="0.25">
      <c r="A44" s="264">
        <v>19</v>
      </c>
      <c r="B44" s="264">
        <v>1</v>
      </c>
      <c r="C44" s="264">
        <v>4</v>
      </c>
      <c r="D44" s="264">
        <v>5</v>
      </c>
      <c r="E44" s="264" t="s">
        <v>352</v>
      </c>
      <c r="F44" s="264" t="s">
        <v>1064</v>
      </c>
      <c r="G44" s="264" t="s">
        <v>59</v>
      </c>
      <c r="H44" s="264" t="s">
        <v>287</v>
      </c>
      <c r="I44" s="239">
        <v>160</v>
      </c>
      <c r="J44" s="264" t="s">
        <v>353</v>
      </c>
      <c r="K44" s="264" t="s">
        <v>149</v>
      </c>
      <c r="L44" s="264"/>
      <c r="M44" s="269">
        <v>90000</v>
      </c>
      <c r="N44" s="264"/>
      <c r="O44" s="269">
        <f>M44</f>
        <v>90000</v>
      </c>
      <c r="P44" s="264"/>
      <c r="Q44" s="264" t="s">
        <v>281</v>
      </c>
      <c r="R44" s="264" t="s">
        <v>282</v>
      </c>
      <c r="S44" s="270"/>
    </row>
    <row r="45" spans="1:19" s="17" customFormat="1" ht="41.25" customHeight="1" x14ac:dyDescent="0.25">
      <c r="A45" s="502" t="s">
        <v>354</v>
      </c>
      <c r="B45" s="503"/>
      <c r="C45" s="503"/>
      <c r="D45" s="503"/>
      <c r="E45" s="503"/>
      <c r="F45" s="503"/>
      <c r="G45" s="503"/>
      <c r="H45" s="503"/>
      <c r="I45" s="503"/>
      <c r="J45" s="503"/>
      <c r="K45" s="503"/>
      <c r="L45" s="503"/>
      <c r="M45" s="503"/>
      <c r="N45" s="503"/>
      <c r="O45" s="503"/>
      <c r="P45" s="503"/>
      <c r="Q45" s="503"/>
      <c r="R45" s="504"/>
      <c r="S45" s="270"/>
    </row>
    <row r="46" spans="1:19" s="23" customFormat="1" ht="15.75" customHeight="1" x14ac:dyDescent="0.25">
      <c r="A46" s="506">
        <v>20</v>
      </c>
      <c r="B46" s="506">
        <v>1</v>
      </c>
      <c r="C46" s="506">
        <v>4</v>
      </c>
      <c r="D46" s="506">
        <v>2</v>
      </c>
      <c r="E46" s="506" t="s">
        <v>767</v>
      </c>
      <c r="F46" s="509" t="s">
        <v>768</v>
      </c>
      <c r="G46" s="506" t="s">
        <v>769</v>
      </c>
      <c r="H46" s="260" t="s">
        <v>770</v>
      </c>
      <c r="I46" s="260">
        <v>3</v>
      </c>
      <c r="J46" s="506"/>
      <c r="K46" s="506" t="s">
        <v>149</v>
      </c>
      <c r="L46" s="506"/>
      <c r="M46" s="513">
        <v>14000</v>
      </c>
      <c r="N46" s="506"/>
      <c r="O46" s="513">
        <f>M46</f>
        <v>14000</v>
      </c>
      <c r="P46" s="506"/>
      <c r="Q46" s="509" t="s">
        <v>281</v>
      </c>
      <c r="R46" s="509" t="s">
        <v>282</v>
      </c>
    </row>
    <row r="47" spans="1:19" s="23" customFormat="1" ht="15.75" customHeight="1" x14ac:dyDescent="0.25">
      <c r="A47" s="507"/>
      <c r="B47" s="507"/>
      <c r="C47" s="507"/>
      <c r="D47" s="507"/>
      <c r="E47" s="507"/>
      <c r="F47" s="507"/>
      <c r="G47" s="508"/>
      <c r="H47" s="260" t="s">
        <v>771</v>
      </c>
      <c r="I47" s="260">
        <v>2</v>
      </c>
      <c r="J47" s="507"/>
      <c r="K47" s="507"/>
      <c r="L47" s="507"/>
      <c r="M47" s="507"/>
      <c r="N47" s="507"/>
      <c r="O47" s="507"/>
      <c r="P47" s="507"/>
      <c r="Q47" s="507"/>
      <c r="R47" s="507"/>
    </row>
    <row r="48" spans="1:19" s="23" customFormat="1" ht="60" customHeight="1" x14ac:dyDescent="0.25">
      <c r="A48" s="507"/>
      <c r="B48" s="507"/>
      <c r="C48" s="507"/>
      <c r="D48" s="507"/>
      <c r="E48" s="507"/>
      <c r="F48" s="507"/>
      <c r="G48" s="271" t="s">
        <v>772</v>
      </c>
      <c r="H48" s="260" t="s">
        <v>478</v>
      </c>
      <c r="I48" s="272">
        <v>3000</v>
      </c>
      <c r="J48" s="507"/>
      <c r="K48" s="507"/>
      <c r="L48" s="507"/>
      <c r="M48" s="507"/>
      <c r="N48" s="507"/>
      <c r="O48" s="507"/>
      <c r="P48" s="507"/>
      <c r="Q48" s="507"/>
      <c r="R48" s="507"/>
    </row>
    <row r="49" spans="1:19" s="23" customFormat="1" ht="120" customHeight="1" x14ac:dyDescent="0.25">
      <c r="A49" s="508"/>
      <c r="B49" s="508"/>
      <c r="C49" s="508"/>
      <c r="D49" s="508"/>
      <c r="E49" s="508"/>
      <c r="F49" s="508"/>
      <c r="G49" s="271" t="s">
        <v>773</v>
      </c>
      <c r="H49" s="260" t="s">
        <v>774</v>
      </c>
      <c r="I49" s="272">
        <v>5000</v>
      </c>
      <c r="J49" s="508"/>
      <c r="K49" s="508"/>
      <c r="L49" s="508"/>
      <c r="M49" s="508"/>
      <c r="N49" s="508"/>
      <c r="O49" s="508"/>
      <c r="P49" s="508"/>
      <c r="Q49" s="508"/>
      <c r="R49" s="508"/>
    </row>
    <row r="50" spans="1:19" s="23" customFormat="1" ht="55.5" customHeight="1" x14ac:dyDescent="0.25">
      <c r="A50" s="510" t="s">
        <v>775</v>
      </c>
      <c r="B50" s="511"/>
      <c r="C50" s="511"/>
      <c r="D50" s="511"/>
      <c r="E50" s="511"/>
      <c r="F50" s="511"/>
      <c r="G50" s="511"/>
      <c r="H50" s="511"/>
      <c r="I50" s="511"/>
      <c r="J50" s="511"/>
      <c r="K50" s="511"/>
      <c r="L50" s="511"/>
      <c r="M50" s="511"/>
      <c r="N50" s="511"/>
      <c r="O50" s="511"/>
      <c r="P50" s="511"/>
      <c r="Q50" s="511"/>
      <c r="R50" s="512"/>
    </row>
    <row r="51" spans="1:19" s="23" customFormat="1" ht="128.25" customHeight="1" x14ac:dyDescent="0.25">
      <c r="A51" s="260">
        <v>21</v>
      </c>
      <c r="B51" s="260">
        <v>1</v>
      </c>
      <c r="C51" s="260">
        <v>4</v>
      </c>
      <c r="D51" s="260">
        <v>2</v>
      </c>
      <c r="E51" s="260" t="s">
        <v>776</v>
      </c>
      <c r="F51" s="261" t="s">
        <v>777</v>
      </c>
      <c r="G51" s="261" t="s">
        <v>778</v>
      </c>
      <c r="H51" s="261" t="s">
        <v>779</v>
      </c>
      <c r="I51" s="261">
        <v>10</v>
      </c>
      <c r="J51" s="260"/>
      <c r="K51" s="260" t="s">
        <v>149</v>
      </c>
      <c r="L51" s="260"/>
      <c r="M51" s="262">
        <v>156912.84</v>
      </c>
      <c r="N51" s="260"/>
      <c r="O51" s="262">
        <f>M51</f>
        <v>156912.84</v>
      </c>
      <c r="P51" s="260"/>
      <c r="Q51" s="261" t="s">
        <v>281</v>
      </c>
      <c r="R51" s="261" t="s">
        <v>282</v>
      </c>
      <c r="S51" s="57"/>
    </row>
    <row r="52" spans="1:19" s="23" customFormat="1" ht="69.75" customHeight="1" x14ac:dyDescent="0.25">
      <c r="A52" s="510" t="s">
        <v>780</v>
      </c>
      <c r="B52" s="511"/>
      <c r="C52" s="511"/>
      <c r="D52" s="511"/>
      <c r="E52" s="511"/>
      <c r="F52" s="511"/>
      <c r="G52" s="511"/>
      <c r="H52" s="511"/>
      <c r="I52" s="511"/>
      <c r="J52" s="511"/>
      <c r="K52" s="511"/>
      <c r="L52" s="511"/>
      <c r="M52" s="511"/>
      <c r="N52" s="511"/>
      <c r="O52" s="511"/>
      <c r="P52" s="511"/>
      <c r="Q52" s="511"/>
      <c r="R52" s="512"/>
      <c r="S52" s="57"/>
    </row>
    <row r="54" spans="1:19" x14ac:dyDescent="0.25">
      <c r="M54" s="363" t="s">
        <v>79</v>
      </c>
      <c r="N54" s="364"/>
      <c r="O54" s="363" t="s">
        <v>80</v>
      </c>
      <c r="P54" s="364"/>
    </row>
    <row r="55" spans="1:19" x14ac:dyDescent="0.25">
      <c r="M55" s="29" t="s">
        <v>81</v>
      </c>
      <c r="N55" s="29" t="s">
        <v>82</v>
      </c>
      <c r="O55" s="29" t="s">
        <v>81</v>
      </c>
      <c r="P55" s="29" t="s">
        <v>82</v>
      </c>
    </row>
    <row r="56" spans="1:19" x14ac:dyDescent="0.25">
      <c r="M56" s="20">
        <v>21</v>
      </c>
      <c r="N56" s="21">
        <f>O7+O10+O12+O14+O16+O18+O20+O22+O24+O26+O28+O30+O32+O34+O36+O38+O40+O42+O44+O46+O51</f>
        <v>420000</v>
      </c>
      <c r="O56" s="43" t="s">
        <v>83</v>
      </c>
      <c r="P56" s="44" t="s">
        <v>83</v>
      </c>
    </row>
  </sheetData>
  <mergeCells count="69">
    <mergeCell ref="A50:R50"/>
    <mergeCell ref="A52:R52"/>
    <mergeCell ref="A46:A49"/>
    <mergeCell ref="B46:B49"/>
    <mergeCell ref="C46:C49"/>
    <mergeCell ref="D46:D49"/>
    <mergeCell ref="E46:E49"/>
    <mergeCell ref="F46:F49"/>
    <mergeCell ref="G46:G47"/>
    <mergeCell ref="J46:J49"/>
    <mergeCell ref="K46:K49"/>
    <mergeCell ref="L46:L49"/>
    <mergeCell ref="M46:M49"/>
    <mergeCell ref="N46:N49"/>
    <mergeCell ref="O46:O49"/>
    <mergeCell ref="A37:R37"/>
    <mergeCell ref="A39:R39"/>
    <mergeCell ref="A41:R41"/>
    <mergeCell ref="A43:R43"/>
    <mergeCell ref="P46:P49"/>
    <mergeCell ref="Q46:Q49"/>
    <mergeCell ref="A45:R45"/>
    <mergeCell ref="R46:R49"/>
    <mergeCell ref="A27:R27"/>
    <mergeCell ref="A29:R29"/>
    <mergeCell ref="A31:R31"/>
    <mergeCell ref="A33:R33"/>
    <mergeCell ref="A35:R35"/>
    <mergeCell ref="A9:R9"/>
    <mergeCell ref="A11:R11"/>
    <mergeCell ref="A13:R13"/>
    <mergeCell ref="A15:R15"/>
    <mergeCell ref="A25:R25"/>
    <mergeCell ref="R7:R8"/>
    <mergeCell ref="M54:N54"/>
    <mergeCell ref="O54:P54"/>
    <mergeCell ref="A7:A8"/>
    <mergeCell ref="B7:B8"/>
    <mergeCell ref="C7:C8"/>
    <mergeCell ref="D7:D8"/>
    <mergeCell ref="E7:E8"/>
    <mergeCell ref="F7:F8"/>
    <mergeCell ref="G7:G8"/>
    <mergeCell ref="A17:R17"/>
    <mergeCell ref="A19:R19"/>
    <mergeCell ref="A21:R21"/>
    <mergeCell ref="A23:R23"/>
    <mergeCell ref="N7:N8"/>
    <mergeCell ref="O7:O8"/>
    <mergeCell ref="J7:J8"/>
    <mergeCell ref="K7:K8"/>
    <mergeCell ref="L7:L8"/>
    <mergeCell ref="M7:M8"/>
    <mergeCell ref="Q7:Q8"/>
    <mergeCell ref="P7:P8"/>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ignoredErrors>
    <ignoredError sqref="I7:I8 I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2"/>
  <sheetViews>
    <sheetView topLeftCell="A42" zoomScale="60" zoomScaleNormal="60" workbookViewId="0">
      <selection activeCell="A51" sqref="A51"/>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75.42578125" style="6" customWidth="1"/>
    <col min="7" max="7" width="32.28515625" style="6" customWidth="1"/>
    <col min="8" max="8" width="20.42578125" style="6" customWidth="1"/>
    <col min="9" max="9" width="12.140625" style="6" customWidth="1"/>
    <col min="10" max="10" width="32.140625" style="6" customWidth="1"/>
    <col min="11" max="11" width="8"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16.42578125" style="6" customWidth="1"/>
    <col min="19" max="255" width="9.140625" style="6"/>
    <col min="256" max="256" width="4.7109375" style="6" bestFit="1" customWidth="1"/>
    <col min="257" max="257" width="9.7109375" style="6" bestFit="1" customWidth="1"/>
    <col min="258" max="258" width="10" style="6" bestFit="1" customWidth="1"/>
    <col min="259" max="259" width="8.85546875" style="6" bestFit="1" customWidth="1"/>
    <col min="260" max="260" width="22.85546875" style="6" customWidth="1"/>
    <col min="261" max="261" width="59.7109375" style="6" bestFit="1" customWidth="1"/>
    <col min="262" max="262" width="57.85546875" style="6" bestFit="1" customWidth="1"/>
    <col min="263" max="263" width="35.28515625" style="6" bestFit="1" customWidth="1"/>
    <col min="264" max="264" width="28.140625" style="6" bestFit="1" customWidth="1"/>
    <col min="265" max="265" width="33.140625" style="6" bestFit="1" customWidth="1"/>
    <col min="266" max="266" width="26" style="6" bestFit="1" customWidth="1"/>
    <col min="267" max="267" width="19.140625" style="6" bestFit="1" customWidth="1"/>
    <col min="268" max="268" width="10.42578125" style="6" customWidth="1"/>
    <col min="269" max="269" width="11.85546875" style="6" customWidth="1"/>
    <col min="270" max="270" width="14.7109375" style="6" customWidth="1"/>
    <col min="271" max="271" width="9" style="6" bestFit="1" customWidth="1"/>
    <col min="272" max="511" width="9.140625" style="6"/>
    <col min="512" max="512" width="4.7109375" style="6" bestFit="1" customWidth="1"/>
    <col min="513" max="513" width="9.7109375" style="6" bestFit="1" customWidth="1"/>
    <col min="514" max="514" width="10" style="6" bestFit="1" customWidth="1"/>
    <col min="515" max="515" width="8.85546875" style="6" bestFit="1" customWidth="1"/>
    <col min="516" max="516" width="22.85546875" style="6" customWidth="1"/>
    <col min="517" max="517" width="59.7109375" style="6" bestFit="1" customWidth="1"/>
    <col min="518" max="518" width="57.85546875" style="6" bestFit="1" customWidth="1"/>
    <col min="519" max="519" width="35.28515625" style="6" bestFit="1" customWidth="1"/>
    <col min="520" max="520" width="28.140625" style="6" bestFit="1" customWidth="1"/>
    <col min="521" max="521" width="33.140625" style="6" bestFit="1" customWidth="1"/>
    <col min="522" max="522" width="26" style="6" bestFit="1" customWidth="1"/>
    <col min="523" max="523" width="19.140625" style="6" bestFit="1" customWidth="1"/>
    <col min="524" max="524" width="10.42578125" style="6" customWidth="1"/>
    <col min="525" max="525" width="11.85546875" style="6" customWidth="1"/>
    <col min="526" max="526" width="14.7109375" style="6" customWidth="1"/>
    <col min="527" max="527" width="9" style="6" bestFit="1" customWidth="1"/>
    <col min="528" max="767" width="9.140625" style="6"/>
    <col min="768" max="768" width="4.7109375" style="6" bestFit="1" customWidth="1"/>
    <col min="769" max="769" width="9.7109375" style="6" bestFit="1" customWidth="1"/>
    <col min="770" max="770" width="10" style="6" bestFit="1" customWidth="1"/>
    <col min="771" max="771" width="8.85546875" style="6" bestFit="1" customWidth="1"/>
    <col min="772" max="772" width="22.85546875" style="6" customWidth="1"/>
    <col min="773" max="773" width="59.7109375" style="6" bestFit="1" customWidth="1"/>
    <col min="774" max="774" width="57.85546875" style="6" bestFit="1" customWidth="1"/>
    <col min="775" max="775" width="35.28515625" style="6" bestFit="1" customWidth="1"/>
    <col min="776" max="776" width="28.140625" style="6" bestFit="1" customWidth="1"/>
    <col min="777" max="777" width="33.140625" style="6" bestFit="1" customWidth="1"/>
    <col min="778" max="778" width="26" style="6" bestFit="1" customWidth="1"/>
    <col min="779" max="779" width="19.140625" style="6" bestFit="1" customWidth="1"/>
    <col min="780" max="780" width="10.42578125" style="6" customWidth="1"/>
    <col min="781" max="781" width="11.85546875" style="6" customWidth="1"/>
    <col min="782" max="782" width="14.7109375" style="6" customWidth="1"/>
    <col min="783" max="783" width="9" style="6" bestFit="1" customWidth="1"/>
    <col min="784" max="1023" width="9.140625" style="6"/>
    <col min="1024" max="1024" width="4.7109375" style="6" bestFit="1" customWidth="1"/>
    <col min="1025" max="1025" width="9.7109375" style="6" bestFit="1" customWidth="1"/>
    <col min="1026" max="1026" width="10" style="6" bestFit="1" customWidth="1"/>
    <col min="1027" max="1027" width="8.85546875" style="6" bestFit="1" customWidth="1"/>
    <col min="1028" max="1028" width="22.85546875" style="6" customWidth="1"/>
    <col min="1029" max="1029" width="59.7109375" style="6" bestFit="1" customWidth="1"/>
    <col min="1030" max="1030" width="57.85546875" style="6" bestFit="1" customWidth="1"/>
    <col min="1031" max="1031" width="35.28515625" style="6" bestFit="1" customWidth="1"/>
    <col min="1032" max="1032" width="28.140625" style="6" bestFit="1" customWidth="1"/>
    <col min="1033" max="1033" width="33.140625" style="6" bestFit="1" customWidth="1"/>
    <col min="1034" max="1034" width="26" style="6" bestFit="1" customWidth="1"/>
    <col min="1035" max="1035" width="19.140625" style="6" bestFit="1" customWidth="1"/>
    <col min="1036" max="1036" width="10.42578125" style="6" customWidth="1"/>
    <col min="1037" max="1037" width="11.85546875" style="6" customWidth="1"/>
    <col min="1038" max="1038" width="14.7109375" style="6" customWidth="1"/>
    <col min="1039" max="1039" width="9" style="6" bestFit="1" customWidth="1"/>
    <col min="1040" max="1279" width="9.140625" style="6"/>
    <col min="1280" max="1280" width="4.7109375" style="6" bestFit="1" customWidth="1"/>
    <col min="1281" max="1281" width="9.7109375" style="6" bestFit="1" customWidth="1"/>
    <col min="1282" max="1282" width="10" style="6" bestFit="1" customWidth="1"/>
    <col min="1283" max="1283" width="8.85546875" style="6" bestFit="1" customWidth="1"/>
    <col min="1284" max="1284" width="22.85546875" style="6" customWidth="1"/>
    <col min="1285" max="1285" width="59.7109375" style="6" bestFit="1" customWidth="1"/>
    <col min="1286" max="1286" width="57.85546875" style="6" bestFit="1" customWidth="1"/>
    <col min="1287" max="1287" width="35.28515625" style="6" bestFit="1" customWidth="1"/>
    <col min="1288" max="1288" width="28.140625" style="6" bestFit="1" customWidth="1"/>
    <col min="1289" max="1289" width="33.140625" style="6" bestFit="1" customWidth="1"/>
    <col min="1290" max="1290" width="26" style="6" bestFit="1" customWidth="1"/>
    <col min="1291" max="1291" width="19.140625" style="6" bestFit="1" customWidth="1"/>
    <col min="1292" max="1292" width="10.42578125" style="6" customWidth="1"/>
    <col min="1293" max="1293" width="11.85546875" style="6" customWidth="1"/>
    <col min="1294" max="1294" width="14.7109375" style="6" customWidth="1"/>
    <col min="1295" max="1295" width="9" style="6" bestFit="1" customWidth="1"/>
    <col min="1296" max="1535" width="9.140625" style="6"/>
    <col min="1536" max="1536" width="4.7109375" style="6" bestFit="1" customWidth="1"/>
    <col min="1537" max="1537" width="9.7109375" style="6" bestFit="1" customWidth="1"/>
    <col min="1538" max="1538" width="10" style="6" bestFit="1" customWidth="1"/>
    <col min="1539" max="1539" width="8.85546875" style="6" bestFit="1" customWidth="1"/>
    <col min="1540" max="1540" width="22.85546875" style="6" customWidth="1"/>
    <col min="1541" max="1541" width="59.7109375" style="6" bestFit="1" customWidth="1"/>
    <col min="1542" max="1542" width="57.85546875" style="6" bestFit="1" customWidth="1"/>
    <col min="1543" max="1543" width="35.28515625" style="6" bestFit="1" customWidth="1"/>
    <col min="1544" max="1544" width="28.140625" style="6" bestFit="1" customWidth="1"/>
    <col min="1545" max="1545" width="33.140625" style="6" bestFit="1" customWidth="1"/>
    <col min="1546" max="1546" width="26" style="6" bestFit="1" customWidth="1"/>
    <col min="1547" max="1547" width="19.140625" style="6" bestFit="1" customWidth="1"/>
    <col min="1548" max="1548" width="10.42578125" style="6" customWidth="1"/>
    <col min="1549" max="1549" width="11.85546875" style="6" customWidth="1"/>
    <col min="1550" max="1550" width="14.7109375" style="6" customWidth="1"/>
    <col min="1551" max="1551" width="9" style="6" bestFit="1" customWidth="1"/>
    <col min="1552" max="1791" width="9.140625" style="6"/>
    <col min="1792" max="1792" width="4.7109375" style="6" bestFit="1" customWidth="1"/>
    <col min="1793" max="1793" width="9.7109375" style="6" bestFit="1" customWidth="1"/>
    <col min="1794" max="1794" width="10" style="6" bestFit="1" customWidth="1"/>
    <col min="1795" max="1795" width="8.85546875" style="6" bestFit="1" customWidth="1"/>
    <col min="1796" max="1796" width="22.85546875" style="6" customWidth="1"/>
    <col min="1797" max="1797" width="59.7109375" style="6" bestFit="1" customWidth="1"/>
    <col min="1798" max="1798" width="57.85546875" style="6" bestFit="1" customWidth="1"/>
    <col min="1799" max="1799" width="35.28515625" style="6" bestFit="1" customWidth="1"/>
    <col min="1800" max="1800" width="28.140625" style="6" bestFit="1" customWidth="1"/>
    <col min="1801" max="1801" width="33.140625" style="6" bestFit="1" customWidth="1"/>
    <col min="1802" max="1802" width="26" style="6" bestFit="1" customWidth="1"/>
    <col min="1803" max="1803" width="19.140625" style="6" bestFit="1" customWidth="1"/>
    <col min="1804" max="1804" width="10.42578125" style="6" customWidth="1"/>
    <col min="1805" max="1805" width="11.85546875" style="6" customWidth="1"/>
    <col min="1806" max="1806" width="14.7109375" style="6" customWidth="1"/>
    <col min="1807" max="1807" width="9" style="6" bestFit="1" customWidth="1"/>
    <col min="1808" max="2047" width="9.140625" style="6"/>
    <col min="2048" max="2048" width="4.7109375" style="6" bestFit="1" customWidth="1"/>
    <col min="2049" max="2049" width="9.7109375" style="6" bestFit="1" customWidth="1"/>
    <col min="2050" max="2050" width="10" style="6" bestFit="1" customWidth="1"/>
    <col min="2051" max="2051" width="8.85546875" style="6" bestFit="1" customWidth="1"/>
    <col min="2052" max="2052" width="22.85546875" style="6" customWidth="1"/>
    <col min="2053" max="2053" width="59.7109375" style="6" bestFit="1" customWidth="1"/>
    <col min="2054" max="2054" width="57.85546875" style="6" bestFit="1" customWidth="1"/>
    <col min="2055" max="2055" width="35.28515625" style="6" bestFit="1" customWidth="1"/>
    <col min="2056" max="2056" width="28.140625" style="6" bestFit="1" customWidth="1"/>
    <col min="2057" max="2057" width="33.140625" style="6" bestFit="1" customWidth="1"/>
    <col min="2058" max="2058" width="26" style="6" bestFit="1" customWidth="1"/>
    <col min="2059" max="2059" width="19.140625" style="6" bestFit="1" customWidth="1"/>
    <col min="2060" max="2060" width="10.42578125" style="6" customWidth="1"/>
    <col min="2061" max="2061" width="11.85546875" style="6" customWidth="1"/>
    <col min="2062" max="2062" width="14.7109375" style="6" customWidth="1"/>
    <col min="2063" max="2063" width="9" style="6" bestFit="1" customWidth="1"/>
    <col min="2064" max="2303" width="9.140625" style="6"/>
    <col min="2304" max="2304" width="4.7109375" style="6" bestFit="1" customWidth="1"/>
    <col min="2305" max="2305" width="9.7109375" style="6" bestFit="1" customWidth="1"/>
    <col min="2306" max="2306" width="10" style="6" bestFit="1" customWidth="1"/>
    <col min="2307" max="2307" width="8.85546875" style="6" bestFit="1" customWidth="1"/>
    <col min="2308" max="2308" width="22.85546875" style="6" customWidth="1"/>
    <col min="2309" max="2309" width="59.7109375" style="6" bestFit="1" customWidth="1"/>
    <col min="2310" max="2310" width="57.85546875" style="6" bestFit="1" customWidth="1"/>
    <col min="2311" max="2311" width="35.28515625" style="6" bestFit="1" customWidth="1"/>
    <col min="2312" max="2312" width="28.140625" style="6" bestFit="1" customWidth="1"/>
    <col min="2313" max="2313" width="33.140625" style="6" bestFit="1" customWidth="1"/>
    <col min="2314" max="2314" width="26" style="6" bestFit="1" customWidth="1"/>
    <col min="2315" max="2315" width="19.140625" style="6" bestFit="1" customWidth="1"/>
    <col min="2316" max="2316" width="10.42578125" style="6" customWidth="1"/>
    <col min="2317" max="2317" width="11.85546875" style="6" customWidth="1"/>
    <col min="2318" max="2318" width="14.7109375" style="6" customWidth="1"/>
    <col min="2319" max="2319" width="9" style="6" bestFit="1" customWidth="1"/>
    <col min="2320" max="2559" width="9.140625" style="6"/>
    <col min="2560" max="2560" width="4.7109375" style="6" bestFit="1" customWidth="1"/>
    <col min="2561" max="2561" width="9.7109375" style="6" bestFit="1" customWidth="1"/>
    <col min="2562" max="2562" width="10" style="6" bestFit="1" customWidth="1"/>
    <col min="2563" max="2563" width="8.85546875" style="6" bestFit="1" customWidth="1"/>
    <col min="2564" max="2564" width="22.85546875" style="6" customWidth="1"/>
    <col min="2565" max="2565" width="59.7109375" style="6" bestFit="1" customWidth="1"/>
    <col min="2566" max="2566" width="57.85546875" style="6" bestFit="1" customWidth="1"/>
    <col min="2567" max="2567" width="35.28515625" style="6" bestFit="1" customWidth="1"/>
    <col min="2568" max="2568" width="28.140625" style="6" bestFit="1" customWidth="1"/>
    <col min="2569" max="2569" width="33.140625" style="6" bestFit="1" customWidth="1"/>
    <col min="2570" max="2570" width="26" style="6" bestFit="1" customWidth="1"/>
    <col min="2571" max="2571" width="19.140625" style="6" bestFit="1" customWidth="1"/>
    <col min="2572" max="2572" width="10.42578125" style="6" customWidth="1"/>
    <col min="2573" max="2573" width="11.85546875" style="6" customWidth="1"/>
    <col min="2574" max="2574" width="14.7109375" style="6" customWidth="1"/>
    <col min="2575" max="2575" width="9" style="6" bestFit="1" customWidth="1"/>
    <col min="2576" max="2815" width="9.140625" style="6"/>
    <col min="2816" max="2816" width="4.7109375" style="6" bestFit="1" customWidth="1"/>
    <col min="2817" max="2817" width="9.7109375" style="6" bestFit="1" customWidth="1"/>
    <col min="2818" max="2818" width="10" style="6" bestFit="1" customWidth="1"/>
    <col min="2819" max="2819" width="8.85546875" style="6" bestFit="1" customWidth="1"/>
    <col min="2820" max="2820" width="22.85546875" style="6" customWidth="1"/>
    <col min="2821" max="2821" width="59.7109375" style="6" bestFit="1" customWidth="1"/>
    <col min="2822" max="2822" width="57.85546875" style="6" bestFit="1" customWidth="1"/>
    <col min="2823" max="2823" width="35.28515625" style="6" bestFit="1" customWidth="1"/>
    <col min="2824" max="2824" width="28.140625" style="6" bestFit="1" customWidth="1"/>
    <col min="2825" max="2825" width="33.140625" style="6" bestFit="1" customWidth="1"/>
    <col min="2826" max="2826" width="26" style="6" bestFit="1" customWidth="1"/>
    <col min="2827" max="2827" width="19.140625" style="6" bestFit="1" customWidth="1"/>
    <col min="2828" max="2828" width="10.42578125" style="6" customWidth="1"/>
    <col min="2829" max="2829" width="11.85546875" style="6" customWidth="1"/>
    <col min="2830" max="2830" width="14.7109375" style="6" customWidth="1"/>
    <col min="2831" max="2831" width="9" style="6" bestFit="1" customWidth="1"/>
    <col min="2832" max="3071" width="9.140625" style="6"/>
    <col min="3072" max="3072" width="4.7109375" style="6" bestFit="1" customWidth="1"/>
    <col min="3073" max="3073" width="9.7109375" style="6" bestFit="1" customWidth="1"/>
    <col min="3074" max="3074" width="10" style="6" bestFit="1" customWidth="1"/>
    <col min="3075" max="3075" width="8.85546875" style="6" bestFit="1" customWidth="1"/>
    <col min="3076" max="3076" width="22.85546875" style="6" customWidth="1"/>
    <col min="3077" max="3077" width="59.7109375" style="6" bestFit="1" customWidth="1"/>
    <col min="3078" max="3078" width="57.85546875" style="6" bestFit="1" customWidth="1"/>
    <col min="3079" max="3079" width="35.28515625" style="6" bestFit="1" customWidth="1"/>
    <col min="3080" max="3080" width="28.140625" style="6" bestFit="1" customWidth="1"/>
    <col min="3081" max="3081" width="33.140625" style="6" bestFit="1" customWidth="1"/>
    <col min="3082" max="3082" width="26" style="6" bestFit="1" customWidth="1"/>
    <col min="3083" max="3083" width="19.140625" style="6" bestFit="1" customWidth="1"/>
    <col min="3084" max="3084" width="10.42578125" style="6" customWidth="1"/>
    <col min="3085" max="3085" width="11.85546875" style="6" customWidth="1"/>
    <col min="3086" max="3086" width="14.7109375" style="6" customWidth="1"/>
    <col min="3087" max="3087" width="9" style="6" bestFit="1" customWidth="1"/>
    <col min="3088" max="3327" width="9.140625" style="6"/>
    <col min="3328" max="3328" width="4.7109375" style="6" bestFit="1" customWidth="1"/>
    <col min="3329" max="3329" width="9.7109375" style="6" bestFit="1" customWidth="1"/>
    <col min="3330" max="3330" width="10" style="6" bestFit="1" customWidth="1"/>
    <col min="3331" max="3331" width="8.85546875" style="6" bestFit="1" customWidth="1"/>
    <col min="3332" max="3332" width="22.85546875" style="6" customWidth="1"/>
    <col min="3333" max="3333" width="59.7109375" style="6" bestFit="1" customWidth="1"/>
    <col min="3334" max="3334" width="57.85546875" style="6" bestFit="1" customWidth="1"/>
    <col min="3335" max="3335" width="35.28515625" style="6" bestFit="1" customWidth="1"/>
    <col min="3336" max="3336" width="28.140625" style="6" bestFit="1" customWidth="1"/>
    <col min="3337" max="3337" width="33.140625" style="6" bestFit="1" customWidth="1"/>
    <col min="3338" max="3338" width="26" style="6" bestFit="1" customWidth="1"/>
    <col min="3339" max="3339" width="19.140625" style="6" bestFit="1" customWidth="1"/>
    <col min="3340" max="3340" width="10.42578125" style="6" customWidth="1"/>
    <col min="3341" max="3341" width="11.85546875" style="6" customWidth="1"/>
    <col min="3342" max="3342" width="14.7109375" style="6" customWidth="1"/>
    <col min="3343" max="3343" width="9" style="6" bestFit="1" customWidth="1"/>
    <col min="3344" max="3583" width="9.140625" style="6"/>
    <col min="3584" max="3584" width="4.7109375" style="6" bestFit="1" customWidth="1"/>
    <col min="3585" max="3585" width="9.7109375" style="6" bestFit="1" customWidth="1"/>
    <col min="3586" max="3586" width="10" style="6" bestFit="1" customWidth="1"/>
    <col min="3587" max="3587" width="8.85546875" style="6" bestFit="1" customWidth="1"/>
    <col min="3588" max="3588" width="22.85546875" style="6" customWidth="1"/>
    <col min="3589" max="3589" width="59.7109375" style="6" bestFit="1" customWidth="1"/>
    <col min="3590" max="3590" width="57.85546875" style="6" bestFit="1" customWidth="1"/>
    <col min="3591" max="3591" width="35.28515625" style="6" bestFit="1" customWidth="1"/>
    <col min="3592" max="3592" width="28.140625" style="6" bestFit="1" customWidth="1"/>
    <col min="3593" max="3593" width="33.140625" style="6" bestFit="1" customWidth="1"/>
    <col min="3594" max="3594" width="26" style="6" bestFit="1" customWidth="1"/>
    <col min="3595" max="3595" width="19.140625" style="6" bestFit="1" customWidth="1"/>
    <col min="3596" max="3596" width="10.42578125" style="6" customWidth="1"/>
    <col min="3597" max="3597" width="11.85546875" style="6" customWidth="1"/>
    <col min="3598" max="3598" width="14.7109375" style="6" customWidth="1"/>
    <col min="3599" max="3599" width="9" style="6" bestFit="1" customWidth="1"/>
    <col min="3600" max="3839" width="9.140625" style="6"/>
    <col min="3840" max="3840" width="4.7109375" style="6" bestFit="1" customWidth="1"/>
    <col min="3841" max="3841" width="9.7109375" style="6" bestFit="1" customWidth="1"/>
    <col min="3842" max="3842" width="10" style="6" bestFit="1" customWidth="1"/>
    <col min="3843" max="3843" width="8.85546875" style="6" bestFit="1" customWidth="1"/>
    <col min="3844" max="3844" width="22.85546875" style="6" customWidth="1"/>
    <col min="3845" max="3845" width="59.7109375" style="6" bestFit="1" customWidth="1"/>
    <col min="3846" max="3846" width="57.85546875" style="6" bestFit="1" customWidth="1"/>
    <col min="3847" max="3847" width="35.28515625" style="6" bestFit="1" customWidth="1"/>
    <col min="3848" max="3848" width="28.140625" style="6" bestFit="1" customWidth="1"/>
    <col min="3849" max="3849" width="33.140625" style="6" bestFit="1" customWidth="1"/>
    <col min="3850" max="3850" width="26" style="6" bestFit="1" customWidth="1"/>
    <col min="3851" max="3851" width="19.140625" style="6" bestFit="1" customWidth="1"/>
    <col min="3852" max="3852" width="10.42578125" style="6" customWidth="1"/>
    <col min="3853" max="3853" width="11.85546875" style="6" customWidth="1"/>
    <col min="3854" max="3854" width="14.7109375" style="6" customWidth="1"/>
    <col min="3855" max="3855" width="9" style="6" bestFit="1" customWidth="1"/>
    <col min="3856" max="4095" width="9.140625" style="6"/>
    <col min="4096" max="4096" width="4.7109375" style="6" bestFit="1" customWidth="1"/>
    <col min="4097" max="4097" width="9.7109375" style="6" bestFit="1" customWidth="1"/>
    <col min="4098" max="4098" width="10" style="6" bestFit="1" customWidth="1"/>
    <col min="4099" max="4099" width="8.85546875" style="6" bestFit="1" customWidth="1"/>
    <col min="4100" max="4100" width="22.85546875" style="6" customWidth="1"/>
    <col min="4101" max="4101" width="59.7109375" style="6" bestFit="1" customWidth="1"/>
    <col min="4102" max="4102" width="57.85546875" style="6" bestFit="1" customWidth="1"/>
    <col min="4103" max="4103" width="35.28515625" style="6" bestFit="1" customWidth="1"/>
    <col min="4104" max="4104" width="28.140625" style="6" bestFit="1" customWidth="1"/>
    <col min="4105" max="4105" width="33.140625" style="6" bestFit="1" customWidth="1"/>
    <col min="4106" max="4106" width="26" style="6" bestFit="1" customWidth="1"/>
    <col min="4107" max="4107" width="19.140625" style="6" bestFit="1" customWidth="1"/>
    <col min="4108" max="4108" width="10.42578125" style="6" customWidth="1"/>
    <col min="4109" max="4109" width="11.85546875" style="6" customWidth="1"/>
    <col min="4110" max="4110" width="14.7109375" style="6" customWidth="1"/>
    <col min="4111" max="4111" width="9" style="6" bestFit="1" customWidth="1"/>
    <col min="4112" max="4351" width="9.140625" style="6"/>
    <col min="4352" max="4352" width="4.7109375" style="6" bestFit="1" customWidth="1"/>
    <col min="4353" max="4353" width="9.7109375" style="6" bestFit="1" customWidth="1"/>
    <col min="4354" max="4354" width="10" style="6" bestFit="1" customWidth="1"/>
    <col min="4355" max="4355" width="8.85546875" style="6" bestFit="1" customWidth="1"/>
    <col min="4356" max="4356" width="22.85546875" style="6" customWidth="1"/>
    <col min="4357" max="4357" width="59.7109375" style="6" bestFit="1" customWidth="1"/>
    <col min="4358" max="4358" width="57.85546875" style="6" bestFit="1" customWidth="1"/>
    <col min="4359" max="4359" width="35.28515625" style="6" bestFit="1" customWidth="1"/>
    <col min="4360" max="4360" width="28.140625" style="6" bestFit="1" customWidth="1"/>
    <col min="4361" max="4361" width="33.140625" style="6" bestFit="1" customWidth="1"/>
    <col min="4362" max="4362" width="26" style="6" bestFit="1" customWidth="1"/>
    <col min="4363" max="4363" width="19.140625" style="6" bestFit="1" customWidth="1"/>
    <col min="4364" max="4364" width="10.42578125" style="6" customWidth="1"/>
    <col min="4365" max="4365" width="11.85546875" style="6" customWidth="1"/>
    <col min="4366" max="4366" width="14.7109375" style="6" customWidth="1"/>
    <col min="4367" max="4367" width="9" style="6" bestFit="1" customWidth="1"/>
    <col min="4368" max="4607" width="9.140625" style="6"/>
    <col min="4608" max="4608" width="4.7109375" style="6" bestFit="1" customWidth="1"/>
    <col min="4609" max="4609" width="9.7109375" style="6" bestFit="1" customWidth="1"/>
    <col min="4610" max="4610" width="10" style="6" bestFit="1" customWidth="1"/>
    <col min="4611" max="4611" width="8.85546875" style="6" bestFit="1" customWidth="1"/>
    <col min="4612" max="4612" width="22.85546875" style="6" customWidth="1"/>
    <col min="4613" max="4613" width="59.7109375" style="6" bestFit="1" customWidth="1"/>
    <col min="4614" max="4614" width="57.85546875" style="6" bestFit="1" customWidth="1"/>
    <col min="4615" max="4615" width="35.28515625" style="6" bestFit="1" customWidth="1"/>
    <col min="4616" max="4616" width="28.140625" style="6" bestFit="1" customWidth="1"/>
    <col min="4617" max="4617" width="33.140625" style="6" bestFit="1" customWidth="1"/>
    <col min="4618" max="4618" width="26" style="6" bestFit="1" customWidth="1"/>
    <col min="4619" max="4619" width="19.140625" style="6" bestFit="1" customWidth="1"/>
    <col min="4620" max="4620" width="10.42578125" style="6" customWidth="1"/>
    <col min="4621" max="4621" width="11.85546875" style="6" customWidth="1"/>
    <col min="4622" max="4622" width="14.7109375" style="6" customWidth="1"/>
    <col min="4623" max="4623" width="9" style="6" bestFit="1" customWidth="1"/>
    <col min="4624" max="4863" width="9.140625" style="6"/>
    <col min="4864" max="4864" width="4.7109375" style="6" bestFit="1" customWidth="1"/>
    <col min="4865" max="4865" width="9.7109375" style="6" bestFit="1" customWidth="1"/>
    <col min="4866" max="4866" width="10" style="6" bestFit="1" customWidth="1"/>
    <col min="4867" max="4867" width="8.85546875" style="6" bestFit="1" customWidth="1"/>
    <col min="4868" max="4868" width="22.85546875" style="6" customWidth="1"/>
    <col min="4869" max="4869" width="59.7109375" style="6" bestFit="1" customWidth="1"/>
    <col min="4870" max="4870" width="57.85546875" style="6" bestFit="1" customWidth="1"/>
    <col min="4871" max="4871" width="35.28515625" style="6" bestFit="1" customWidth="1"/>
    <col min="4872" max="4872" width="28.140625" style="6" bestFit="1" customWidth="1"/>
    <col min="4873" max="4873" width="33.140625" style="6" bestFit="1" customWidth="1"/>
    <col min="4874" max="4874" width="26" style="6" bestFit="1" customWidth="1"/>
    <col min="4875" max="4875" width="19.140625" style="6" bestFit="1" customWidth="1"/>
    <col min="4876" max="4876" width="10.42578125" style="6" customWidth="1"/>
    <col min="4877" max="4877" width="11.85546875" style="6" customWidth="1"/>
    <col min="4878" max="4878" width="14.7109375" style="6" customWidth="1"/>
    <col min="4879" max="4879" width="9" style="6" bestFit="1" customWidth="1"/>
    <col min="4880" max="5119" width="9.140625" style="6"/>
    <col min="5120" max="5120" width="4.7109375" style="6" bestFit="1" customWidth="1"/>
    <col min="5121" max="5121" width="9.7109375" style="6" bestFit="1" customWidth="1"/>
    <col min="5122" max="5122" width="10" style="6" bestFit="1" customWidth="1"/>
    <col min="5123" max="5123" width="8.85546875" style="6" bestFit="1" customWidth="1"/>
    <col min="5124" max="5124" width="22.85546875" style="6" customWidth="1"/>
    <col min="5125" max="5125" width="59.7109375" style="6" bestFit="1" customWidth="1"/>
    <col min="5126" max="5126" width="57.85546875" style="6" bestFit="1" customWidth="1"/>
    <col min="5127" max="5127" width="35.28515625" style="6" bestFit="1" customWidth="1"/>
    <col min="5128" max="5128" width="28.140625" style="6" bestFit="1" customWidth="1"/>
    <col min="5129" max="5129" width="33.140625" style="6" bestFit="1" customWidth="1"/>
    <col min="5130" max="5130" width="26" style="6" bestFit="1" customWidth="1"/>
    <col min="5131" max="5131" width="19.140625" style="6" bestFit="1" customWidth="1"/>
    <col min="5132" max="5132" width="10.42578125" style="6" customWidth="1"/>
    <col min="5133" max="5133" width="11.85546875" style="6" customWidth="1"/>
    <col min="5134" max="5134" width="14.7109375" style="6" customWidth="1"/>
    <col min="5135" max="5135" width="9" style="6" bestFit="1" customWidth="1"/>
    <col min="5136" max="5375" width="9.140625" style="6"/>
    <col min="5376" max="5376" width="4.7109375" style="6" bestFit="1" customWidth="1"/>
    <col min="5377" max="5377" width="9.7109375" style="6" bestFit="1" customWidth="1"/>
    <col min="5378" max="5378" width="10" style="6" bestFit="1" customWidth="1"/>
    <col min="5379" max="5379" width="8.85546875" style="6" bestFit="1" customWidth="1"/>
    <col min="5380" max="5380" width="22.85546875" style="6" customWidth="1"/>
    <col min="5381" max="5381" width="59.7109375" style="6" bestFit="1" customWidth="1"/>
    <col min="5382" max="5382" width="57.85546875" style="6" bestFit="1" customWidth="1"/>
    <col min="5383" max="5383" width="35.28515625" style="6" bestFit="1" customWidth="1"/>
    <col min="5384" max="5384" width="28.140625" style="6" bestFit="1" customWidth="1"/>
    <col min="5385" max="5385" width="33.140625" style="6" bestFit="1" customWidth="1"/>
    <col min="5386" max="5386" width="26" style="6" bestFit="1" customWidth="1"/>
    <col min="5387" max="5387" width="19.140625" style="6" bestFit="1" customWidth="1"/>
    <col min="5388" max="5388" width="10.42578125" style="6" customWidth="1"/>
    <col min="5389" max="5389" width="11.85546875" style="6" customWidth="1"/>
    <col min="5390" max="5390" width="14.7109375" style="6" customWidth="1"/>
    <col min="5391" max="5391" width="9" style="6" bestFit="1" customWidth="1"/>
    <col min="5392" max="5631" width="9.140625" style="6"/>
    <col min="5632" max="5632" width="4.7109375" style="6" bestFit="1" customWidth="1"/>
    <col min="5633" max="5633" width="9.7109375" style="6" bestFit="1" customWidth="1"/>
    <col min="5634" max="5634" width="10" style="6" bestFit="1" customWidth="1"/>
    <col min="5635" max="5635" width="8.85546875" style="6" bestFit="1" customWidth="1"/>
    <col min="5636" max="5636" width="22.85546875" style="6" customWidth="1"/>
    <col min="5637" max="5637" width="59.7109375" style="6" bestFit="1" customWidth="1"/>
    <col min="5638" max="5638" width="57.85546875" style="6" bestFit="1" customWidth="1"/>
    <col min="5639" max="5639" width="35.28515625" style="6" bestFit="1" customWidth="1"/>
    <col min="5640" max="5640" width="28.140625" style="6" bestFit="1" customWidth="1"/>
    <col min="5641" max="5641" width="33.140625" style="6" bestFit="1" customWidth="1"/>
    <col min="5642" max="5642" width="26" style="6" bestFit="1" customWidth="1"/>
    <col min="5643" max="5643" width="19.140625" style="6" bestFit="1" customWidth="1"/>
    <col min="5644" max="5644" width="10.42578125" style="6" customWidth="1"/>
    <col min="5645" max="5645" width="11.85546875" style="6" customWidth="1"/>
    <col min="5646" max="5646" width="14.7109375" style="6" customWidth="1"/>
    <col min="5647" max="5647" width="9" style="6" bestFit="1" customWidth="1"/>
    <col min="5648" max="5887" width="9.140625" style="6"/>
    <col min="5888" max="5888" width="4.7109375" style="6" bestFit="1" customWidth="1"/>
    <col min="5889" max="5889" width="9.7109375" style="6" bestFit="1" customWidth="1"/>
    <col min="5890" max="5890" width="10" style="6" bestFit="1" customWidth="1"/>
    <col min="5891" max="5891" width="8.85546875" style="6" bestFit="1" customWidth="1"/>
    <col min="5892" max="5892" width="22.85546875" style="6" customWidth="1"/>
    <col min="5893" max="5893" width="59.7109375" style="6" bestFit="1" customWidth="1"/>
    <col min="5894" max="5894" width="57.85546875" style="6" bestFit="1" customWidth="1"/>
    <col min="5895" max="5895" width="35.28515625" style="6" bestFit="1" customWidth="1"/>
    <col min="5896" max="5896" width="28.140625" style="6" bestFit="1" customWidth="1"/>
    <col min="5897" max="5897" width="33.140625" style="6" bestFit="1" customWidth="1"/>
    <col min="5898" max="5898" width="26" style="6" bestFit="1" customWidth="1"/>
    <col min="5899" max="5899" width="19.140625" style="6" bestFit="1" customWidth="1"/>
    <col min="5900" max="5900" width="10.42578125" style="6" customWidth="1"/>
    <col min="5901" max="5901" width="11.85546875" style="6" customWidth="1"/>
    <col min="5902" max="5902" width="14.7109375" style="6" customWidth="1"/>
    <col min="5903" max="5903" width="9" style="6" bestFit="1" customWidth="1"/>
    <col min="5904" max="6143" width="9.140625" style="6"/>
    <col min="6144" max="6144" width="4.7109375" style="6" bestFit="1" customWidth="1"/>
    <col min="6145" max="6145" width="9.7109375" style="6" bestFit="1" customWidth="1"/>
    <col min="6146" max="6146" width="10" style="6" bestFit="1" customWidth="1"/>
    <col min="6147" max="6147" width="8.85546875" style="6" bestFit="1" customWidth="1"/>
    <col min="6148" max="6148" width="22.85546875" style="6" customWidth="1"/>
    <col min="6149" max="6149" width="59.7109375" style="6" bestFit="1" customWidth="1"/>
    <col min="6150" max="6150" width="57.85546875" style="6" bestFit="1" customWidth="1"/>
    <col min="6151" max="6151" width="35.28515625" style="6" bestFit="1" customWidth="1"/>
    <col min="6152" max="6152" width="28.140625" style="6" bestFit="1" customWidth="1"/>
    <col min="6153" max="6153" width="33.140625" style="6" bestFit="1" customWidth="1"/>
    <col min="6154" max="6154" width="26" style="6" bestFit="1" customWidth="1"/>
    <col min="6155" max="6155" width="19.140625" style="6" bestFit="1" customWidth="1"/>
    <col min="6156" max="6156" width="10.42578125" style="6" customWidth="1"/>
    <col min="6157" max="6157" width="11.85546875" style="6" customWidth="1"/>
    <col min="6158" max="6158" width="14.7109375" style="6" customWidth="1"/>
    <col min="6159" max="6159" width="9" style="6" bestFit="1" customWidth="1"/>
    <col min="6160" max="6399" width="9.140625" style="6"/>
    <col min="6400" max="6400" width="4.7109375" style="6" bestFit="1" customWidth="1"/>
    <col min="6401" max="6401" width="9.7109375" style="6" bestFit="1" customWidth="1"/>
    <col min="6402" max="6402" width="10" style="6" bestFit="1" customWidth="1"/>
    <col min="6403" max="6403" width="8.85546875" style="6" bestFit="1" customWidth="1"/>
    <col min="6404" max="6404" width="22.85546875" style="6" customWidth="1"/>
    <col min="6405" max="6405" width="59.7109375" style="6" bestFit="1" customWidth="1"/>
    <col min="6406" max="6406" width="57.85546875" style="6" bestFit="1" customWidth="1"/>
    <col min="6407" max="6407" width="35.28515625" style="6" bestFit="1" customWidth="1"/>
    <col min="6408" max="6408" width="28.140625" style="6" bestFit="1" customWidth="1"/>
    <col min="6409" max="6409" width="33.140625" style="6" bestFit="1" customWidth="1"/>
    <col min="6410" max="6410" width="26" style="6" bestFit="1" customWidth="1"/>
    <col min="6411" max="6411" width="19.140625" style="6" bestFit="1" customWidth="1"/>
    <col min="6412" max="6412" width="10.42578125" style="6" customWidth="1"/>
    <col min="6413" max="6413" width="11.85546875" style="6" customWidth="1"/>
    <col min="6414" max="6414" width="14.7109375" style="6" customWidth="1"/>
    <col min="6415" max="6415" width="9" style="6" bestFit="1" customWidth="1"/>
    <col min="6416" max="6655" width="9.140625" style="6"/>
    <col min="6656" max="6656" width="4.7109375" style="6" bestFit="1" customWidth="1"/>
    <col min="6657" max="6657" width="9.7109375" style="6" bestFit="1" customWidth="1"/>
    <col min="6658" max="6658" width="10" style="6" bestFit="1" customWidth="1"/>
    <col min="6659" max="6659" width="8.85546875" style="6" bestFit="1" customWidth="1"/>
    <col min="6660" max="6660" width="22.85546875" style="6" customWidth="1"/>
    <col min="6661" max="6661" width="59.7109375" style="6" bestFit="1" customWidth="1"/>
    <col min="6662" max="6662" width="57.85546875" style="6" bestFit="1" customWidth="1"/>
    <col min="6663" max="6663" width="35.28515625" style="6" bestFit="1" customWidth="1"/>
    <col min="6664" max="6664" width="28.140625" style="6" bestFit="1" customWidth="1"/>
    <col min="6665" max="6665" width="33.140625" style="6" bestFit="1" customWidth="1"/>
    <col min="6666" max="6666" width="26" style="6" bestFit="1" customWidth="1"/>
    <col min="6667" max="6667" width="19.140625" style="6" bestFit="1" customWidth="1"/>
    <col min="6668" max="6668" width="10.42578125" style="6" customWidth="1"/>
    <col min="6669" max="6669" width="11.85546875" style="6" customWidth="1"/>
    <col min="6670" max="6670" width="14.7109375" style="6" customWidth="1"/>
    <col min="6671" max="6671" width="9" style="6" bestFit="1" customWidth="1"/>
    <col min="6672" max="6911" width="9.140625" style="6"/>
    <col min="6912" max="6912" width="4.7109375" style="6" bestFit="1" customWidth="1"/>
    <col min="6913" max="6913" width="9.7109375" style="6" bestFit="1" customWidth="1"/>
    <col min="6914" max="6914" width="10" style="6" bestFit="1" customWidth="1"/>
    <col min="6915" max="6915" width="8.85546875" style="6" bestFit="1" customWidth="1"/>
    <col min="6916" max="6916" width="22.85546875" style="6" customWidth="1"/>
    <col min="6917" max="6917" width="59.7109375" style="6" bestFit="1" customWidth="1"/>
    <col min="6918" max="6918" width="57.85546875" style="6" bestFit="1" customWidth="1"/>
    <col min="6919" max="6919" width="35.28515625" style="6" bestFit="1" customWidth="1"/>
    <col min="6920" max="6920" width="28.140625" style="6" bestFit="1" customWidth="1"/>
    <col min="6921" max="6921" width="33.140625" style="6" bestFit="1" customWidth="1"/>
    <col min="6922" max="6922" width="26" style="6" bestFit="1" customWidth="1"/>
    <col min="6923" max="6923" width="19.140625" style="6" bestFit="1" customWidth="1"/>
    <col min="6924" max="6924" width="10.42578125" style="6" customWidth="1"/>
    <col min="6925" max="6925" width="11.85546875" style="6" customWidth="1"/>
    <col min="6926" max="6926" width="14.7109375" style="6" customWidth="1"/>
    <col min="6927" max="6927" width="9" style="6" bestFit="1" customWidth="1"/>
    <col min="6928" max="7167" width="9.140625" style="6"/>
    <col min="7168" max="7168" width="4.7109375" style="6" bestFit="1" customWidth="1"/>
    <col min="7169" max="7169" width="9.7109375" style="6" bestFit="1" customWidth="1"/>
    <col min="7170" max="7170" width="10" style="6" bestFit="1" customWidth="1"/>
    <col min="7171" max="7171" width="8.85546875" style="6" bestFit="1" customWidth="1"/>
    <col min="7172" max="7172" width="22.85546875" style="6" customWidth="1"/>
    <col min="7173" max="7173" width="59.7109375" style="6" bestFit="1" customWidth="1"/>
    <col min="7174" max="7174" width="57.85546875" style="6" bestFit="1" customWidth="1"/>
    <col min="7175" max="7175" width="35.28515625" style="6" bestFit="1" customWidth="1"/>
    <col min="7176" max="7176" width="28.140625" style="6" bestFit="1" customWidth="1"/>
    <col min="7177" max="7177" width="33.140625" style="6" bestFit="1" customWidth="1"/>
    <col min="7178" max="7178" width="26" style="6" bestFit="1" customWidth="1"/>
    <col min="7179" max="7179" width="19.140625" style="6" bestFit="1" customWidth="1"/>
    <col min="7180" max="7180" width="10.42578125" style="6" customWidth="1"/>
    <col min="7181" max="7181" width="11.85546875" style="6" customWidth="1"/>
    <col min="7182" max="7182" width="14.7109375" style="6" customWidth="1"/>
    <col min="7183" max="7183" width="9" style="6" bestFit="1" customWidth="1"/>
    <col min="7184" max="7423" width="9.140625" style="6"/>
    <col min="7424" max="7424" width="4.7109375" style="6" bestFit="1" customWidth="1"/>
    <col min="7425" max="7425" width="9.7109375" style="6" bestFit="1" customWidth="1"/>
    <col min="7426" max="7426" width="10" style="6" bestFit="1" customWidth="1"/>
    <col min="7427" max="7427" width="8.85546875" style="6" bestFit="1" customWidth="1"/>
    <col min="7428" max="7428" width="22.85546875" style="6" customWidth="1"/>
    <col min="7429" max="7429" width="59.7109375" style="6" bestFit="1" customWidth="1"/>
    <col min="7430" max="7430" width="57.85546875" style="6" bestFit="1" customWidth="1"/>
    <col min="7431" max="7431" width="35.28515625" style="6" bestFit="1" customWidth="1"/>
    <col min="7432" max="7432" width="28.140625" style="6" bestFit="1" customWidth="1"/>
    <col min="7433" max="7433" width="33.140625" style="6" bestFit="1" customWidth="1"/>
    <col min="7434" max="7434" width="26" style="6" bestFit="1" customWidth="1"/>
    <col min="7435" max="7435" width="19.140625" style="6" bestFit="1" customWidth="1"/>
    <col min="7436" max="7436" width="10.42578125" style="6" customWidth="1"/>
    <col min="7437" max="7437" width="11.85546875" style="6" customWidth="1"/>
    <col min="7438" max="7438" width="14.7109375" style="6" customWidth="1"/>
    <col min="7439" max="7439" width="9" style="6" bestFit="1" customWidth="1"/>
    <col min="7440" max="7679" width="9.140625" style="6"/>
    <col min="7680" max="7680" width="4.7109375" style="6" bestFit="1" customWidth="1"/>
    <col min="7681" max="7681" width="9.7109375" style="6" bestFit="1" customWidth="1"/>
    <col min="7682" max="7682" width="10" style="6" bestFit="1" customWidth="1"/>
    <col min="7683" max="7683" width="8.85546875" style="6" bestFit="1" customWidth="1"/>
    <col min="7684" max="7684" width="22.85546875" style="6" customWidth="1"/>
    <col min="7685" max="7685" width="59.7109375" style="6" bestFit="1" customWidth="1"/>
    <col min="7686" max="7686" width="57.85546875" style="6" bestFit="1" customWidth="1"/>
    <col min="7687" max="7687" width="35.28515625" style="6" bestFit="1" customWidth="1"/>
    <col min="7688" max="7688" width="28.140625" style="6" bestFit="1" customWidth="1"/>
    <col min="7689" max="7689" width="33.140625" style="6" bestFit="1" customWidth="1"/>
    <col min="7690" max="7690" width="26" style="6" bestFit="1" customWidth="1"/>
    <col min="7691" max="7691" width="19.140625" style="6" bestFit="1" customWidth="1"/>
    <col min="7692" max="7692" width="10.42578125" style="6" customWidth="1"/>
    <col min="7693" max="7693" width="11.85546875" style="6" customWidth="1"/>
    <col min="7694" max="7694" width="14.7109375" style="6" customWidth="1"/>
    <col min="7695" max="7695" width="9" style="6" bestFit="1" customWidth="1"/>
    <col min="7696" max="7935" width="9.140625" style="6"/>
    <col min="7936" max="7936" width="4.7109375" style="6" bestFit="1" customWidth="1"/>
    <col min="7937" max="7937" width="9.7109375" style="6" bestFit="1" customWidth="1"/>
    <col min="7938" max="7938" width="10" style="6" bestFit="1" customWidth="1"/>
    <col min="7939" max="7939" width="8.85546875" style="6" bestFit="1" customWidth="1"/>
    <col min="7940" max="7940" width="22.85546875" style="6" customWidth="1"/>
    <col min="7941" max="7941" width="59.7109375" style="6" bestFit="1" customWidth="1"/>
    <col min="7942" max="7942" width="57.85546875" style="6" bestFit="1" customWidth="1"/>
    <col min="7943" max="7943" width="35.28515625" style="6" bestFit="1" customWidth="1"/>
    <col min="7944" max="7944" width="28.140625" style="6" bestFit="1" customWidth="1"/>
    <col min="7945" max="7945" width="33.140625" style="6" bestFit="1" customWidth="1"/>
    <col min="7946" max="7946" width="26" style="6" bestFit="1" customWidth="1"/>
    <col min="7947" max="7947" width="19.140625" style="6" bestFit="1" customWidth="1"/>
    <col min="7948" max="7948" width="10.42578125" style="6" customWidth="1"/>
    <col min="7949" max="7949" width="11.85546875" style="6" customWidth="1"/>
    <col min="7950" max="7950" width="14.7109375" style="6" customWidth="1"/>
    <col min="7951" max="7951" width="9" style="6" bestFit="1" customWidth="1"/>
    <col min="7952" max="8191" width="9.140625" style="6"/>
    <col min="8192" max="8192" width="4.7109375" style="6" bestFit="1" customWidth="1"/>
    <col min="8193" max="8193" width="9.7109375" style="6" bestFit="1" customWidth="1"/>
    <col min="8194" max="8194" width="10" style="6" bestFit="1" customWidth="1"/>
    <col min="8195" max="8195" width="8.85546875" style="6" bestFit="1" customWidth="1"/>
    <col min="8196" max="8196" width="22.85546875" style="6" customWidth="1"/>
    <col min="8197" max="8197" width="59.7109375" style="6" bestFit="1" customWidth="1"/>
    <col min="8198" max="8198" width="57.85546875" style="6" bestFit="1" customWidth="1"/>
    <col min="8199" max="8199" width="35.28515625" style="6" bestFit="1" customWidth="1"/>
    <col min="8200" max="8200" width="28.140625" style="6" bestFit="1" customWidth="1"/>
    <col min="8201" max="8201" width="33.140625" style="6" bestFit="1" customWidth="1"/>
    <col min="8202" max="8202" width="26" style="6" bestFit="1" customWidth="1"/>
    <col min="8203" max="8203" width="19.140625" style="6" bestFit="1" customWidth="1"/>
    <col min="8204" max="8204" width="10.42578125" style="6" customWidth="1"/>
    <col min="8205" max="8205" width="11.85546875" style="6" customWidth="1"/>
    <col min="8206" max="8206" width="14.7109375" style="6" customWidth="1"/>
    <col min="8207" max="8207" width="9" style="6" bestFit="1" customWidth="1"/>
    <col min="8208" max="8447" width="9.140625" style="6"/>
    <col min="8448" max="8448" width="4.7109375" style="6" bestFit="1" customWidth="1"/>
    <col min="8449" max="8449" width="9.7109375" style="6" bestFit="1" customWidth="1"/>
    <col min="8450" max="8450" width="10" style="6" bestFit="1" customWidth="1"/>
    <col min="8451" max="8451" width="8.85546875" style="6" bestFit="1" customWidth="1"/>
    <col min="8452" max="8452" width="22.85546875" style="6" customWidth="1"/>
    <col min="8453" max="8453" width="59.7109375" style="6" bestFit="1" customWidth="1"/>
    <col min="8454" max="8454" width="57.85546875" style="6" bestFit="1" customWidth="1"/>
    <col min="8455" max="8455" width="35.28515625" style="6" bestFit="1" customWidth="1"/>
    <col min="8456" max="8456" width="28.140625" style="6" bestFit="1" customWidth="1"/>
    <col min="8457" max="8457" width="33.140625" style="6" bestFit="1" customWidth="1"/>
    <col min="8458" max="8458" width="26" style="6" bestFit="1" customWidth="1"/>
    <col min="8459" max="8459" width="19.140625" style="6" bestFit="1" customWidth="1"/>
    <col min="8460" max="8460" width="10.42578125" style="6" customWidth="1"/>
    <col min="8461" max="8461" width="11.85546875" style="6" customWidth="1"/>
    <col min="8462" max="8462" width="14.7109375" style="6" customWidth="1"/>
    <col min="8463" max="8463" width="9" style="6" bestFit="1" customWidth="1"/>
    <col min="8464" max="8703" width="9.140625" style="6"/>
    <col min="8704" max="8704" width="4.7109375" style="6" bestFit="1" customWidth="1"/>
    <col min="8705" max="8705" width="9.7109375" style="6" bestFit="1" customWidth="1"/>
    <col min="8706" max="8706" width="10" style="6" bestFit="1" customWidth="1"/>
    <col min="8707" max="8707" width="8.85546875" style="6" bestFit="1" customWidth="1"/>
    <col min="8708" max="8708" width="22.85546875" style="6" customWidth="1"/>
    <col min="8709" max="8709" width="59.7109375" style="6" bestFit="1" customWidth="1"/>
    <col min="8710" max="8710" width="57.85546875" style="6" bestFit="1" customWidth="1"/>
    <col min="8711" max="8711" width="35.28515625" style="6" bestFit="1" customWidth="1"/>
    <col min="8712" max="8712" width="28.140625" style="6" bestFit="1" customWidth="1"/>
    <col min="8713" max="8713" width="33.140625" style="6" bestFit="1" customWidth="1"/>
    <col min="8714" max="8714" width="26" style="6" bestFit="1" customWidth="1"/>
    <col min="8715" max="8715" width="19.140625" style="6" bestFit="1" customWidth="1"/>
    <col min="8716" max="8716" width="10.42578125" style="6" customWidth="1"/>
    <col min="8717" max="8717" width="11.85546875" style="6" customWidth="1"/>
    <col min="8718" max="8718" width="14.7109375" style="6" customWidth="1"/>
    <col min="8719" max="8719" width="9" style="6" bestFit="1" customWidth="1"/>
    <col min="8720" max="8959" width="9.140625" style="6"/>
    <col min="8960" max="8960" width="4.7109375" style="6" bestFit="1" customWidth="1"/>
    <col min="8961" max="8961" width="9.7109375" style="6" bestFit="1" customWidth="1"/>
    <col min="8962" max="8962" width="10" style="6" bestFit="1" customWidth="1"/>
    <col min="8963" max="8963" width="8.85546875" style="6" bestFit="1" customWidth="1"/>
    <col min="8964" max="8964" width="22.85546875" style="6" customWidth="1"/>
    <col min="8965" max="8965" width="59.7109375" style="6" bestFit="1" customWidth="1"/>
    <col min="8966" max="8966" width="57.85546875" style="6" bestFit="1" customWidth="1"/>
    <col min="8967" max="8967" width="35.28515625" style="6" bestFit="1" customWidth="1"/>
    <col min="8968" max="8968" width="28.140625" style="6" bestFit="1" customWidth="1"/>
    <col min="8969" max="8969" width="33.140625" style="6" bestFit="1" customWidth="1"/>
    <col min="8970" max="8970" width="26" style="6" bestFit="1" customWidth="1"/>
    <col min="8971" max="8971" width="19.140625" style="6" bestFit="1" customWidth="1"/>
    <col min="8972" max="8972" width="10.42578125" style="6" customWidth="1"/>
    <col min="8973" max="8973" width="11.85546875" style="6" customWidth="1"/>
    <col min="8974" max="8974" width="14.7109375" style="6" customWidth="1"/>
    <col min="8975" max="8975" width="9" style="6" bestFit="1" customWidth="1"/>
    <col min="8976" max="9215" width="9.140625" style="6"/>
    <col min="9216" max="9216" width="4.7109375" style="6" bestFit="1" customWidth="1"/>
    <col min="9217" max="9217" width="9.7109375" style="6" bestFit="1" customWidth="1"/>
    <col min="9218" max="9218" width="10" style="6" bestFit="1" customWidth="1"/>
    <col min="9219" max="9219" width="8.85546875" style="6" bestFit="1" customWidth="1"/>
    <col min="9220" max="9220" width="22.85546875" style="6" customWidth="1"/>
    <col min="9221" max="9221" width="59.7109375" style="6" bestFit="1" customWidth="1"/>
    <col min="9222" max="9222" width="57.85546875" style="6" bestFit="1" customWidth="1"/>
    <col min="9223" max="9223" width="35.28515625" style="6" bestFit="1" customWidth="1"/>
    <col min="9224" max="9224" width="28.140625" style="6" bestFit="1" customWidth="1"/>
    <col min="9225" max="9225" width="33.140625" style="6" bestFit="1" customWidth="1"/>
    <col min="9226" max="9226" width="26" style="6" bestFit="1" customWidth="1"/>
    <col min="9227" max="9227" width="19.140625" style="6" bestFit="1" customWidth="1"/>
    <col min="9228" max="9228" width="10.42578125" style="6" customWidth="1"/>
    <col min="9229" max="9229" width="11.85546875" style="6" customWidth="1"/>
    <col min="9230" max="9230" width="14.7109375" style="6" customWidth="1"/>
    <col min="9231" max="9231" width="9" style="6" bestFit="1" customWidth="1"/>
    <col min="9232" max="9471" width="9.140625" style="6"/>
    <col min="9472" max="9472" width="4.7109375" style="6" bestFit="1" customWidth="1"/>
    <col min="9473" max="9473" width="9.7109375" style="6" bestFit="1" customWidth="1"/>
    <col min="9474" max="9474" width="10" style="6" bestFit="1" customWidth="1"/>
    <col min="9475" max="9475" width="8.85546875" style="6" bestFit="1" customWidth="1"/>
    <col min="9476" max="9476" width="22.85546875" style="6" customWidth="1"/>
    <col min="9477" max="9477" width="59.7109375" style="6" bestFit="1" customWidth="1"/>
    <col min="9478" max="9478" width="57.85546875" style="6" bestFit="1" customWidth="1"/>
    <col min="9479" max="9479" width="35.28515625" style="6" bestFit="1" customWidth="1"/>
    <col min="9480" max="9480" width="28.140625" style="6" bestFit="1" customWidth="1"/>
    <col min="9481" max="9481" width="33.140625" style="6" bestFit="1" customWidth="1"/>
    <col min="9482" max="9482" width="26" style="6" bestFit="1" customWidth="1"/>
    <col min="9483" max="9483" width="19.140625" style="6" bestFit="1" customWidth="1"/>
    <col min="9484" max="9484" width="10.42578125" style="6" customWidth="1"/>
    <col min="9485" max="9485" width="11.85546875" style="6" customWidth="1"/>
    <col min="9486" max="9486" width="14.7109375" style="6" customWidth="1"/>
    <col min="9487" max="9487" width="9" style="6" bestFit="1" customWidth="1"/>
    <col min="9488" max="9727" width="9.140625" style="6"/>
    <col min="9728" max="9728" width="4.7109375" style="6" bestFit="1" customWidth="1"/>
    <col min="9729" max="9729" width="9.7109375" style="6" bestFit="1" customWidth="1"/>
    <col min="9730" max="9730" width="10" style="6" bestFit="1" customWidth="1"/>
    <col min="9731" max="9731" width="8.85546875" style="6" bestFit="1" customWidth="1"/>
    <col min="9732" max="9732" width="22.85546875" style="6" customWidth="1"/>
    <col min="9733" max="9733" width="59.7109375" style="6" bestFit="1" customWidth="1"/>
    <col min="9734" max="9734" width="57.85546875" style="6" bestFit="1" customWidth="1"/>
    <col min="9735" max="9735" width="35.28515625" style="6" bestFit="1" customWidth="1"/>
    <col min="9736" max="9736" width="28.140625" style="6" bestFit="1" customWidth="1"/>
    <col min="9737" max="9737" width="33.140625" style="6" bestFit="1" customWidth="1"/>
    <col min="9738" max="9738" width="26" style="6" bestFit="1" customWidth="1"/>
    <col min="9739" max="9739" width="19.140625" style="6" bestFit="1" customWidth="1"/>
    <col min="9740" max="9740" width="10.42578125" style="6" customWidth="1"/>
    <col min="9741" max="9741" width="11.85546875" style="6" customWidth="1"/>
    <col min="9742" max="9742" width="14.7109375" style="6" customWidth="1"/>
    <col min="9743" max="9743" width="9" style="6" bestFit="1" customWidth="1"/>
    <col min="9744" max="9983" width="9.140625" style="6"/>
    <col min="9984" max="9984" width="4.7109375" style="6" bestFit="1" customWidth="1"/>
    <col min="9985" max="9985" width="9.7109375" style="6" bestFit="1" customWidth="1"/>
    <col min="9986" max="9986" width="10" style="6" bestFit="1" customWidth="1"/>
    <col min="9987" max="9987" width="8.85546875" style="6" bestFit="1" customWidth="1"/>
    <col min="9988" max="9988" width="22.85546875" style="6" customWidth="1"/>
    <col min="9989" max="9989" width="59.7109375" style="6" bestFit="1" customWidth="1"/>
    <col min="9990" max="9990" width="57.85546875" style="6" bestFit="1" customWidth="1"/>
    <col min="9991" max="9991" width="35.28515625" style="6" bestFit="1" customWidth="1"/>
    <col min="9992" max="9992" width="28.140625" style="6" bestFit="1" customWidth="1"/>
    <col min="9993" max="9993" width="33.140625" style="6" bestFit="1" customWidth="1"/>
    <col min="9994" max="9994" width="26" style="6" bestFit="1" customWidth="1"/>
    <col min="9995" max="9995" width="19.140625" style="6" bestFit="1" customWidth="1"/>
    <col min="9996" max="9996" width="10.42578125" style="6" customWidth="1"/>
    <col min="9997" max="9997" width="11.85546875" style="6" customWidth="1"/>
    <col min="9998" max="9998" width="14.7109375" style="6" customWidth="1"/>
    <col min="9999" max="9999" width="9" style="6" bestFit="1" customWidth="1"/>
    <col min="10000" max="10239" width="9.140625" style="6"/>
    <col min="10240" max="10240" width="4.7109375" style="6" bestFit="1" customWidth="1"/>
    <col min="10241" max="10241" width="9.7109375" style="6" bestFit="1" customWidth="1"/>
    <col min="10242" max="10242" width="10" style="6" bestFit="1" customWidth="1"/>
    <col min="10243" max="10243" width="8.85546875" style="6" bestFit="1" customWidth="1"/>
    <col min="10244" max="10244" width="22.85546875" style="6" customWidth="1"/>
    <col min="10245" max="10245" width="59.7109375" style="6" bestFit="1" customWidth="1"/>
    <col min="10246" max="10246" width="57.85546875" style="6" bestFit="1" customWidth="1"/>
    <col min="10247" max="10247" width="35.28515625" style="6" bestFit="1" customWidth="1"/>
    <col min="10248" max="10248" width="28.140625" style="6" bestFit="1" customWidth="1"/>
    <col min="10249" max="10249" width="33.140625" style="6" bestFit="1" customWidth="1"/>
    <col min="10250" max="10250" width="26" style="6" bestFit="1" customWidth="1"/>
    <col min="10251" max="10251" width="19.140625" style="6" bestFit="1" customWidth="1"/>
    <col min="10252" max="10252" width="10.42578125" style="6" customWidth="1"/>
    <col min="10253" max="10253" width="11.85546875" style="6" customWidth="1"/>
    <col min="10254" max="10254" width="14.7109375" style="6" customWidth="1"/>
    <col min="10255" max="10255" width="9" style="6" bestFit="1" customWidth="1"/>
    <col min="10256" max="10495" width="9.140625" style="6"/>
    <col min="10496" max="10496" width="4.7109375" style="6" bestFit="1" customWidth="1"/>
    <col min="10497" max="10497" width="9.7109375" style="6" bestFit="1" customWidth="1"/>
    <col min="10498" max="10498" width="10" style="6" bestFit="1" customWidth="1"/>
    <col min="10499" max="10499" width="8.85546875" style="6" bestFit="1" customWidth="1"/>
    <col min="10500" max="10500" width="22.85546875" style="6" customWidth="1"/>
    <col min="10501" max="10501" width="59.7109375" style="6" bestFit="1" customWidth="1"/>
    <col min="10502" max="10502" width="57.85546875" style="6" bestFit="1" customWidth="1"/>
    <col min="10503" max="10503" width="35.28515625" style="6" bestFit="1" customWidth="1"/>
    <col min="10504" max="10504" width="28.140625" style="6" bestFit="1" customWidth="1"/>
    <col min="10505" max="10505" width="33.140625" style="6" bestFit="1" customWidth="1"/>
    <col min="10506" max="10506" width="26" style="6" bestFit="1" customWidth="1"/>
    <col min="10507" max="10507" width="19.140625" style="6" bestFit="1" customWidth="1"/>
    <col min="10508" max="10508" width="10.42578125" style="6" customWidth="1"/>
    <col min="10509" max="10509" width="11.85546875" style="6" customWidth="1"/>
    <col min="10510" max="10510" width="14.7109375" style="6" customWidth="1"/>
    <col min="10511" max="10511" width="9" style="6" bestFit="1" customWidth="1"/>
    <col min="10512" max="10751" width="9.140625" style="6"/>
    <col min="10752" max="10752" width="4.7109375" style="6" bestFit="1" customWidth="1"/>
    <col min="10753" max="10753" width="9.7109375" style="6" bestFit="1" customWidth="1"/>
    <col min="10754" max="10754" width="10" style="6" bestFit="1" customWidth="1"/>
    <col min="10755" max="10755" width="8.85546875" style="6" bestFit="1" customWidth="1"/>
    <col min="10756" max="10756" width="22.85546875" style="6" customWidth="1"/>
    <col min="10757" max="10757" width="59.7109375" style="6" bestFit="1" customWidth="1"/>
    <col min="10758" max="10758" width="57.85546875" style="6" bestFit="1" customWidth="1"/>
    <col min="10759" max="10759" width="35.28515625" style="6" bestFit="1" customWidth="1"/>
    <col min="10760" max="10760" width="28.140625" style="6" bestFit="1" customWidth="1"/>
    <col min="10761" max="10761" width="33.140625" style="6" bestFit="1" customWidth="1"/>
    <col min="10762" max="10762" width="26" style="6" bestFit="1" customWidth="1"/>
    <col min="10763" max="10763" width="19.140625" style="6" bestFit="1" customWidth="1"/>
    <col min="10764" max="10764" width="10.42578125" style="6" customWidth="1"/>
    <col min="10765" max="10765" width="11.85546875" style="6" customWidth="1"/>
    <col min="10766" max="10766" width="14.7109375" style="6" customWidth="1"/>
    <col min="10767" max="10767" width="9" style="6" bestFit="1" customWidth="1"/>
    <col min="10768" max="11007" width="9.140625" style="6"/>
    <col min="11008" max="11008" width="4.7109375" style="6" bestFit="1" customWidth="1"/>
    <col min="11009" max="11009" width="9.7109375" style="6" bestFit="1" customWidth="1"/>
    <col min="11010" max="11010" width="10" style="6" bestFit="1" customWidth="1"/>
    <col min="11011" max="11011" width="8.85546875" style="6" bestFit="1" customWidth="1"/>
    <col min="11012" max="11012" width="22.85546875" style="6" customWidth="1"/>
    <col min="11013" max="11013" width="59.7109375" style="6" bestFit="1" customWidth="1"/>
    <col min="11014" max="11014" width="57.85546875" style="6" bestFit="1" customWidth="1"/>
    <col min="11015" max="11015" width="35.28515625" style="6" bestFit="1" customWidth="1"/>
    <col min="11016" max="11016" width="28.140625" style="6" bestFit="1" customWidth="1"/>
    <col min="11017" max="11017" width="33.140625" style="6" bestFit="1" customWidth="1"/>
    <col min="11018" max="11018" width="26" style="6" bestFit="1" customWidth="1"/>
    <col min="11019" max="11019" width="19.140625" style="6" bestFit="1" customWidth="1"/>
    <col min="11020" max="11020" width="10.42578125" style="6" customWidth="1"/>
    <col min="11021" max="11021" width="11.85546875" style="6" customWidth="1"/>
    <col min="11022" max="11022" width="14.7109375" style="6" customWidth="1"/>
    <col min="11023" max="11023" width="9" style="6" bestFit="1" customWidth="1"/>
    <col min="11024" max="11263" width="9.140625" style="6"/>
    <col min="11264" max="11264" width="4.7109375" style="6" bestFit="1" customWidth="1"/>
    <col min="11265" max="11265" width="9.7109375" style="6" bestFit="1" customWidth="1"/>
    <col min="11266" max="11266" width="10" style="6" bestFit="1" customWidth="1"/>
    <col min="11267" max="11267" width="8.85546875" style="6" bestFit="1" customWidth="1"/>
    <col min="11268" max="11268" width="22.85546875" style="6" customWidth="1"/>
    <col min="11269" max="11269" width="59.7109375" style="6" bestFit="1" customWidth="1"/>
    <col min="11270" max="11270" width="57.85546875" style="6" bestFit="1" customWidth="1"/>
    <col min="11271" max="11271" width="35.28515625" style="6" bestFit="1" customWidth="1"/>
    <col min="11272" max="11272" width="28.140625" style="6" bestFit="1" customWidth="1"/>
    <col min="11273" max="11273" width="33.140625" style="6" bestFit="1" customWidth="1"/>
    <col min="11274" max="11274" width="26" style="6" bestFit="1" customWidth="1"/>
    <col min="11275" max="11275" width="19.140625" style="6" bestFit="1" customWidth="1"/>
    <col min="11276" max="11276" width="10.42578125" style="6" customWidth="1"/>
    <col min="11277" max="11277" width="11.85546875" style="6" customWidth="1"/>
    <col min="11278" max="11278" width="14.7109375" style="6" customWidth="1"/>
    <col min="11279" max="11279" width="9" style="6" bestFit="1" customWidth="1"/>
    <col min="11280" max="11519" width="9.140625" style="6"/>
    <col min="11520" max="11520" width="4.7109375" style="6" bestFit="1" customWidth="1"/>
    <col min="11521" max="11521" width="9.7109375" style="6" bestFit="1" customWidth="1"/>
    <col min="11522" max="11522" width="10" style="6" bestFit="1" customWidth="1"/>
    <col min="11523" max="11523" width="8.85546875" style="6" bestFit="1" customWidth="1"/>
    <col min="11524" max="11524" width="22.85546875" style="6" customWidth="1"/>
    <col min="11525" max="11525" width="59.7109375" style="6" bestFit="1" customWidth="1"/>
    <col min="11526" max="11526" width="57.85546875" style="6" bestFit="1" customWidth="1"/>
    <col min="11527" max="11527" width="35.28515625" style="6" bestFit="1" customWidth="1"/>
    <col min="11528" max="11528" width="28.140625" style="6" bestFit="1" customWidth="1"/>
    <col min="11529" max="11529" width="33.140625" style="6" bestFit="1" customWidth="1"/>
    <col min="11530" max="11530" width="26" style="6" bestFit="1" customWidth="1"/>
    <col min="11531" max="11531" width="19.140625" style="6" bestFit="1" customWidth="1"/>
    <col min="11532" max="11532" width="10.42578125" style="6" customWidth="1"/>
    <col min="11533" max="11533" width="11.85546875" style="6" customWidth="1"/>
    <col min="11534" max="11534" width="14.7109375" style="6" customWidth="1"/>
    <col min="11535" max="11535" width="9" style="6" bestFit="1" customWidth="1"/>
    <col min="11536" max="11775" width="9.140625" style="6"/>
    <col min="11776" max="11776" width="4.7109375" style="6" bestFit="1" customWidth="1"/>
    <col min="11777" max="11777" width="9.7109375" style="6" bestFit="1" customWidth="1"/>
    <col min="11778" max="11778" width="10" style="6" bestFit="1" customWidth="1"/>
    <col min="11779" max="11779" width="8.85546875" style="6" bestFit="1" customWidth="1"/>
    <col min="11780" max="11780" width="22.85546875" style="6" customWidth="1"/>
    <col min="11781" max="11781" width="59.7109375" style="6" bestFit="1" customWidth="1"/>
    <col min="11782" max="11782" width="57.85546875" style="6" bestFit="1" customWidth="1"/>
    <col min="11783" max="11783" width="35.28515625" style="6" bestFit="1" customWidth="1"/>
    <col min="11784" max="11784" width="28.140625" style="6" bestFit="1" customWidth="1"/>
    <col min="11785" max="11785" width="33.140625" style="6" bestFit="1" customWidth="1"/>
    <col min="11786" max="11786" width="26" style="6" bestFit="1" customWidth="1"/>
    <col min="11787" max="11787" width="19.140625" style="6" bestFit="1" customWidth="1"/>
    <col min="11788" max="11788" width="10.42578125" style="6" customWidth="1"/>
    <col min="11789" max="11789" width="11.85546875" style="6" customWidth="1"/>
    <col min="11790" max="11790" width="14.7109375" style="6" customWidth="1"/>
    <col min="11791" max="11791" width="9" style="6" bestFit="1" customWidth="1"/>
    <col min="11792" max="12031" width="9.140625" style="6"/>
    <col min="12032" max="12032" width="4.7109375" style="6" bestFit="1" customWidth="1"/>
    <col min="12033" max="12033" width="9.7109375" style="6" bestFit="1" customWidth="1"/>
    <col min="12034" max="12034" width="10" style="6" bestFit="1" customWidth="1"/>
    <col min="12035" max="12035" width="8.85546875" style="6" bestFit="1" customWidth="1"/>
    <col min="12036" max="12036" width="22.85546875" style="6" customWidth="1"/>
    <col min="12037" max="12037" width="59.7109375" style="6" bestFit="1" customWidth="1"/>
    <col min="12038" max="12038" width="57.85546875" style="6" bestFit="1" customWidth="1"/>
    <col min="12039" max="12039" width="35.28515625" style="6" bestFit="1" customWidth="1"/>
    <col min="12040" max="12040" width="28.140625" style="6" bestFit="1" customWidth="1"/>
    <col min="12041" max="12041" width="33.140625" style="6" bestFit="1" customWidth="1"/>
    <col min="12042" max="12042" width="26" style="6" bestFit="1" customWidth="1"/>
    <col min="12043" max="12043" width="19.140625" style="6" bestFit="1" customWidth="1"/>
    <col min="12044" max="12044" width="10.42578125" style="6" customWidth="1"/>
    <col min="12045" max="12045" width="11.85546875" style="6" customWidth="1"/>
    <col min="12046" max="12046" width="14.7109375" style="6" customWidth="1"/>
    <col min="12047" max="12047" width="9" style="6" bestFit="1" customWidth="1"/>
    <col min="12048" max="12287" width="9.140625" style="6"/>
    <col min="12288" max="12288" width="4.7109375" style="6" bestFit="1" customWidth="1"/>
    <col min="12289" max="12289" width="9.7109375" style="6" bestFit="1" customWidth="1"/>
    <col min="12290" max="12290" width="10" style="6" bestFit="1" customWidth="1"/>
    <col min="12291" max="12291" width="8.85546875" style="6" bestFit="1" customWidth="1"/>
    <col min="12292" max="12292" width="22.85546875" style="6" customWidth="1"/>
    <col min="12293" max="12293" width="59.7109375" style="6" bestFit="1" customWidth="1"/>
    <col min="12294" max="12294" width="57.85546875" style="6" bestFit="1" customWidth="1"/>
    <col min="12295" max="12295" width="35.28515625" style="6" bestFit="1" customWidth="1"/>
    <col min="12296" max="12296" width="28.140625" style="6" bestFit="1" customWidth="1"/>
    <col min="12297" max="12297" width="33.140625" style="6" bestFit="1" customWidth="1"/>
    <col min="12298" max="12298" width="26" style="6" bestFit="1" customWidth="1"/>
    <col min="12299" max="12299" width="19.140625" style="6" bestFit="1" customWidth="1"/>
    <col min="12300" max="12300" width="10.42578125" style="6" customWidth="1"/>
    <col min="12301" max="12301" width="11.85546875" style="6" customWidth="1"/>
    <col min="12302" max="12302" width="14.7109375" style="6" customWidth="1"/>
    <col min="12303" max="12303" width="9" style="6" bestFit="1" customWidth="1"/>
    <col min="12304" max="12543" width="9.140625" style="6"/>
    <col min="12544" max="12544" width="4.7109375" style="6" bestFit="1" customWidth="1"/>
    <col min="12545" max="12545" width="9.7109375" style="6" bestFit="1" customWidth="1"/>
    <col min="12546" max="12546" width="10" style="6" bestFit="1" customWidth="1"/>
    <col min="12547" max="12547" width="8.85546875" style="6" bestFit="1" customWidth="1"/>
    <col min="12548" max="12548" width="22.85546875" style="6" customWidth="1"/>
    <col min="12549" max="12549" width="59.7109375" style="6" bestFit="1" customWidth="1"/>
    <col min="12550" max="12550" width="57.85546875" style="6" bestFit="1" customWidth="1"/>
    <col min="12551" max="12551" width="35.28515625" style="6" bestFit="1" customWidth="1"/>
    <col min="12552" max="12552" width="28.140625" style="6" bestFit="1" customWidth="1"/>
    <col min="12553" max="12553" width="33.140625" style="6" bestFit="1" customWidth="1"/>
    <col min="12554" max="12554" width="26" style="6" bestFit="1" customWidth="1"/>
    <col min="12555" max="12555" width="19.140625" style="6" bestFit="1" customWidth="1"/>
    <col min="12556" max="12556" width="10.42578125" style="6" customWidth="1"/>
    <col min="12557" max="12557" width="11.85546875" style="6" customWidth="1"/>
    <col min="12558" max="12558" width="14.7109375" style="6" customWidth="1"/>
    <col min="12559" max="12559" width="9" style="6" bestFit="1" customWidth="1"/>
    <col min="12560" max="12799" width="9.140625" style="6"/>
    <col min="12800" max="12800" width="4.7109375" style="6" bestFit="1" customWidth="1"/>
    <col min="12801" max="12801" width="9.7109375" style="6" bestFit="1" customWidth="1"/>
    <col min="12802" max="12802" width="10" style="6" bestFit="1" customWidth="1"/>
    <col min="12803" max="12803" width="8.85546875" style="6" bestFit="1" customWidth="1"/>
    <col min="12804" max="12804" width="22.85546875" style="6" customWidth="1"/>
    <col min="12805" max="12805" width="59.7109375" style="6" bestFit="1" customWidth="1"/>
    <col min="12806" max="12806" width="57.85546875" style="6" bestFit="1" customWidth="1"/>
    <col min="12807" max="12807" width="35.28515625" style="6" bestFit="1" customWidth="1"/>
    <col min="12808" max="12808" width="28.140625" style="6" bestFit="1" customWidth="1"/>
    <col min="12809" max="12809" width="33.140625" style="6" bestFit="1" customWidth="1"/>
    <col min="12810" max="12810" width="26" style="6" bestFit="1" customWidth="1"/>
    <col min="12811" max="12811" width="19.140625" style="6" bestFit="1" customWidth="1"/>
    <col min="12812" max="12812" width="10.42578125" style="6" customWidth="1"/>
    <col min="12813" max="12813" width="11.85546875" style="6" customWidth="1"/>
    <col min="12814" max="12814" width="14.7109375" style="6" customWidth="1"/>
    <col min="12815" max="12815" width="9" style="6" bestFit="1" customWidth="1"/>
    <col min="12816" max="13055" width="9.140625" style="6"/>
    <col min="13056" max="13056" width="4.7109375" style="6" bestFit="1" customWidth="1"/>
    <col min="13057" max="13057" width="9.7109375" style="6" bestFit="1" customWidth="1"/>
    <col min="13058" max="13058" width="10" style="6" bestFit="1" customWidth="1"/>
    <col min="13059" max="13059" width="8.85546875" style="6" bestFit="1" customWidth="1"/>
    <col min="13060" max="13060" width="22.85546875" style="6" customWidth="1"/>
    <col min="13061" max="13061" width="59.7109375" style="6" bestFit="1" customWidth="1"/>
    <col min="13062" max="13062" width="57.85546875" style="6" bestFit="1" customWidth="1"/>
    <col min="13063" max="13063" width="35.28515625" style="6" bestFit="1" customWidth="1"/>
    <col min="13064" max="13064" width="28.140625" style="6" bestFit="1" customWidth="1"/>
    <col min="13065" max="13065" width="33.140625" style="6" bestFit="1" customWidth="1"/>
    <col min="13066" max="13066" width="26" style="6" bestFit="1" customWidth="1"/>
    <col min="13067" max="13067" width="19.140625" style="6" bestFit="1" customWidth="1"/>
    <col min="13068" max="13068" width="10.42578125" style="6" customWidth="1"/>
    <col min="13069" max="13069" width="11.85546875" style="6" customWidth="1"/>
    <col min="13070" max="13070" width="14.7109375" style="6" customWidth="1"/>
    <col min="13071" max="13071" width="9" style="6" bestFit="1" customWidth="1"/>
    <col min="13072" max="13311" width="9.140625" style="6"/>
    <col min="13312" max="13312" width="4.7109375" style="6" bestFit="1" customWidth="1"/>
    <col min="13313" max="13313" width="9.7109375" style="6" bestFit="1" customWidth="1"/>
    <col min="13314" max="13314" width="10" style="6" bestFit="1" customWidth="1"/>
    <col min="13315" max="13315" width="8.85546875" style="6" bestFit="1" customWidth="1"/>
    <col min="13316" max="13316" width="22.85546875" style="6" customWidth="1"/>
    <col min="13317" max="13317" width="59.7109375" style="6" bestFit="1" customWidth="1"/>
    <col min="13318" max="13318" width="57.85546875" style="6" bestFit="1" customWidth="1"/>
    <col min="13319" max="13319" width="35.28515625" style="6" bestFit="1" customWidth="1"/>
    <col min="13320" max="13320" width="28.140625" style="6" bestFit="1" customWidth="1"/>
    <col min="13321" max="13321" width="33.140625" style="6" bestFit="1" customWidth="1"/>
    <col min="13322" max="13322" width="26" style="6" bestFit="1" customWidth="1"/>
    <col min="13323" max="13323" width="19.140625" style="6" bestFit="1" customWidth="1"/>
    <col min="13324" max="13324" width="10.42578125" style="6" customWidth="1"/>
    <col min="13325" max="13325" width="11.85546875" style="6" customWidth="1"/>
    <col min="13326" max="13326" width="14.7109375" style="6" customWidth="1"/>
    <col min="13327" max="13327" width="9" style="6" bestFit="1" customWidth="1"/>
    <col min="13328" max="13567" width="9.140625" style="6"/>
    <col min="13568" max="13568" width="4.7109375" style="6" bestFit="1" customWidth="1"/>
    <col min="13569" max="13569" width="9.7109375" style="6" bestFit="1" customWidth="1"/>
    <col min="13570" max="13570" width="10" style="6" bestFit="1" customWidth="1"/>
    <col min="13571" max="13571" width="8.85546875" style="6" bestFit="1" customWidth="1"/>
    <col min="13572" max="13572" width="22.85546875" style="6" customWidth="1"/>
    <col min="13573" max="13573" width="59.7109375" style="6" bestFit="1" customWidth="1"/>
    <col min="13574" max="13574" width="57.85546875" style="6" bestFit="1" customWidth="1"/>
    <col min="13575" max="13575" width="35.28515625" style="6" bestFit="1" customWidth="1"/>
    <col min="13576" max="13576" width="28.140625" style="6" bestFit="1" customWidth="1"/>
    <col min="13577" max="13577" width="33.140625" style="6" bestFit="1" customWidth="1"/>
    <col min="13578" max="13578" width="26" style="6" bestFit="1" customWidth="1"/>
    <col min="13579" max="13579" width="19.140625" style="6" bestFit="1" customWidth="1"/>
    <col min="13580" max="13580" width="10.42578125" style="6" customWidth="1"/>
    <col min="13581" max="13581" width="11.85546875" style="6" customWidth="1"/>
    <col min="13582" max="13582" width="14.7109375" style="6" customWidth="1"/>
    <col min="13583" max="13583" width="9" style="6" bestFit="1" customWidth="1"/>
    <col min="13584" max="13823" width="9.140625" style="6"/>
    <col min="13824" max="13824" width="4.7109375" style="6" bestFit="1" customWidth="1"/>
    <col min="13825" max="13825" width="9.7109375" style="6" bestFit="1" customWidth="1"/>
    <col min="13826" max="13826" width="10" style="6" bestFit="1" customWidth="1"/>
    <col min="13827" max="13827" width="8.85546875" style="6" bestFit="1" customWidth="1"/>
    <col min="13828" max="13828" width="22.85546875" style="6" customWidth="1"/>
    <col min="13829" max="13829" width="59.7109375" style="6" bestFit="1" customWidth="1"/>
    <col min="13830" max="13830" width="57.85546875" style="6" bestFit="1" customWidth="1"/>
    <col min="13831" max="13831" width="35.28515625" style="6" bestFit="1" customWidth="1"/>
    <col min="13832" max="13832" width="28.140625" style="6" bestFit="1" customWidth="1"/>
    <col min="13833" max="13833" width="33.140625" style="6" bestFit="1" customWidth="1"/>
    <col min="13834" max="13834" width="26" style="6" bestFit="1" customWidth="1"/>
    <col min="13835" max="13835" width="19.140625" style="6" bestFit="1" customWidth="1"/>
    <col min="13836" max="13836" width="10.42578125" style="6" customWidth="1"/>
    <col min="13837" max="13837" width="11.85546875" style="6" customWidth="1"/>
    <col min="13838" max="13838" width="14.7109375" style="6" customWidth="1"/>
    <col min="13839" max="13839" width="9" style="6" bestFit="1" customWidth="1"/>
    <col min="13840" max="14079" width="9.140625" style="6"/>
    <col min="14080" max="14080" width="4.7109375" style="6" bestFit="1" customWidth="1"/>
    <col min="14081" max="14081" width="9.7109375" style="6" bestFit="1" customWidth="1"/>
    <col min="14082" max="14082" width="10" style="6" bestFit="1" customWidth="1"/>
    <col min="14083" max="14083" width="8.85546875" style="6" bestFit="1" customWidth="1"/>
    <col min="14084" max="14084" width="22.85546875" style="6" customWidth="1"/>
    <col min="14085" max="14085" width="59.7109375" style="6" bestFit="1" customWidth="1"/>
    <col min="14086" max="14086" width="57.85546875" style="6" bestFit="1" customWidth="1"/>
    <col min="14087" max="14087" width="35.28515625" style="6" bestFit="1" customWidth="1"/>
    <col min="14088" max="14088" width="28.140625" style="6" bestFit="1" customWidth="1"/>
    <col min="14089" max="14089" width="33.140625" style="6" bestFit="1" customWidth="1"/>
    <col min="14090" max="14090" width="26" style="6" bestFit="1" customWidth="1"/>
    <col min="14091" max="14091" width="19.140625" style="6" bestFit="1" customWidth="1"/>
    <col min="14092" max="14092" width="10.42578125" style="6" customWidth="1"/>
    <col min="14093" max="14093" width="11.85546875" style="6" customWidth="1"/>
    <col min="14094" max="14094" width="14.7109375" style="6" customWidth="1"/>
    <col min="14095" max="14095" width="9" style="6" bestFit="1" customWidth="1"/>
    <col min="14096" max="14335" width="9.140625" style="6"/>
    <col min="14336" max="14336" width="4.7109375" style="6" bestFit="1" customWidth="1"/>
    <col min="14337" max="14337" width="9.7109375" style="6" bestFit="1" customWidth="1"/>
    <col min="14338" max="14338" width="10" style="6" bestFit="1" customWidth="1"/>
    <col min="14339" max="14339" width="8.85546875" style="6" bestFit="1" customWidth="1"/>
    <col min="14340" max="14340" width="22.85546875" style="6" customWidth="1"/>
    <col min="14341" max="14341" width="59.7109375" style="6" bestFit="1" customWidth="1"/>
    <col min="14342" max="14342" width="57.85546875" style="6" bestFit="1" customWidth="1"/>
    <col min="14343" max="14343" width="35.28515625" style="6" bestFit="1" customWidth="1"/>
    <col min="14344" max="14344" width="28.140625" style="6" bestFit="1" customWidth="1"/>
    <col min="14345" max="14345" width="33.140625" style="6" bestFit="1" customWidth="1"/>
    <col min="14346" max="14346" width="26" style="6" bestFit="1" customWidth="1"/>
    <col min="14347" max="14347" width="19.140625" style="6" bestFit="1" customWidth="1"/>
    <col min="14348" max="14348" width="10.42578125" style="6" customWidth="1"/>
    <col min="14349" max="14349" width="11.85546875" style="6" customWidth="1"/>
    <col min="14350" max="14350" width="14.7109375" style="6" customWidth="1"/>
    <col min="14351" max="14351" width="9" style="6" bestFit="1" customWidth="1"/>
    <col min="14352" max="14591" width="9.140625" style="6"/>
    <col min="14592" max="14592" width="4.7109375" style="6" bestFit="1" customWidth="1"/>
    <col min="14593" max="14593" width="9.7109375" style="6" bestFit="1" customWidth="1"/>
    <col min="14594" max="14594" width="10" style="6" bestFit="1" customWidth="1"/>
    <col min="14595" max="14595" width="8.85546875" style="6" bestFit="1" customWidth="1"/>
    <col min="14596" max="14596" width="22.85546875" style="6" customWidth="1"/>
    <col min="14597" max="14597" width="59.7109375" style="6" bestFit="1" customWidth="1"/>
    <col min="14598" max="14598" width="57.85546875" style="6" bestFit="1" customWidth="1"/>
    <col min="14599" max="14599" width="35.28515625" style="6" bestFit="1" customWidth="1"/>
    <col min="14600" max="14600" width="28.140625" style="6" bestFit="1" customWidth="1"/>
    <col min="14601" max="14601" width="33.140625" style="6" bestFit="1" customWidth="1"/>
    <col min="14602" max="14602" width="26" style="6" bestFit="1" customWidth="1"/>
    <col min="14603" max="14603" width="19.140625" style="6" bestFit="1" customWidth="1"/>
    <col min="14604" max="14604" width="10.42578125" style="6" customWidth="1"/>
    <col min="14605" max="14605" width="11.85546875" style="6" customWidth="1"/>
    <col min="14606" max="14606" width="14.7109375" style="6" customWidth="1"/>
    <col min="14607" max="14607" width="9" style="6" bestFit="1" customWidth="1"/>
    <col min="14608" max="14847" width="9.140625" style="6"/>
    <col min="14848" max="14848" width="4.7109375" style="6" bestFit="1" customWidth="1"/>
    <col min="14849" max="14849" width="9.7109375" style="6" bestFit="1" customWidth="1"/>
    <col min="14850" max="14850" width="10" style="6" bestFit="1" customWidth="1"/>
    <col min="14851" max="14851" width="8.85546875" style="6" bestFit="1" customWidth="1"/>
    <col min="14852" max="14852" width="22.85546875" style="6" customWidth="1"/>
    <col min="14853" max="14853" width="59.7109375" style="6" bestFit="1" customWidth="1"/>
    <col min="14854" max="14854" width="57.85546875" style="6" bestFit="1" customWidth="1"/>
    <col min="14855" max="14855" width="35.28515625" style="6" bestFit="1" customWidth="1"/>
    <col min="14856" max="14856" width="28.140625" style="6" bestFit="1" customWidth="1"/>
    <col min="14857" max="14857" width="33.140625" style="6" bestFit="1" customWidth="1"/>
    <col min="14858" max="14858" width="26" style="6" bestFit="1" customWidth="1"/>
    <col min="14859" max="14859" width="19.140625" style="6" bestFit="1" customWidth="1"/>
    <col min="14860" max="14860" width="10.42578125" style="6" customWidth="1"/>
    <col min="14861" max="14861" width="11.85546875" style="6" customWidth="1"/>
    <col min="14862" max="14862" width="14.7109375" style="6" customWidth="1"/>
    <col min="14863" max="14863" width="9" style="6" bestFit="1" customWidth="1"/>
    <col min="14864" max="15103" width="9.140625" style="6"/>
    <col min="15104" max="15104" width="4.7109375" style="6" bestFit="1" customWidth="1"/>
    <col min="15105" max="15105" width="9.7109375" style="6" bestFit="1" customWidth="1"/>
    <col min="15106" max="15106" width="10" style="6" bestFit="1" customWidth="1"/>
    <col min="15107" max="15107" width="8.85546875" style="6" bestFit="1" customWidth="1"/>
    <col min="15108" max="15108" width="22.85546875" style="6" customWidth="1"/>
    <col min="15109" max="15109" width="59.7109375" style="6" bestFit="1" customWidth="1"/>
    <col min="15110" max="15110" width="57.85546875" style="6" bestFit="1" customWidth="1"/>
    <col min="15111" max="15111" width="35.28515625" style="6" bestFit="1" customWidth="1"/>
    <col min="15112" max="15112" width="28.140625" style="6" bestFit="1" customWidth="1"/>
    <col min="15113" max="15113" width="33.140625" style="6" bestFit="1" customWidth="1"/>
    <col min="15114" max="15114" width="26" style="6" bestFit="1" customWidth="1"/>
    <col min="15115" max="15115" width="19.140625" style="6" bestFit="1" customWidth="1"/>
    <col min="15116" max="15116" width="10.42578125" style="6" customWidth="1"/>
    <col min="15117" max="15117" width="11.85546875" style="6" customWidth="1"/>
    <col min="15118" max="15118" width="14.7109375" style="6" customWidth="1"/>
    <col min="15119" max="15119" width="9" style="6" bestFit="1" customWidth="1"/>
    <col min="15120" max="15359" width="9.140625" style="6"/>
    <col min="15360" max="15360" width="4.7109375" style="6" bestFit="1" customWidth="1"/>
    <col min="15361" max="15361" width="9.7109375" style="6" bestFit="1" customWidth="1"/>
    <col min="15362" max="15362" width="10" style="6" bestFit="1" customWidth="1"/>
    <col min="15363" max="15363" width="8.85546875" style="6" bestFit="1" customWidth="1"/>
    <col min="15364" max="15364" width="22.85546875" style="6" customWidth="1"/>
    <col min="15365" max="15365" width="59.7109375" style="6" bestFit="1" customWidth="1"/>
    <col min="15366" max="15366" width="57.85546875" style="6" bestFit="1" customWidth="1"/>
    <col min="15367" max="15367" width="35.28515625" style="6" bestFit="1" customWidth="1"/>
    <col min="15368" max="15368" width="28.140625" style="6" bestFit="1" customWidth="1"/>
    <col min="15369" max="15369" width="33.140625" style="6" bestFit="1" customWidth="1"/>
    <col min="15370" max="15370" width="26" style="6" bestFit="1" customWidth="1"/>
    <col min="15371" max="15371" width="19.140625" style="6" bestFit="1" customWidth="1"/>
    <col min="15372" max="15372" width="10.42578125" style="6" customWidth="1"/>
    <col min="15373" max="15373" width="11.85546875" style="6" customWidth="1"/>
    <col min="15374" max="15374" width="14.7109375" style="6" customWidth="1"/>
    <col min="15375" max="15375" width="9" style="6" bestFit="1" customWidth="1"/>
    <col min="15376" max="15615" width="9.140625" style="6"/>
    <col min="15616" max="15616" width="4.7109375" style="6" bestFit="1" customWidth="1"/>
    <col min="15617" max="15617" width="9.7109375" style="6" bestFit="1" customWidth="1"/>
    <col min="15618" max="15618" width="10" style="6" bestFit="1" customWidth="1"/>
    <col min="15619" max="15619" width="8.85546875" style="6" bestFit="1" customWidth="1"/>
    <col min="15620" max="15620" width="22.85546875" style="6" customWidth="1"/>
    <col min="15621" max="15621" width="59.7109375" style="6" bestFit="1" customWidth="1"/>
    <col min="15622" max="15622" width="57.85546875" style="6" bestFit="1" customWidth="1"/>
    <col min="15623" max="15623" width="35.28515625" style="6" bestFit="1" customWidth="1"/>
    <col min="15624" max="15624" width="28.140625" style="6" bestFit="1" customWidth="1"/>
    <col min="15625" max="15625" width="33.140625" style="6" bestFit="1" customWidth="1"/>
    <col min="15626" max="15626" width="26" style="6" bestFit="1" customWidth="1"/>
    <col min="15627" max="15627" width="19.140625" style="6" bestFit="1" customWidth="1"/>
    <col min="15628" max="15628" width="10.42578125" style="6" customWidth="1"/>
    <col min="15629" max="15629" width="11.85546875" style="6" customWidth="1"/>
    <col min="15630" max="15630" width="14.7109375" style="6" customWidth="1"/>
    <col min="15631" max="15631" width="9" style="6" bestFit="1" customWidth="1"/>
    <col min="15632" max="15871" width="9.140625" style="6"/>
    <col min="15872" max="15872" width="4.7109375" style="6" bestFit="1" customWidth="1"/>
    <col min="15873" max="15873" width="9.7109375" style="6" bestFit="1" customWidth="1"/>
    <col min="15874" max="15874" width="10" style="6" bestFit="1" customWidth="1"/>
    <col min="15875" max="15875" width="8.85546875" style="6" bestFit="1" customWidth="1"/>
    <col min="15876" max="15876" width="22.85546875" style="6" customWidth="1"/>
    <col min="15877" max="15877" width="59.7109375" style="6" bestFit="1" customWidth="1"/>
    <col min="15878" max="15878" width="57.85546875" style="6" bestFit="1" customWidth="1"/>
    <col min="15879" max="15879" width="35.28515625" style="6" bestFit="1" customWidth="1"/>
    <col min="15880" max="15880" width="28.140625" style="6" bestFit="1" customWidth="1"/>
    <col min="15881" max="15881" width="33.140625" style="6" bestFit="1" customWidth="1"/>
    <col min="15882" max="15882" width="26" style="6" bestFit="1" customWidth="1"/>
    <col min="15883" max="15883" width="19.140625" style="6" bestFit="1" customWidth="1"/>
    <col min="15884" max="15884" width="10.42578125" style="6" customWidth="1"/>
    <col min="15885" max="15885" width="11.85546875" style="6" customWidth="1"/>
    <col min="15886" max="15886" width="14.7109375" style="6" customWidth="1"/>
    <col min="15887" max="15887" width="9" style="6" bestFit="1" customWidth="1"/>
    <col min="15888" max="16127" width="9.140625" style="6"/>
    <col min="16128" max="16128" width="4.7109375" style="6" bestFit="1" customWidth="1"/>
    <col min="16129" max="16129" width="9.7109375" style="6" bestFit="1" customWidth="1"/>
    <col min="16130" max="16130" width="10" style="6" bestFit="1" customWidth="1"/>
    <col min="16131" max="16131" width="8.85546875" style="6" bestFit="1" customWidth="1"/>
    <col min="16132" max="16132" width="22.85546875" style="6" customWidth="1"/>
    <col min="16133" max="16133" width="59.7109375" style="6" bestFit="1" customWidth="1"/>
    <col min="16134" max="16134" width="57.85546875" style="6" bestFit="1" customWidth="1"/>
    <col min="16135" max="16135" width="35.28515625" style="6" bestFit="1" customWidth="1"/>
    <col min="16136" max="16136" width="28.140625" style="6" bestFit="1" customWidth="1"/>
    <col min="16137" max="16137" width="33.140625" style="6" bestFit="1" customWidth="1"/>
    <col min="16138" max="16138" width="26" style="6" bestFit="1" customWidth="1"/>
    <col min="16139" max="16139" width="19.140625" style="6" bestFit="1" customWidth="1"/>
    <col min="16140" max="16140" width="10.42578125" style="6" customWidth="1"/>
    <col min="16141" max="16141" width="11.85546875" style="6" customWidth="1"/>
    <col min="16142" max="16142" width="14.7109375" style="6" customWidth="1"/>
    <col min="16143" max="16143" width="9" style="6" bestFit="1" customWidth="1"/>
    <col min="16144" max="16384" width="9.140625" style="6"/>
  </cols>
  <sheetData>
    <row r="2" spans="1:19" s="56" customFormat="1" ht="18.75" x14ac:dyDescent="0.3">
      <c r="A2" s="55" t="s">
        <v>837</v>
      </c>
    </row>
    <row r="3" spans="1:19" x14ac:dyDescent="0.25">
      <c r="M3" s="8"/>
      <c r="N3" s="8"/>
      <c r="O3" s="8"/>
      <c r="P3" s="8"/>
    </row>
    <row r="4" spans="1:19" s="10" customFormat="1" ht="47.25" customHeight="1" x14ac:dyDescent="0.25">
      <c r="A4" s="516" t="s">
        <v>0</v>
      </c>
      <c r="B4" s="514" t="s">
        <v>1</v>
      </c>
      <c r="C4" s="514" t="s">
        <v>2</v>
      </c>
      <c r="D4" s="514" t="s">
        <v>3</v>
      </c>
      <c r="E4" s="516" t="s">
        <v>4</v>
      </c>
      <c r="F4" s="516" t="s">
        <v>5</v>
      </c>
      <c r="G4" s="516" t="s">
        <v>6</v>
      </c>
      <c r="H4" s="518" t="s">
        <v>7</v>
      </c>
      <c r="I4" s="518"/>
      <c r="J4" s="516" t="s">
        <v>8</v>
      </c>
      <c r="K4" s="524" t="s">
        <v>9</v>
      </c>
      <c r="L4" s="525"/>
      <c r="M4" s="526" t="s">
        <v>10</v>
      </c>
      <c r="N4" s="526"/>
      <c r="O4" s="526" t="s">
        <v>11</v>
      </c>
      <c r="P4" s="526"/>
      <c r="Q4" s="516" t="s">
        <v>12</v>
      </c>
      <c r="R4" s="514" t="s">
        <v>13</v>
      </c>
    </row>
    <row r="5" spans="1:19" s="10" customFormat="1" ht="35.25" customHeight="1" x14ac:dyDescent="0.2">
      <c r="A5" s="517"/>
      <c r="B5" s="515"/>
      <c r="C5" s="515"/>
      <c r="D5" s="515"/>
      <c r="E5" s="517"/>
      <c r="F5" s="517"/>
      <c r="G5" s="517"/>
      <c r="H5" s="131" t="s">
        <v>14</v>
      </c>
      <c r="I5" s="131" t="s">
        <v>15</v>
      </c>
      <c r="J5" s="517"/>
      <c r="K5" s="132">
        <v>2020</v>
      </c>
      <c r="L5" s="132">
        <v>2021</v>
      </c>
      <c r="M5" s="133">
        <v>2020</v>
      </c>
      <c r="N5" s="133">
        <v>2021</v>
      </c>
      <c r="O5" s="133">
        <v>2020</v>
      </c>
      <c r="P5" s="133">
        <v>2021</v>
      </c>
      <c r="Q5" s="517"/>
      <c r="R5" s="515"/>
    </row>
    <row r="6" spans="1:19" s="10" customFormat="1" ht="15.75" customHeight="1" x14ac:dyDescent="0.2">
      <c r="A6" s="134" t="s">
        <v>16</v>
      </c>
      <c r="B6" s="131" t="s">
        <v>17</v>
      </c>
      <c r="C6" s="131" t="s">
        <v>18</v>
      </c>
      <c r="D6" s="131" t="s">
        <v>19</v>
      </c>
      <c r="E6" s="134" t="s">
        <v>20</v>
      </c>
      <c r="F6" s="134" t="s">
        <v>21</v>
      </c>
      <c r="G6" s="134" t="s">
        <v>22</v>
      </c>
      <c r="H6" s="131" t="s">
        <v>23</v>
      </c>
      <c r="I6" s="131" t="s">
        <v>24</v>
      </c>
      <c r="J6" s="134" t="s">
        <v>25</v>
      </c>
      <c r="K6" s="132" t="s">
        <v>26</v>
      </c>
      <c r="L6" s="132" t="s">
        <v>27</v>
      </c>
      <c r="M6" s="135" t="s">
        <v>28</v>
      </c>
      <c r="N6" s="135" t="s">
        <v>29</v>
      </c>
      <c r="O6" s="135" t="s">
        <v>30</v>
      </c>
      <c r="P6" s="135" t="s">
        <v>31</v>
      </c>
      <c r="Q6" s="134" t="s">
        <v>355</v>
      </c>
      <c r="R6" s="131" t="s">
        <v>32</v>
      </c>
    </row>
    <row r="7" spans="1:19" s="10" customFormat="1" ht="289.5" customHeight="1" x14ac:dyDescent="0.2">
      <c r="A7" s="136">
        <v>1</v>
      </c>
      <c r="B7" s="136">
        <v>1</v>
      </c>
      <c r="C7" s="136">
        <v>4</v>
      </c>
      <c r="D7" s="136">
        <v>2</v>
      </c>
      <c r="E7" s="137" t="s">
        <v>356</v>
      </c>
      <c r="F7" s="138" t="s">
        <v>357</v>
      </c>
      <c r="G7" s="136" t="s">
        <v>358</v>
      </c>
      <c r="H7" s="139" t="s">
        <v>359</v>
      </c>
      <c r="I7" s="139" t="s">
        <v>360</v>
      </c>
      <c r="J7" s="139" t="s">
        <v>361</v>
      </c>
      <c r="K7" s="136" t="s">
        <v>362</v>
      </c>
      <c r="L7" s="136" t="s">
        <v>83</v>
      </c>
      <c r="M7" s="140">
        <v>11000</v>
      </c>
      <c r="N7" s="141" t="s">
        <v>83</v>
      </c>
      <c r="O7" s="140">
        <v>11000</v>
      </c>
      <c r="P7" s="140" t="s">
        <v>83</v>
      </c>
      <c r="Q7" s="139" t="s">
        <v>363</v>
      </c>
      <c r="R7" s="139" t="s">
        <v>364</v>
      </c>
      <c r="S7" s="142"/>
    </row>
    <row r="8" spans="1:19" s="10" customFormat="1" ht="78.75" customHeight="1" x14ac:dyDescent="0.2">
      <c r="A8" s="519" t="s">
        <v>365</v>
      </c>
      <c r="B8" s="522"/>
      <c r="C8" s="522"/>
      <c r="D8" s="522"/>
      <c r="E8" s="522"/>
      <c r="F8" s="522"/>
      <c r="G8" s="522"/>
      <c r="H8" s="522"/>
      <c r="I8" s="522"/>
      <c r="J8" s="522"/>
      <c r="K8" s="522"/>
      <c r="L8" s="522"/>
      <c r="M8" s="522"/>
      <c r="N8" s="522"/>
      <c r="O8" s="522"/>
      <c r="P8" s="522"/>
      <c r="Q8" s="522"/>
      <c r="R8" s="523"/>
    </row>
    <row r="9" spans="1:19" s="10" customFormat="1" ht="180.75" customHeight="1" x14ac:dyDescent="0.2">
      <c r="A9" s="136">
        <v>2</v>
      </c>
      <c r="B9" s="136">
        <v>1</v>
      </c>
      <c r="C9" s="136">
        <v>4</v>
      </c>
      <c r="D9" s="136">
        <v>2</v>
      </c>
      <c r="E9" s="143" t="s">
        <v>366</v>
      </c>
      <c r="F9" s="144" t="s">
        <v>367</v>
      </c>
      <c r="G9" s="145" t="s">
        <v>112</v>
      </c>
      <c r="H9" s="146" t="s">
        <v>368</v>
      </c>
      <c r="I9" s="145" t="s">
        <v>369</v>
      </c>
      <c r="J9" s="144" t="s">
        <v>370</v>
      </c>
      <c r="K9" s="136" t="s">
        <v>362</v>
      </c>
      <c r="L9" s="136" t="s">
        <v>83</v>
      </c>
      <c r="M9" s="140">
        <v>7000</v>
      </c>
      <c r="N9" s="140" t="s">
        <v>83</v>
      </c>
      <c r="O9" s="140">
        <v>7000</v>
      </c>
      <c r="P9" s="147" t="s">
        <v>83</v>
      </c>
      <c r="Q9" s="139" t="s">
        <v>363</v>
      </c>
      <c r="R9" s="139" t="s">
        <v>364</v>
      </c>
    </row>
    <row r="10" spans="1:19" s="10" customFormat="1" ht="83.25" customHeight="1" x14ac:dyDescent="0.2">
      <c r="A10" s="519" t="s">
        <v>371</v>
      </c>
      <c r="B10" s="522"/>
      <c r="C10" s="522"/>
      <c r="D10" s="522"/>
      <c r="E10" s="522"/>
      <c r="F10" s="522"/>
      <c r="G10" s="522"/>
      <c r="H10" s="522"/>
      <c r="I10" s="522"/>
      <c r="J10" s="522"/>
      <c r="K10" s="522"/>
      <c r="L10" s="522"/>
      <c r="M10" s="522"/>
      <c r="N10" s="522"/>
      <c r="O10" s="522"/>
      <c r="P10" s="522"/>
      <c r="Q10" s="522"/>
      <c r="R10" s="523"/>
    </row>
    <row r="11" spans="1:19" s="37" customFormat="1" ht="222.75" customHeight="1" x14ac:dyDescent="0.25">
      <c r="A11" s="148">
        <v>3</v>
      </c>
      <c r="B11" s="145">
        <v>1</v>
      </c>
      <c r="C11" s="148">
        <v>4</v>
      </c>
      <c r="D11" s="145">
        <v>5</v>
      </c>
      <c r="E11" s="149" t="s">
        <v>372</v>
      </c>
      <c r="F11" s="145" t="s">
        <v>373</v>
      </c>
      <c r="G11" s="145" t="s">
        <v>374</v>
      </c>
      <c r="H11" s="150" t="s">
        <v>375</v>
      </c>
      <c r="I11" s="150" t="s">
        <v>376</v>
      </c>
      <c r="J11" s="145" t="s">
        <v>377</v>
      </c>
      <c r="K11" s="151" t="s">
        <v>378</v>
      </c>
      <c r="L11" s="151" t="s">
        <v>83</v>
      </c>
      <c r="M11" s="147">
        <v>40000</v>
      </c>
      <c r="N11" s="148" t="s">
        <v>83</v>
      </c>
      <c r="O11" s="147">
        <v>40000</v>
      </c>
      <c r="P11" s="147" t="s">
        <v>83</v>
      </c>
      <c r="Q11" s="145" t="s">
        <v>363</v>
      </c>
      <c r="R11" s="145" t="s">
        <v>379</v>
      </c>
    </row>
    <row r="12" spans="1:19" s="37" customFormat="1" ht="59.25" customHeight="1" x14ac:dyDescent="0.25">
      <c r="A12" s="528" t="s">
        <v>380</v>
      </c>
      <c r="B12" s="528"/>
      <c r="C12" s="528"/>
      <c r="D12" s="528"/>
      <c r="E12" s="528"/>
      <c r="F12" s="528"/>
      <c r="G12" s="528"/>
      <c r="H12" s="528"/>
      <c r="I12" s="528"/>
      <c r="J12" s="528"/>
      <c r="K12" s="528"/>
      <c r="L12" s="528"/>
      <c r="M12" s="528"/>
      <c r="N12" s="528"/>
      <c r="O12" s="528"/>
      <c r="P12" s="528"/>
      <c r="Q12" s="528"/>
      <c r="R12" s="528"/>
    </row>
    <row r="13" spans="1:19" s="17" customFormat="1" ht="108" customHeight="1" x14ac:dyDescent="0.25">
      <c r="A13" s="273">
        <v>4</v>
      </c>
      <c r="B13" s="274">
        <v>1</v>
      </c>
      <c r="C13" s="273">
        <v>4</v>
      </c>
      <c r="D13" s="274">
        <v>2</v>
      </c>
      <c r="E13" s="275" t="s">
        <v>381</v>
      </c>
      <c r="F13" s="274" t="s">
        <v>382</v>
      </c>
      <c r="G13" s="274" t="s">
        <v>781</v>
      </c>
      <c r="H13" s="274" t="s">
        <v>782</v>
      </c>
      <c r="I13" s="278" t="s">
        <v>783</v>
      </c>
      <c r="J13" s="274" t="s">
        <v>383</v>
      </c>
      <c r="K13" s="276" t="s">
        <v>92</v>
      </c>
      <c r="L13" s="276" t="s">
        <v>83</v>
      </c>
      <c r="M13" s="277">
        <v>18000</v>
      </c>
      <c r="N13" s="273" t="s">
        <v>83</v>
      </c>
      <c r="O13" s="277">
        <v>18000</v>
      </c>
      <c r="P13" s="277"/>
      <c r="Q13" s="274" t="s">
        <v>384</v>
      </c>
      <c r="R13" s="274" t="s">
        <v>379</v>
      </c>
    </row>
    <row r="14" spans="1:19" s="17" customFormat="1" ht="138" customHeight="1" x14ac:dyDescent="0.25">
      <c r="A14" s="529" t="s">
        <v>1065</v>
      </c>
      <c r="B14" s="530"/>
      <c r="C14" s="530"/>
      <c r="D14" s="530"/>
      <c r="E14" s="530"/>
      <c r="F14" s="530"/>
      <c r="G14" s="530"/>
      <c r="H14" s="530"/>
      <c r="I14" s="530"/>
      <c r="J14" s="530"/>
      <c r="K14" s="530"/>
      <c r="L14" s="530"/>
      <c r="M14" s="530"/>
      <c r="N14" s="530"/>
      <c r="O14" s="530"/>
      <c r="P14" s="530"/>
      <c r="Q14" s="530"/>
      <c r="R14" s="531"/>
    </row>
    <row r="15" spans="1:19" s="17" customFormat="1" ht="114.75" customHeight="1" x14ac:dyDescent="0.25">
      <c r="A15" s="273">
        <v>5</v>
      </c>
      <c r="B15" s="273">
        <v>1</v>
      </c>
      <c r="C15" s="273">
        <v>4</v>
      </c>
      <c r="D15" s="274">
        <v>2</v>
      </c>
      <c r="E15" s="275" t="s">
        <v>385</v>
      </c>
      <c r="F15" s="274" t="s">
        <v>386</v>
      </c>
      <c r="G15" s="274" t="s">
        <v>784</v>
      </c>
      <c r="H15" s="274" t="s">
        <v>784</v>
      </c>
      <c r="I15" s="278" t="s">
        <v>785</v>
      </c>
      <c r="J15" s="274" t="s">
        <v>387</v>
      </c>
      <c r="K15" s="276" t="s">
        <v>92</v>
      </c>
      <c r="L15" s="276" t="s">
        <v>83</v>
      </c>
      <c r="M15" s="277">
        <v>15000</v>
      </c>
      <c r="N15" s="273" t="s">
        <v>83</v>
      </c>
      <c r="O15" s="277">
        <v>15000</v>
      </c>
      <c r="P15" s="277"/>
      <c r="Q15" s="274" t="s">
        <v>384</v>
      </c>
      <c r="R15" s="274" t="s">
        <v>379</v>
      </c>
    </row>
    <row r="16" spans="1:19" s="17" customFormat="1" ht="64.5" customHeight="1" x14ac:dyDescent="0.25">
      <c r="A16" s="529" t="s">
        <v>1066</v>
      </c>
      <c r="B16" s="530"/>
      <c r="C16" s="530"/>
      <c r="D16" s="530"/>
      <c r="E16" s="530"/>
      <c r="F16" s="530"/>
      <c r="G16" s="530"/>
      <c r="H16" s="530"/>
      <c r="I16" s="530"/>
      <c r="J16" s="530"/>
      <c r="K16" s="530"/>
      <c r="L16" s="530"/>
      <c r="M16" s="530"/>
      <c r="N16" s="530"/>
      <c r="O16" s="530"/>
      <c r="P16" s="530"/>
      <c r="Q16" s="530"/>
      <c r="R16" s="531"/>
    </row>
    <row r="17" spans="1:18" ht="156" customHeight="1" x14ac:dyDescent="0.25">
      <c r="A17" s="153">
        <v>6</v>
      </c>
      <c r="B17" s="153">
        <v>1</v>
      </c>
      <c r="C17" s="153">
        <v>4</v>
      </c>
      <c r="D17" s="153">
        <v>2</v>
      </c>
      <c r="E17" s="154" t="s">
        <v>388</v>
      </c>
      <c r="F17" s="155" t="s">
        <v>389</v>
      </c>
      <c r="G17" s="153" t="s">
        <v>390</v>
      </c>
      <c r="H17" s="155" t="s">
        <v>375</v>
      </c>
      <c r="I17" s="155" t="s">
        <v>391</v>
      </c>
      <c r="J17" s="155" t="s">
        <v>392</v>
      </c>
      <c r="K17" s="153" t="s">
        <v>378</v>
      </c>
      <c r="L17" s="156" t="s">
        <v>83</v>
      </c>
      <c r="M17" s="157">
        <v>40000</v>
      </c>
      <c r="N17" s="158"/>
      <c r="O17" s="157">
        <v>40000</v>
      </c>
      <c r="P17" s="157"/>
      <c r="Q17" s="159" t="s">
        <v>384</v>
      </c>
      <c r="R17" s="155" t="s">
        <v>379</v>
      </c>
    </row>
    <row r="18" spans="1:18" ht="88.5" customHeight="1" x14ac:dyDescent="0.25">
      <c r="A18" s="527" t="s">
        <v>393</v>
      </c>
      <c r="B18" s="527"/>
      <c r="C18" s="527"/>
      <c r="D18" s="527"/>
      <c r="E18" s="527"/>
      <c r="F18" s="527"/>
      <c r="G18" s="527"/>
      <c r="H18" s="527"/>
      <c r="I18" s="527"/>
      <c r="J18" s="527"/>
      <c r="K18" s="527"/>
      <c r="L18" s="527"/>
      <c r="M18" s="527"/>
      <c r="N18" s="527"/>
      <c r="O18" s="527"/>
      <c r="P18" s="527"/>
      <c r="Q18" s="527"/>
      <c r="R18" s="527"/>
    </row>
    <row r="19" spans="1:18" ht="129.75" customHeight="1" x14ac:dyDescent="0.25">
      <c r="A19" s="145">
        <v>7</v>
      </c>
      <c r="B19" s="145">
        <v>1</v>
      </c>
      <c r="C19" s="145">
        <v>4</v>
      </c>
      <c r="D19" s="145">
        <v>5</v>
      </c>
      <c r="E19" s="149" t="s">
        <v>395</v>
      </c>
      <c r="F19" s="145" t="s">
        <v>396</v>
      </c>
      <c r="G19" s="145" t="s">
        <v>397</v>
      </c>
      <c r="H19" s="138" t="s">
        <v>398</v>
      </c>
      <c r="I19" s="138" t="s">
        <v>399</v>
      </c>
      <c r="J19" s="145" t="s">
        <v>377</v>
      </c>
      <c r="K19" s="145" t="s">
        <v>149</v>
      </c>
      <c r="L19" s="145"/>
      <c r="M19" s="160">
        <v>9000</v>
      </c>
      <c r="N19" s="145"/>
      <c r="O19" s="160">
        <v>9000</v>
      </c>
      <c r="P19" s="145"/>
      <c r="Q19" s="161" t="s">
        <v>384</v>
      </c>
      <c r="R19" s="161" t="s">
        <v>379</v>
      </c>
    </row>
    <row r="20" spans="1:18" ht="39.75" customHeight="1" x14ac:dyDescent="0.25">
      <c r="A20" s="532" t="s">
        <v>400</v>
      </c>
      <c r="B20" s="533"/>
      <c r="C20" s="533"/>
      <c r="D20" s="533"/>
      <c r="E20" s="533"/>
      <c r="F20" s="533"/>
      <c r="G20" s="533"/>
      <c r="H20" s="533"/>
      <c r="I20" s="533"/>
      <c r="J20" s="533"/>
      <c r="K20" s="533"/>
      <c r="L20" s="533"/>
      <c r="M20" s="533"/>
      <c r="N20" s="533"/>
      <c r="O20" s="533"/>
      <c r="P20" s="533"/>
      <c r="Q20" s="533"/>
      <c r="R20" s="534"/>
    </row>
    <row r="21" spans="1:18" ht="292.5" customHeight="1" x14ac:dyDescent="0.25">
      <c r="A21" s="162">
        <v>8</v>
      </c>
      <c r="B21" s="162">
        <v>1</v>
      </c>
      <c r="C21" s="162">
        <v>4</v>
      </c>
      <c r="D21" s="162">
        <v>2</v>
      </c>
      <c r="E21" s="163" t="s">
        <v>401</v>
      </c>
      <c r="F21" s="164" t="s">
        <v>402</v>
      </c>
      <c r="G21" s="162" t="s">
        <v>403</v>
      </c>
      <c r="H21" s="165" t="s">
        <v>404</v>
      </c>
      <c r="I21" s="165" t="s">
        <v>405</v>
      </c>
      <c r="J21" s="166" t="s">
        <v>406</v>
      </c>
      <c r="K21" s="162" t="s">
        <v>103</v>
      </c>
      <c r="L21" s="162"/>
      <c r="M21" s="160">
        <v>17000</v>
      </c>
      <c r="N21" s="167"/>
      <c r="O21" s="160">
        <v>17000</v>
      </c>
      <c r="P21" s="168"/>
      <c r="Q21" s="156" t="s">
        <v>363</v>
      </c>
      <c r="R21" s="156" t="s">
        <v>364</v>
      </c>
    </row>
    <row r="22" spans="1:18" ht="80.25" customHeight="1" x14ac:dyDescent="0.25">
      <c r="A22" s="535" t="s">
        <v>786</v>
      </c>
      <c r="B22" s="535"/>
      <c r="C22" s="535"/>
      <c r="D22" s="535"/>
      <c r="E22" s="535"/>
      <c r="F22" s="535"/>
      <c r="G22" s="535"/>
      <c r="H22" s="535"/>
      <c r="I22" s="535"/>
      <c r="J22" s="535"/>
      <c r="K22" s="535"/>
      <c r="L22" s="535"/>
      <c r="M22" s="535"/>
      <c r="N22" s="535"/>
      <c r="O22" s="535"/>
      <c r="P22" s="535"/>
      <c r="Q22" s="535"/>
      <c r="R22" s="535"/>
    </row>
    <row r="23" spans="1:18" ht="164.25" customHeight="1" x14ac:dyDescent="0.25">
      <c r="A23" s="169">
        <v>9</v>
      </c>
      <c r="B23" s="169">
        <v>1</v>
      </c>
      <c r="C23" s="169">
        <v>4</v>
      </c>
      <c r="D23" s="169">
        <v>2</v>
      </c>
      <c r="E23" s="170" t="s">
        <v>407</v>
      </c>
      <c r="F23" s="171" t="s">
        <v>408</v>
      </c>
      <c r="G23" s="169" t="s">
        <v>235</v>
      </c>
      <c r="H23" s="146" t="s">
        <v>409</v>
      </c>
      <c r="I23" s="165" t="s">
        <v>410</v>
      </c>
      <c r="J23" s="172" t="s">
        <v>411</v>
      </c>
      <c r="K23" s="169" t="s">
        <v>412</v>
      </c>
      <c r="L23" s="169"/>
      <c r="M23" s="173">
        <v>13000</v>
      </c>
      <c r="N23" s="173"/>
      <c r="O23" s="173">
        <v>13000</v>
      </c>
      <c r="P23" s="173"/>
      <c r="Q23" s="146" t="s">
        <v>363</v>
      </c>
      <c r="R23" s="146" t="s">
        <v>364</v>
      </c>
    </row>
    <row r="24" spans="1:18" ht="69.75" customHeight="1" x14ac:dyDescent="0.25">
      <c r="A24" s="528" t="s">
        <v>413</v>
      </c>
      <c r="B24" s="528"/>
      <c r="C24" s="528"/>
      <c r="D24" s="528"/>
      <c r="E24" s="528"/>
      <c r="F24" s="528"/>
      <c r="G24" s="528"/>
      <c r="H24" s="528"/>
      <c r="I24" s="528"/>
      <c r="J24" s="528"/>
      <c r="K24" s="528"/>
      <c r="L24" s="528"/>
      <c r="M24" s="528"/>
      <c r="N24" s="528"/>
      <c r="O24" s="528"/>
      <c r="P24" s="528"/>
      <c r="Q24" s="528"/>
      <c r="R24" s="528"/>
    </row>
    <row r="25" spans="1:18" ht="223.5" customHeight="1" x14ac:dyDescent="0.25">
      <c r="A25" s="136">
        <v>10</v>
      </c>
      <c r="B25" s="136">
        <v>1</v>
      </c>
      <c r="C25" s="136">
        <v>4</v>
      </c>
      <c r="D25" s="136">
        <v>2</v>
      </c>
      <c r="E25" s="174" t="s">
        <v>414</v>
      </c>
      <c r="F25" s="175" t="s">
        <v>415</v>
      </c>
      <c r="G25" s="136" t="s">
        <v>235</v>
      </c>
      <c r="H25" s="139" t="s">
        <v>416</v>
      </c>
      <c r="I25" s="165" t="s">
        <v>410</v>
      </c>
      <c r="J25" s="139" t="s">
        <v>417</v>
      </c>
      <c r="K25" s="139" t="s">
        <v>412</v>
      </c>
      <c r="L25" s="176"/>
      <c r="M25" s="140">
        <v>13000</v>
      </c>
      <c r="N25" s="140"/>
      <c r="O25" s="140">
        <v>13000</v>
      </c>
      <c r="P25" s="140"/>
      <c r="Q25" s="139" t="s">
        <v>363</v>
      </c>
      <c r="R25" s="139" t="s">
        <v>364</v>
      </c>
    </row>
    <row r="26" spans="1:18" ht="51" customHeight="1" x14ac:dyDescent="0.25">
      <c r="A26" s="527" t="s">
        <v>418</v>
      </c>
      <c r="B26" s="527"/>
      <c r="C26" s="527"/>
      <c r="D26" s="527"/>
      <c r="E26" s="527"/>
      <c r="F26" s="527"/>
      <c r="G26" s="527"/>
      <c r="H26" s="527"/>
      <c r="I26" s="527"/>
      <c r="J26" s="527"/>
      <c r="K26" s="527"/>
      <c r="L26" s="527"/>
      <c r="M26" s="527"/>
      <c r="N26" s="527"/>
      <c r="O26" s="527"/>
      <c r="P26" s="527"/>
      <c r="Q26" s="527"/>
      <c r="R26" s="527"/>
    </row>
    <row r="27" spans="1:18" s="17" customFormat="1" ht="375.75" customHeight="1" x14ac:dyDescent="0.25">
      <c r="A27" s="273">
        <v>11</v>
      </c>
      <c r="B27" s="273">
        <v>1</v>
      </c>
      <c r="C27" s="273">
        <v>4</v>
      </c>
      <c r="D27" s="273">
        <v>2</v>
      </c>
      <c r="E27" s="275" t="s">
        <v>419</v>
      </c>
      <c r="F27" s="279" t="s">
        <v>1067</v>
      </c>
      <c r="G27" s="273" t="s">
        <v>403</v>
      </c>
      <c r="H27" s="274" t="s">
        <v>1068</v>
      </c>
      <c r="I27" s="274" t="s">
        <v>1069</v>
      </c>
      <c r="J27" s="274" t="s">
        <v>787</v>
      </c>
      <c r="K27" s="273" t="s">
        <v>169</v>
      </c>
      <c r="L27" s="273"/>
      <c r="M27" s="277">
        <v>17000</v>
      </c>
      <c r="N27" s="280"/>
      <c r="O27" s="277">
        <v>17000</v>
      </c>
      <c r="P27" s="277"/>
      <c r="Q27" s="274" t="s">
        <v>363</v>
      </c>
      <c r="R27" s="274" t="s">
        <v>364</v>
      </c>
    </row>
    <row r="28" spans="1:18" s="17" customFormat="1" ht="69.75" customHeight="1" x14ac:dyDescent="0.25">
      <c r="A28" s="529" t="s">
        <v>1070</v>
      </c>
      <c r="B28" s="530"/>
      <c r="C28" s="530"/>
      <c r="D28" s="530"/>
      <c r="E28" s="530"/>
      <c r="F28" s="530"/>
      <c r="G28" s="530"/>
      <c r="H28" s="530"/>
      <c r="I28" s="530"/>
      <c r="J28" s="530"/>
      <c r="K28" s="530"/>
      <c r="L28" s="530"/>
      <c r="M28" s="530"/>
      <c r="N28" s="530"/>
      <c r="O28" s="530"/>
      <c r="P28" s="530"/>
      <c r="Q28" s="530"/>
      <c r="R28" s="531"/>
    </row>
    <row r="29" spans="1:18" ht="221.25" customHeight="1" x14ac:dyDescent="0.25">
      <c r="A29" s="169">
        <v>12</v>
      </c>
      <c r="B29" s="169">
        <v>1</v>
      </c>
      <c r="C29" s="169">
        <v>4</v>
      </c>
      <c r="D29" s="169">
        <v>2</v>
      </c>
      <c r="E29" s="170" t="s">
        <v>420</v>
      </c>
      <c r="F29" s="177" t="s">
        <v>421</v>
      </c>
      <c r="G29" s="146" t="s">
        <v>422</v>
      </c>
      <c r="H29" s="146" t="s">
        <v>423</v>
      </c>
      <c r="I29" s="146" t="s">
        <v>424</v>
      </c>
      <c r="J29" s="146" t="s">
        <v>425</v>
      </c>
      <c r="K29" s="169" t="s">
        <v>88</v>
      </c>
      <c r="L29" s="169"/>
      <c r="M29" s="173">
        <v>40000</v>
      </c>
      <c r="N29" s="173"/>
      <c r="O29" s="173">
        <v>40000</v>
      </c>
      <c r="P29" s="173"/>
      <c r="Q29" s="146" t="s">
        <v>363</v>
      </c>
      <c r="R29" s="146" t="s">
        <v>379</v>
      </c>
    </row>
    <row r="30" spans="1:18" ht="128.25" customHeight="1" x14ac:dyDescent="0.25">
      <c r="A30" s="519" t="s">
        <v>426</v>
      </c>
      <c r="B30" s="520"/>
      <c r="C30" s="520"/>
      <c r="D30" s="520"/>
      <c r="E30" s="520"/>
      <c r="F30" s="520"/>
      <c r="G30" s="520"/>
      <c r="H30" s="520"/>
      <c r="I30" s="520"/>
      <c r="J30" s="520"/>
      <c r="K30" s="520"/>
      <c r="L30" s="520"/>
      <c r="M30" s="520"/>
      <c r="N30" s="520"/>
      <c r="O30" s="520"/>
      <c r="P30" s="520"/>
      <c r="Q30" s="520"/>
      <c r="R30" s="521"/>
    </row>
    <row r="31" spans="1:18" ht="162" customHeight="1" x14ac:dyDescent="0.25">
      <c r="A31" s="136">
        <v>13</v>
      </c>
      <c r="B31" s="136">
        <v>1</v>
      </c>
      <c r="C31" s="136">
        <v>4</v>
      </c>
      <c r="D31" s="136">
        <v>2</v>
      </c>
      <c r="E31" s="152" t="s">
        <v>427</v>
      </c>
      <c r="F31" s="145" t="s">
        <v>428</v>
      </c>
      <c r="G31" s="139" t="s">
        <v>429</v>
      </c>
      <c r="H31" s="139" t="s">
        <v>430</v>
      </c>
      <c r="I31" s="145" t="s">
        <v>431</v>
      </c>
      <c r="J31" s="139" t="s">
        <v>432</v>
      </c>
      <c r="K31" s="136" t="s">
        <v>88</v>
      </c>
      <c r="L31" s="178"/>
      <c r="M31" s="140">
        <v>30000</v>
      </c>
      <c r="N31" s="179"/>
      <c r="O31" s="140">
        <v>30000</v>
      </c>
      <c r="P31" s="179"/>
      <c r="Q31" s="139" t="s">
        <v>363</v>
      </c>
      <c r="R31" s="139" t="s">
        <v>379</v>
      </c>
    </row>
    <row r="32" spans="1:18" ht="105.75" customHeight="1" x14ac:dyDescent="0.25">
      <c r="A32" s="519" t="s">
        <v>433</v>
      </c>
      <c r="B32" s="522"/>
      <c r="C32" s="522"/>
      <c r="D32" s="522"/>
      <c r="E32" s="522"/>
      <c r="F32" s="522"/>
      <c r="G32" s="522"/>
      <c r="H32" s="522"/>
      <c r="I32" s="522"/>
      <c r="J32" s="522"/>
      <c r="K32" s="522"/>
      <c r="L32" s="522"/>
      <c r="M32" s="522"/>
      <c r="N32" s="522"/>
      <c r="O32" s="522"/>
      <c r="P32" s="522"/>
      <c r="Q32" s="522"/>
      <c r="R32" s="523"/>
    </row>
    <row r="33" spans="1:18" s="17" customFormat="1" ht="210" customHeight="1" x14ac:dyDescent="0.25">
      <c r="A33" s="281">
        <v>14</v>
      </c>
      <c r="B33" s="281">
        <v>1</v>
      </c>
      <c r="C33" s="281">
        <v>4</v>
      </c>
      <c r="D33" s="281">
        <v>5</v>
      </c>
      <c r="E33" s="283" t="s">
        <v>434</v>
      </c>
      <c r="F33" s="284" t="s">
        <v>435</v>
      </c>
      <c r="G33" s="281" t="s">
        <v>436</v>
      </c>
      <c r="H33" s="284" t="s">
        <v>437</v>
      </c>
      <c r="I33" s="284" t="s">
        <v>438</v>
      </c>
      <c r="J33" s="284" t="s">
        <v>439</v>
      </c>
      <c r="K33" s="282" t="s">
        <v>88</v>
      </c>
      <c r="L33" s="282"/>
      <c r="M33" s="285">
        <v>40000</v>
      </c>
      <c r="N33" s="286"/>
      <c r="O33" s="285">
        <v>40000</v>
      </c>
      <c r="P33" s="286"/>
      <c r="Q33" s="287" t="s">
        <v>363</v>
      </c>
      <c r="R33" s="287" t="s">
        <v>379</v>
      </c>
    </row>
    <row r="34" spans="1:18" s="17" customFormat="1" ht="89.25" customHeight="1" x14ac:dyDescent="0.25">
      <c r="A34" s="536" t="s">
        <v>1071</v>
      </c>
      <c r="B34" s="537"/>
      <c r="C34" s="537"/>
      <c r="D34" s="537"/>
      <c r="E34" s="537"/>
      <c r="F34" s="537"/>
      <c r="G34" s="537"/>
      <c r="H34" s="537"/>
      <c r="I34" s="537"/>
      <c r="J34" s="537"/>
      <c r="K34" s="537"/>
      <c r="L34" s="537"/>
      <c r="M34" s="537"/>
      <c r="N34" s="537"/>
      <c r="O34" s="537"/>
      <c r="P34" s="537"/>
      <c r="Q34" s="537"/>
      <c r="R34" s="538"/>
    </row>
    <row r="35" spans="1:18" ht="194.25" customHeight="1" x14ac:dyDescent="0.25">
      <c r="A35" s="136">
        <v>15</v>
      </c>
      <c r="B35" s="136">
        <v>1</v>
      </c>
      <c r="C35" s="136">
        <v>4</v>
      </c>
      <c r="D35" s="136">
        <v>2</v>
      </c>
      <c r="E35" s="152" t="s">
        <v>440</v>
      </c>
      <c r="F35" s="175" t="s">
        <v>441</v>
      </c>
      <c r="G35" s="136" t="s">
        <v>442</v>
      </c>
      <c r="H35" s="139" t="s">
        <v>443</v>
      </c>
      <c r="I35" s="145" t="s">
        <v>444</v>
      </c>
      <c r="J35" s="139" t="s">
        <v>445</v>
      </c>
      <c r="K35" s="136" t="s">
        <v>149</v>
      </c>
      <c r="L35" s="176"/>
      <c r="M35" s="140">
        <v>25000</v>
      </c>
      <c r="N35" s="140"/>
      <c r="O35" s="140">
        <v>25000</v>
      </c>
      <c r="P35" s="141"/>
      <c r="Q35" s="139" t="s">
        <v>363</v>
      </c>
      <c r="R35" s="139" t="s">
        <v>379</v>
      </c>
    </row>
    <row r="36" spans="1:18" ht="100.5" customHeight="1" x14ac:dyDescent="0.25">
      <c r="A36" s="519" t="s">
        <v>446</v>
      </c>
      <c r="B36" s="520"/>
      <c r="C36" s="520"/>
      <c r="D36" s="520"/>
      <c r="E36" s="520"/>
      <c r="F36" s="520"/>
      <c r="G36" s="520"/>
      <c r="H36" s="520"/>
      <c r="I36" s="520"/>
      <c r="J36" s="520"/>
      <c r="K36" s="520"/>
      <c r="L36" s="520"/>
      <c r="M36" s="520"/>
      <c r="N36" s="520"/>
      <c r="O36" s="520"/>
      <c r="P36" s="520"/>
      <c r="Q36" s="520"/>
      <c r="R36" s="521"/>
    </row>
    <row r="37" spans="1:18" ht="157.5" x14ac:dyDescent="0.25">
      <c r="A37" s="148">
        <v>16</v>
      </c>
      <c r="B37" s="169">
        <v>1</v>
      </c>
      <c r="C37" s="169">
        <v>4</v>
      </c>
      <c r="D37" s="169">
        <v>2</v>
      </c>
      <c r="E37" s="180" t="s">
        <v>447</v>
      </c>
      <c r="F37" s="172" t="s">
        <v>448</v>
      </c>
      <c r="G37" s="146" t="s">
        <v>449</v>
      </c>
      <c r="H37" s="146" t="s">
        <v>450</v>
      </c>
      <c r="I37" s="146" t="s">
        <v>451</v>
      </c>
      <c r="J37" s="146" t="s">
        <v>452</v>
      </c>
      <c r="K37" s="181" t="s">
        <v>88</v>
      </c>
      <c r="L37" s="151"/>
      <c r="M37" s="173">
        <v>38000</v>
      </c>
      <c r="N37" s="148"/>
      <c r="O37" s="173">
        <v>38000</v>
      </c>
      <c r="P37" s="147"/>
      <c r="Q37" s="146" t="s">
        <v>363</v>
      </c>
      <c r="R37" s="146" t="s">
        <v>379</v>
      </c>
    </row>
    <row r="38" spans="1:18" ht="115.5" customHeight="1" x14ac:dyDescent="0.25">
      <c r="A38" s="528" t="s">
        <v>453</v>
      </c>
      <c r="B38" s="528"/>
      <c r="C38" s="528"/>
      <c r="D38" s="528"/>
      <c r="E38" s="528"/>
      <c r="F38" s="528"/>
      <c r="G38" s="528"/>
      <c r="H38" s="528"/>
      <c r="I38" s="528"/>
      <c r="J38" s="528"/>
      <c r="K38" s="528"/>
      <c r="L38" s="528"/>
      <c r="M38" s="528"/>
      <c r="N38" s="528"/>
      <c r="O38" s="528"/>
      <c r="P38" s="528"/>
      <c r="Q38" s="528"/>
      <c r="R38" s="528"/>
    </row>
    <row r="39" spans="1:18" ht="111.75" customHeight="1" x14ac:dyDescent="0.25">
      <c r="A39" s="273">
        <v>17</v>
      </c>
      <c r="B39" s="281">
        <v>1</v>
      </c>
      <c r="C39" s="281">
        <v>4</v>
      </c>
      <c r="D39" s="281">
        <v>2</v>
      </c>
      <c r="E39" s="288" t="s">
        <v>788</v>
      </c>
      <c r="F39" s="289" t="s">
        <v>789</v>
      </c>
      <c r="G39" s="284" t="s">
        <v>790</v>
      </c>
      <c r="H39" s="284" t="s">
        <v>791</v>
      </c>
      <c r="I39" s="284">
        <v>1</v>
      </c>
      <c r="J39" s="284" t="s">
        <v>792</v>
      </c>
      <c r="K39" s="281" t="s">
        <v>88</v>
      </c>
      <c r="L39" s="276"/>
      <c r="M39" s="285">
        <v>5300</v>
      </c>
      <c r="N39" s="273"/>
      <c r="O39" s="285">
        <v>5300</v>
      </c>
      <c r="P39" s="277"/>
      <c r="Q39" s="284" t="s">
        <v>363</v>
      </c>
      <c r="R39" s="284" t="s">
        <v>379</v>
      </c>
    </row>
    <row r="40" spans="1:18" ht="61.5" customHeight="1" x14ac:dyDescent="0.25">
      <c r="A40" s="539" t="s">
        <v>793</v>
      </c>
      <c r="B40" s="539"/>
      <c r="C40" s="539"/>
      <c r="D40" s="539"/>
      <c r="E40" s="539"/>
      <c r="F40" s="539"/>
      <c r="G40" s="539"/>
      <c r="H40" s="539"/>
      <c r="I40" s="539"/>
      <c r="J40" s="539"/>
      <c r="K40" s="539"/>
      <c r="L40" s="539"/>
      <c r="M40" s="539"/>
      <c r="N40" s="539"/>
      <c r="O40" s="539"/>
      <c r="P40" s="539"/>
      <c r="Q40" s="539"/>
      <c r="R40" s="539"/>
    </row>
    <row r="41" spans="1:18" ht="138.75" customHeight="1" x14ac:dyDescent="0.25">
      <c r="A41" s="273">
        <v>18</v>
      </c>
      <c r="B41" s="281">
        <v>1</v>
      </c>
      <c r="C41" s="281">
        <v>4</v>
      </c>
      <c r="D41" s="281">
        <v>2</v>
      </c>
      <c r="E41" s="288" t="s">
        <v>794</v>
      </c>
      <c r="F41" s="289" t="s">
        <v>795</v>
      </c>
      <c r="G41" s="290" t="s">
        <v>796</v>
      </c>
      <c r="H41" s="291" t="s">
        <v>797</v>
      </c>
      <c r="I41" s="292" t="s">
        <v>798</v>
      </c>
      <c r="J41" s="284" t="s">
        <v>799</v>
      </c>
      <c r="K41" s="281" t="s">
        <v>88</v>
      </c>
      <c r="L41" s="276"/>
      <c r="M41" s="285">
        <v>6000</v>
      </c>
      <c r="N41" s="273"/>
      <c r="O41" s="285">
        <v>6000</v>
      </c>
      <c r="P41" s="277"/>
      <c r="Q41" s="284" t="s">
        <v>363</v>
      </c>
      <c r="R41" s="284" t="s">
        <v>379</v>
      </c>
    </row>
    <row r="42" spans="1:18" ht="42.75" customHeight="1" x14ac:dyDescent="0.25">
      <c r="A42" s="540" t="s">
        <v>800</v>
      </c>
      <c r="B42" s="540"/>
      <c r="C42" s="540"/>
      <c r="D42" s="540"/>
      <c r="E42" s="540"/>
      <c r="F42" s="540"/>
      <c r="G42" s="540"/>
      <c r="H42" s="540"/>
      <c r="I42" s="540"/>
      <c r="J42" s="540"/>
      <c r="K42" s="540"/>
      <c r="L42" s="540"/>
      <c r="M42" s="540"/>
      <c r="N42" s="540"/>
      <c r="O42" s="540"/>
      <c r="P42" s="540"/>
      <c r="Q42" s="540"/>
      <c r="R42" s="540"/>
    </row>
    <row r="43" spans="1:18" ht="161.25" customHeight="1" x14ac:dyDescent="0.25">
      <c r="A43" s="273">
        <v>19</v>
      </c>
      <c r="B43" s="273">
        <v>1</v>
      </c>
      <c r="C43" s="273">
        <v>4</v>
      </c>
      <c r="D43" s="273">
        <v>2</v>
      </c>
      <c r="E43" s="275" t="s">
        <v>801</v>
      </c>
      <c r="F43" s="274" t="s">
        <v>802</v>
      </c>
      <c r="G43" s="273" t="s">
        <v>803</v>
      </c>
      <c r="H43" s="274" t="s">
        <v>803</v>
      </c>
      <c r="I43" s="273">
        <v>1</v>
      </c>
      <c r="J43" s="279" t="s">
        <v>804</v>
      </c>
      <c r="K43" s="273" t="s">
        <v>92</v>
      </c>
      <c r="L43" s="293"/>
      <c r="M43" s="294">
        <v>4700</v>
      </c>
      <c r="N43" s="293"/>
      <c r="O43" s="294">
        <v>4700</v>
      </c>
      <c r="P43" s="295"/>
      <c r="Q43" s="284" t="s">
        <v>363</v>
      </c>
      <c r="R43" s="284" t="s">
        <v>379</v>
      </c>
    </row>
    <row r="44" spans="1:18" ht="60.75" customHeight="1" x14ac:dyDescent="0.25">
      <c r="A44" s="529" t="s">
        <v>805</v>
      </c>
      <c r="B44" s="530"/>
      <c r="C44" s="530"/>
      <c r="D44" s="530"/>
      <c r="E44" s="530"/>
      <c r="F44" s="530"/>
      <c r="G44" s="530"/>
      <c r="H44" s="530"/>
      <c r="I44" s="530"/>
      <c r="J44" s="530"/>
      <c r="K44" s="530"/>
      <c r="L44" s="530"/>
      <c r="M44" s="530"/>
      <c r="N44" s="530"/>
      <c r="O44" s="530"/>
      <c r="P44" s="530"/>
      <c r="Q44" s="530"/>
      <c r="R44" s="531"/>
    </row>
    <row r="45" spans="1:18" ht="160.5" customHeight="1" x14ac:dyDescent="0.25">
      <c r="A45" s="273">
        <v>20</v>
      </c>
      <c r="B45" s="273">
        <v>1</v>
      </c>
      <c r="C45" s="273">
        <v>4</v>
      </c>
      <c r="D45" s="273">
        <v>2</v>
      </c>
      <c r="E45" s="275" t="s">
        <v>806</v>
      </c>
      <c r="F45" s="274" t="s">
        <v>807</v>
      </c>
      <c r="G45" s="273" t="s">
        <v>808</v>
      </c>
      <c r="H45" s="279" t="s">
        <v>809</v>
      </c>
      <c r="I45" s="279" t="s">
        <v>810</v>
      </c>
      <c r="J45" s="279" t="s">
        <v>804</v>
      </c>
      <c r="K45" s="273" t="s">
        <v>92</v>
      </c>
      <c r="L45" s="293"/>
      <c r="M45" s="294">
        <v>10500</v>
      </c>
      <c r="N45" s="273"/>
      <c r="O45" s="294">
        <v>10500</v>
      </c>
      <c r="P45" s="295"/>
      <c r="Q45" s="284" t="s">
        <v>363</v>
      </c>
      <c r="R45" s="284" t="s">
        <v>379</v>
      </c>
    </row>
    <row r="46" spans="1:18" ht="45.75" customHeight="1" x14ac:dyDescent="0.25">
      <c r="A46" s="529" t="s">
        <v>811</v>
      </c>
      <c r="B46" s="530"/>
      <c r="C46" s="530"/>
      <c r="D46" s="530"/>
      <c r="E46" s="530"/>
      <c r="F46" s="530"/>
      <c r="G46" s="530"/>
      <c r="H46" s="530"/>
      <c r="I46" s="530"/>
      <c r="J46" s="530"/>
      <c r="K46" s="530"/>
      <c r="L46" s="530"/>
      <c r="M46" s="530"/>
      <c r="N46" s="530"/>
      <c r="O46" s="530"/>
      <c r="P46" s="530"/>
      <c r="Q46" s="530"/>
      <c r="R46" s="531"/>
    </row>
    <row r="47" spans="1:18" ht="183.75" customHeight="1" x14ac:dyDescent="0.25">
      <c r="A47" s="273">
        <v>21</v>
      </c>
      <c r="B47" s="273">
        <v>1</v>
      </c>
      <c r="C47" s="273">
        <v>4</v>
      </c>
      <c r="D47" s="273">
        <v>2</v>
      </c>
      <c r="E47" s="275" t="s">
        <v>812</v>
      </c>
      <c r="F47" s="274" t="s">
        <v>813</v>
      </c>
      <c r="G47" s="273" t="s">
        <v>814</v>
      </c>
      <c r="H47" s="274" t="s">
        <v>815</v>
      </c>
      <c r="I47" s="274" t="s">
        <v>816</v>
      </c>
      <c r="J47" s="279" t="s">
        <v>804</v>
      </c>
      <c r="K47" s="273" t="s">
        <v>149</v>
      </c>
      <c r="L47" s="273"/>
      <c r="M47" s="294">
        <v>7800</v>
      </c>
      <c r="N47" s="273"/>
      <c r="O47" s="294">
        <v>7800</v>
      </c>
      <c r="P47" s="295"/>
      <c r="Q47" s="284" t="s">
        <v>363</v>
      </c>
      <c r="R47" s="284" t="s">
        <v>379</v>
      </c>
    </row>
    <row r="48" spans="1:18" ht="88.5" customHeight="1" x14ac:dyDescent="0.25">
      <c r="A48" s="529" t="s">
        <v>817</v>
      </c>
      <c r="B48" s="530"/>
      <c r="C48" s="530"/>
      <c r="D48" s="530"/>
      <c r="E48" s="530"/>
      <c r="F48" s="530"/>
      <c r="G48" s="530"/>
      <c r="H48" s="530"/>
      <c r="I48" s="530"/>
      <c r="J48" s="530"/>
      <c r="K48" s="530"/>
      <c r="L48" s="530"/>
      <c r="M48" s="530"/>
      <c r="N48" s="530"/>
      <c r="O48" s="530"/>
      <c r="P48" s="530"/>
      <c r="Q48" s="530"/>
      <c r="R48" s="531"/>
    </row>
    <row r="50" spans="13:16" x14ac:dyDescent="0.25">
      <c r="M50" s="363" t="s">
        <v>79</v>
      </c>
      <c r="N50" s="364"/>
      <c r="O50" s="363" t="s">
        <v>80</v>
      </c>
      <c r="P50" s="364"/>
    </row>
    <row r="51" spans="13:16" x14ac:dyDescent="0.25">
      <c r="M51" s="29" t="s">
        <v>81</v>
      </c>
      <c r="N51" s="29" t="s">
        <v>82</v>
      </c>
      <c r="O51" s="29" t="s">
        <v>81</v>
      </c>
      <c r="P51" s="29" t="s">
        <v>82</v>
      </c>
    </row>
    <row r="52" spans="13:16" x14ac:dyDescent="0.25">
      <c r="M52" s="90">
        <v>21</v>
      </c>
      <c r="N52" s="91">
        <f>O7+O9+O11+O13+O15+O17+O19+O21+O23+O25+O27+O29+O31+O33+O35+O37+O39+O41+O43+O45+O47</f>
        <v>407300</v>
      </c>
      <c r="O52" s="43" t="s">
        <v>83</v>
      </c>
      <c r="P52" s="44" t="s">
        <v>83</v>
      </c>
    </row>
  </sheetData>
  <mergeCells count="37">
    <mergeCell ref="A42:R42"/>
    <mergeCell ref="A44:R44"/>
    <mergeCell ref="A46:R46"/>
    <mergeCell ref="A48:R48"/>
    <mergeCell ref="M50:N50"/>
    <mergeCell ref="O50:P50"/>
    <mergeCell ref="A24:R24"/>
    <mergeCell ref="A34:R34"/>
    <mergeCell ref="A36:R36"/>
    <mergeCell ref="A38:R38"/>
    <mergeCell ref="A40:R40"/>
    <mergeCell ref="A14:R14"/>
    <mergeCell ref="A16:R16"/>
    <mergeCell ref="A18:R18"/>
    <mergeCell ref="A20:R20"/>
    <mergeCell ref="A22:R22"/>
    <mergeCell ref="H4:I4"/>
    <mergeCell ref="J4:J5"/>
    <mergeCell ref="A30:R30"/>
    <mergeCell ref="A32:R32"/>
    <mergeCell ref="K4:L4"/>
    <mergeCell ref="M4:N4"/>
    <mergeCell ref="A26:R26"/>
    <mergeCell ref="Q4:Q5"/>
    <mergeCell ref="R4:R5"/>
    <mergeCell ref="A8:R8"/>
    <mergeCell ref="O4:P4"/>
    <mergeCell ref="A4:A5"/>
    <mergeCell ref="B4:B5"/>
    <mergeCell ref="A10:R10"/>
    <mergeCell ref="A12:R12"/>
    <mergeCell ref="A28:R28"/>
    <mergeCell ref="C4:C5"/>
    <mergeCell ref="D4:D5"/>
    <mergeCell ref="E4:E5"/>
    <mergeCell ref="F4:F5"/>
    <mergeCell ref="G4:G5"/>
  </mergeCells>
  <pageMargins left="0.7" right="0.7" top="0.75" bottom="0.75" header="0.3" footer="0.3"/>
  <ignoredErrors>
    <ignoredError sqref="I7 I9 I11 I17 I19 I23 I25 I33 I47"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10" zoomScale="60" zoomScaleNormal="60" workbookViewId="0">
      <selection activeCell="J16" sqref="J16"/>
    </sheetView>
  </sheetViews>
  <sheetFormatPr defaultRowHeight="15" x14ac:dyDescent="0.25"/>
  <cols>
    <col min="1" max="1" width="5.140625" style="6" customWidth="1"/>
    <col min="2" max="2" width="9.140625" style="6"/>
    <col min="3" max="3" width="7" style="6" customWidth="1"/>
    <col min="4" max="4" width="11.85546875" style="42" customWidth="1"/>
    <col min="5" max="5" width="23.28515625" style="6" customWidth="1"/>
    <col min="6" max="6" width="66.42578125" style="6" customWidth="1"/>
    <col min="7" max="7" width="14.5703125" style="6" customWidth="1"/>
    <col min="8" max="8" width="19.85546875" style="22" customWidth="1"/>
    <col min="9" max="9" width="14" style="6" customWidth="1"/>
    <col min="10" max="10" width="39.140625" style="6" customWidth="1"/>
    <col min="11" max="12" width="10.7109375" style="42" customWidth="1"/>
    <col min="13" max="13" width="12.42578125" style="42" customWidth="1"/>
    <col min="14" max="14" width="17.28515625" style="42" customWidth="1"/>
    <col min="15" max="15" width="12" style="59" customWidth="1"/>
    <col min="16" max="16" width="11.28515625" style="59" bestFit="1" customWidth="1"/>
    <col min="17" max="17" width="15.85546875" style="40" customWidth="1"/>
    <col min="18" max="18" width="18.42578125" style="40" customWidth="1"/>
    <col min="19" max="16384" width="9.140625" style="6"/>
  </cols>
  <sheetData>
    <row r="1" spans="1:18" x14ac:dyDescent="0.25">
      <c r="A1" s="28"/>
      <c r="B1" s="28"/>
      <c r="C1" s="28"/>
      <c r="D1" s="60"/>
      <c r="E1" s="28"/>
      <c r="F1" s="28"/>
      <c r="G1" s="28"/>
      <c r="H1" s="61"/>
      <c r="I1" s="28"/>
      <c r="J1" s="28"/>
      <c r="K1" s="60"/>
      <c r="L1" s="60"/>
      <c r="M1" s="62"/>
      <c r="N1" s="62"/>
      <c r="O1" s="63"/>
      <c r="P1" s="63"/>
      <c r="Q1" s="39"/>
      <c r="R1" s="39"/>
    </row>
    <row r="2" spans="1:18" x14ac:dyDescent="0.25">
      <c r="A2" s="30" t="s">
        <v>836</v>
      </c>
      <c r="B2" s="28"/>
      <c r="C2" s="28"/>
      <c r="D2" s="60"/>
      <c r="E2" s="28"/>
      <c r="F2" s="28"/>
      <c r="G2" s="28"/>
      <c r="H2" s="61"/>
      <c r="I2" s="28"/>
      <c r="J2" s="28"/>
      <c r="K2" s="60"/>
      <c r="L2" s="60"/>
      <c r="M2" s="62"/>
      <c r="N2" s="62"/>
      <c r="O2" s="63"/>
      <c r="P2" s="63"/>
      <c r="Q2" s="39"/>
      <c r="R2" s="39"/>
    </row>
    <row r="3" spans="1:18" x14ac:dyDescent="0.25">
      <c r="A3" s="28"/>
      <c r="B3" s="28"/>
      <c r="C3" s="28"/>
      <c r="D3" s="60"/>
      <c r="E3" s="28"/>
      <c r="F3" s="28"/>
      <c r="G3" s="28"/>
      <c r="H3" s="61"/>
      <c r="I3" s="28"/>
      <c r="J3" s="28"/>
      <c r="K3" s="60"/>
      <c r="L3" s="60"/>
      <c r="M3" s="62"/>
      <c r="N3" s="62"/>
      <c r="O3" s="63"/>
      <c r="P3" s="63"/>
      <c r="Q3" s="39"/>
      <c r="R3" s="39"/>
    </row>
    <row r="4" spans="1:18" s="10" customFormat="1" ht="47.25" customHeight="1" x14ac:dyDescent="0.25">
      <c r="A4" s="542" t="s">
        <v>0</v>
      </c>
      <c r="B4" s="518" t="s">
        <v>1</v>
      </c>
      <c r="C4" s="518" t="s">
        <v>2</v>
      </c>
      <c r="D4" s="518" t="s">
        <v>3</v>
      </c>
      <c r="E4" s="542" t="s">
        <v>4</v>
      </c>
      <c r="F4" s="542" t="s">
        <v>5</v>
      </c>
      <c r="G4" s="542" t="s">
        <v>6</v>
      </c>
      <c r="H4" s="518" t="s">
        <v>7</v>
      </c>
      <c r="I4" s="518"/>
      <c r="J4" s="542" t="s">
        <v>8</v>
      </c>
      <c r="K4" s="518" t="s">
        <v>9</v>
      </c>
      <c r="L4" s="543"/>
      <c r="M4" s="526" t="s">
        <v>10</v>
      </c>
      <c r="N4" s="526"/>
      <c r="O4" s="526" t="s">
        <v>11</v>
      </c>
      <c r="P4" s="526"/>
      <c r="Q4" s="542" t="s">
        <v>12</v>
      </c>
      <c r="R4" s="518" t="s">
        <v>13</v>
      </c>
    </row>
    <row r="5" spans="1:18" s="10" customFormat="1" ht="35.25" customHeight="1" x14ac:dyDescent="0.2">
      <c r="A5" s="542"/>
      <c r="B5" s="518"/>
      <c r="C5" s="518"/>
      <c r="D5" s="518"/>
      <c r="E5" s="542"/>
      <c r="F5" s="542"/>
      <c r="G5" s="542"/>
      <c r="H5" s="132" t="s">
        <v>14</v>
      </c>
      <c r="I5" s="132" t="s">
        <v>15</v>
      </c>
      <c r="J5" s="542"/>
      <c r="K5" s="132">
        <v>2020</v>
      </c>
      <c r="L5" s="132">
        <v>2021</v>
      </c>
      <c r="M5" s="133">
        <v>2020</v>
      </c>
      <c r="N5" s="133">
        <v>2021</v>
      </c>
      <c r="O5" s="133">
        <v>2020</v>
      </c>
      <c r="P5" s="133">
        <v>2021</v>
      </c>
      <c r="Q5" s="542"/>
      <c r="R5" s="518"/>
    </row>
    <row r="6" spans="1:18" s="10" customFormat="1" ht="15.75" customHeight="1" x14ac:dyDescent="0.2">
      <c r="A6" s="182" t="s">
        <v>16</v>
      </c>
      <c r="B6" s="132" t="s">
        <v>17</v>
      </c>
      <c r="C6" s="132" t="s">
        <v>18</v>
      </c>
      <c r="D6" s="132" t="s">
        <v>19</v>
      </c>
      <c r="E6" s="182" t="s">
        <v>20</v>
      </c>
      <c r="F6" s="182" t="s">
        <v>21</v>
      </c>
      <c r="G6" s="182" t="s">
        <v>22</v>
      </c>
      <c r="H6" s="132" t="s">
        <v>23</v>
      </c>
      <c r="I6" s="132" t="s">
        <v>24</v>
      </c>
      <c r="J6" s="182" t="s">
        <v>25</v>
      </c>
      <c r="K6" s="132" t="s">
        <v>26</v>
      </c>
      <c r="L6" s="132" t="s">
        <v>27</v>
      </c>
      <c r="M6" s="135" t="s">
        <v>28</v>
      </c>
      <c r="N6" s="135" t="s">
        <v>29</v>
      </c>
      <c r="O6" s="135" t="s">
        <v>30</v>
      </c>
      <c r="P6" s="135" t="s">
        <v>31</v>
      </c>
      <c r="Q6" s="182" t="s">
        <v>355</v>
      </c>
      <c r="R6" s="132" t="s">
        <v>32</v>
      </c>
    </row>
    <row r="7" spans="1:18" ht="303" customHeight="1" x14ac:dyDescent="0.25">
      <c r="A7" s="296">
        <v>1</v>
      </c>
      <c r="B7" s="296">
        <v>1</v>
      </c>
      <c r="C7" s="296">
        <v>4</v>
      </c>
      <c r="D7" s="296">
        <v>2</v>
      </c>
      <c r="E7" s="296" t="s">
        <v>454</v>
      </c>
      <c r="F7" s="297" t="s">
        <v>818</v>
      </c>
      <c r="G7" s="298" t="s">
        <v>819</v>
      </c>
      <c r="H7" s="298" t="s">
        <v>820</v>
      </c>
      <c r="I7" s="299" t="s">
        <v>821</v>
      </c>
      <c r="J7" s="298" t="s">
        <v>455</v>
      </c>
      <c r="K7" s="299" t="s">
        <v>822</v>
      </c>
      <c r="L7" s="300"/>
      <c r="M7" s="301">
        <v>53607</v>
      </c>
      <c r="N7" s="302"/>
      <c r="O7" s="301">
        <f>M7</f>
        <v>53607</v>
      </c>
      <c r="P7" s="303"/>
      <c r="Q7" s="298" t="s">
        <v>456</v>
      </c>
      <c r="R7" s="298" t="s">
        <v>457</v>
      </c>
    </row>
    <row r="8" spans="1:18" ht="162.75" customHeight="1" x14ac:dyDescent="0.25">
      <c r="A8" s="541" t="s">
        <v>1072</v>
      </c>
      <c r="B8" s="541"/>
      <c r="C8" s="541"/>
      <c r="D8" s="541"/>
      <c r="E8" s="541"/>
      <c r="F8" s="541"/>
      <c r="G8" s="541"/>
      <c r="H8" s="541"/>
      <c r="I8" s="541"/>
      <c r="J8" s="541"/>
      <c r="K8" s="541"/>
      <c r="L8" s="541"/>
      <c r="M8" s="541"/>
      <c r="N8" s="541"/>
      <c r="O8" s="541"/>
      <c r="P8" s="541"/>
      <c r="Q8" s="541"/>
      <c r="R8" s="541"/>
    </row>
    <row r="9" spans="1:18" ht="314.25" customHeight="1" x14ac:dyDescent="0.25">
      <c r="A9" s="296">
        <v>2</v>
      </c>
      <c r="B9" s="296">
        <v>1</v>
      </c>
      <c r="C9" s="296">
        <v>4</v>
      </c>
      <c r="D9" s="296">
        <v>2</v>
      </c>
      <c r="E9" s="305" t="s">
        <v>823</v>
      </c>
      <c r="F9" s="305" t="s">
        <v>824</v>
      </c>
      <c r="G9" s="306" t="s">
        <v>825</v>
      </c>
      <c r="H9" s="306" t="s">
        <v>825</v>
      </c>
      <c r="I9" s="305" t="s">
        <v>826</v>
      </c>
      <c r="J9" s="298" t="s">
        <v>827</v>
      </c>
      <c r="K9" s="307" t="s">
        <v>828</v>
      </c>
      <c r="L9" s="307"/>
      <c r="M9" s="308">
        <v>50000</v>
      </c>
      <c r="N9" s="308"/>
      <c r="O9" s="308">
        <v>50000</v>
      </c>
      <c r="P9" s="309"/>
      <c r="Q9" s="305" t="s">
        <v>456</v>
      </c>
      <c r="R9" s="305" t="s">
        <v>457</v>
      </c>
    </row>
    <row r="10" spans="1:18" ht="164.25" customHeight="1" x14ac:dyDescent="0.25">
      <c r="A10" s="541" t="s">
        <v>839</v>
      </c>
      <c r="B10" s="541"/>
      <c r="C10" s="541"/>
      <c r="D10" s="541"/>
      <c r="E10" s="541"/>
      <c r="F10" s="541"/>
      <c r="G10" s="541"/>
      <c r="H10" s="541"/>
      <c r="I10" s="541"/>
      <c r="J10" s="541"/>
      <c r="K10" s="541"/>
      <c r="L10" s="541"/>
      <c r="M10" s="541"/>
      <c r="N10" s="541"/>
      <c r="O10" s="541"/>
      <c r="P10" s="541"/>
      <c r="Q10" s="541"/>
      <c r="R10" s="541"/>
    </row>
    <row r="11" spans="1:18" ht="409.5" customHeight="1" x14ac:dyDescent="0.25">
      <c r="A11" s="296">
        <v>3</v>
      </c>
      <c r="B11" s="296">
        <v>1</v>
      </c>
      <c r="C11" s="296">
        <v>4</v>
      </c>
      <c r="D11" s="296">
        <v>2</v>
      </c>
      <c r="E11" s="300" t="s">
        <v>829</v>
      </c>
      <c r="F11" s="310" t="s">
        <v>830</v>
      </c>
      <c r="G11" s="311" t="s">
        <v>831</v>
      </c>
      <c r="H11" s="312" t="s">
        <v>832</v>
      </c>
      <c r="I11" s="313" t="s">
        <v>833</v>
      </c>
      <c r="J11" s="298" t="s">
        <v>834</v>
      </c>
      <c r="K11" s="302" t="s">
        <v>835</v>
      </c>
      <c r="L11" s="302"/>
      <c r="M11" s="314">
        <v>150000</v>
      </c>
      <c r="N11" s="314"/>
      <c r="O11" s="314">
        <v>150000</v>
      </c>
      <c r="P11" s="305"/>
      <c r="Q11" s="305" t="s">
        <v>456</v>
      </c>
      <c r="R11" s="305" t="s">
        <v>457</v>
      </c>
    </row>
    <row r="12" spans="1:18" ht="231.75" customHeight="1" x14ac:dyDescent="0.25">
      <c r="A12" s="541" t="s">
        <v>1073</v>
      </c>
      <c r="B12" s="541"/>
      <c r="C12" s="541"/>
      <c r="D12" s="541"/>
      <c r="E12" s="541"/>
      <c r="F12" s="541"/>
      <c r="G12" s="541"/>
      <c r="H12" s="541"/>
      <c r="I12" s="541"/>
      <c r="J12" s="541"/>
      <c r="K12" s="541"/>
      <c r="L12" s="541"/>
      <c r="M12" s="541"/>
      <c r="N12" s="541"/>
      <c r="O12" s="541"/>
      <c r="P12" s="541"/>
      <c r="Q12" s="541"/>
      <c r="R12" s="541"/>
    </row>
    <row r="13" spans="1:18" x14ac:dyDescent="0.25">
      <c r="A13" s="28"/>
      <c r="B13" s="28"/>
      <c r="C13" s="28"/>
      <c r="D13" s="60"/>
      <c r="E13" s="28"/>
      <c r="F13" s="28"/>
      <c r="G13" s="28"/>
      <c r="H13" s="61"/>
      <c r="I13" s="28"/>
      <c r="J13" s="28"/>
      <c r="K13" s="60"/>
      <c r="L13" s="60"/>
      <c r="M13" s="60"/>
      <c r="N13" s="60"/>
      <c r="O13" s="63"/>
      <c r="P13" s="63"/>
      <c r="Q13" s="39"/>
      <c r="R13" s="39"/>
    </row>
    <row r="14" spans="1:18" x14ac:dyDescent="0.25">
      <c r="A14" s="28"/>
      <c r="B14" s="28"/>
      <c r="C14" s="28"/>
      <c r="D14" s="60"/>
      <c r="E14" s="28"/>
      <c r="F14" s="28"/>
      <c r="G14" s="28"/>
      <c r="H14" s="61"/>
      <c r="I14" s="60"/>
      <c r="J14" s="28"/>
      <c r="K14" s="60"/>
      <c r="L14" s="60"/>
      <c r="M14" s="363" t="s">
        <v>79</v>
      </c>
      <c r="N14" s="364"/>
      <c r="O14" s="363" t="s">
        <v>80</v>
      </c>
      <c r="P14" s="364"/>
      <c r="Q14" s="39"/>
      <c r="R14" s="39"/>
    </row>
    <row r="15" spans="1:18" x14ac:dyDescent="0.25">
      <c r="A15" s="28"/>
      <c r="B15" s="28"/>
      <c r="C15" s="28"/>
      <c r="D15" s="60"/>
      <c r="E15" s="28"/>
      <c r="F15" s="28"/>
      <c r="G15" s="28"/>
      <c r="H15" s="61"/>
      <c r="I15" s="28"/>
      <c r="J15" s="28"/>
      <c r="K15" s="60"/>
      <c r="L15" s="60"/>
      <c r="M15" s="29" t="s">
        <v>81</v>
      </c>
      <c r="N15" s="29" t="s">
        <v>82</v>
      </c>
      <c r="O15" s="29" t="s">
        <v>81</v>
      </c>
      <c r="P15" s="29" t="s">
        <v>82</v>
      </c>
      <c r="Q15" s="39"/>
      <c r="R15" s="39"/>
    </row>
    <row r="16" spans="1:18" x14ac:dyDescent="0.25">
      <c r="A16" s="28"/>
      <c r="B16" s="28"/>
      <c r="C16" s="28"/>
      <c r="D16" s="60"/>
      <c r="E16" s="28"/>
      <c r="F16" s="28"/>
      <c r="G16" s="28"/>
      <c r="H16" s="61"/>
      <c r="I16" s="28"/>
      <c r="J16" s="28"/>
      <c r="K16" s="60"/>
      <c r="L16" s="60"/>
      <c r="M16" s="20">
        <v>3</v>
      </c>
      <c r="N16" s="21">
        <f>O7+O9+O11</f>
        <v>253607</v>
      </c>
      <c r="O16" s="43" t="s">
        <v>83</v>
      </c>
      <c r="P16" s="44" t="s">
        <v>83</v>
      </c>
      <c r="Q16" s="39"/>
      <c r="R16" s="39"/>
    </row>
    <row r="17" spans="1:18" x14ac:dyDescent="0.25">
      <c r="A17" s="28"/>
      <c r="B17" s="28"/>
      <c r="C17" s="28"/>
      <c r="D17" s="60"/>
      <c r="E17" s="28"/>
      <c r="F17" s="28"/>
      <c r="G17" s="28"/>
      <c r="H17" s="61"/>
      <c r="I17" s="28"/>
      <c r="J17" s="28"/>
      <c r="K17" s="60"/>
      <c r="L17" s="60"/>
      <c r="M17" s="60"/>
      <c r="N17" s="60"/>
      <c r="O17" s="63"/>
      <c r="P17" s="63"/>
      <c r="Q17" s="39"/>
      <c r="R17" s="39"/>
    </row>
    <row r="18" spans="1:18" x14ac:dyDescent="0.25">
      <c r="A18" s="28"/>
      <c r="B18" s="28"/>
      <c r="C18" s="28"/>
      <c r="D18" s="60"/>
      <c r="E18" s="28"/>
      <c r="F18" s="28"/>
      <c r="G18" s="28"/>
      <c r="H18" s="61"/>
      <c r="I18" s="28"/>
      <c r="J18" s="28"/>
      <c r="K18" s="60"/>
      <c r="L18" s="60"/>
      <c r="M18" s="60"/>
      <c r="N18" s="60"/>
      <c r="O18" s="63"/>
      <c r="P18" s="63"/>
      <c r="Q18" s="39"/>
      <c r="R18" s="39"/>
    </row>
    <row r="19" spans="1:18" x14ac:dyDescent="0.25">
      <c r="A19" s="28"/>
      <c r="B19" s="28"/>
      <c r="C19" s="28"/>
      <c r="D19" s="60"/>
      <c r="E19" s="28"/>
      <c r="F19" s="28"/>
      <c r="G19" s="28"/>
      <c r="H19" s="61"/>
      <c r="I19" s="28"/>
      <c r="J19" s="28"/>
      <c r="K19" s="60"/>
      <c r="L19" s="60"/>
      <c r="M19" s="60"/>
      <c r="N19" s="60"/>
      <c r="O19" s="63"/>
      <c r="P19" s="63"/>
      <c r="Q19" s="39"/>
      <c r="R19" s="39"/>
    </row>
    <row r="20" spans="1:18" x14ac:dyDescent="0.25">
      <c r="A20" s="28"/>
      <c r="B20" s="28"/>
      <c r="C20" s="28"/>
      <c r="D20" s="60"/>
      <c r="E20" s="28"/>
      <c r="F20" s="28"/>
      <c r="G20" s="28"/>
      <c r="H20" s="61"/>
      <c r="I20" s="28"/>
      <c r="J20" s="28"/>
      <c r="K20" s="60"/>
      <c r="L20" s="60"/>
      <c r="M20" s="60"/>
      <c r="N20" s="60"/>
      <c r="O20" s="63"/>
      <c r="P20" s="63"/>
      <c r="Q20" s="39"/>
      <c r="R20" s="39"/>
    </row>
    <row r="21" spans="1:18" x14ac:dyDescent="0.25">
      <c r="A21" s="28"/>
      <c r="B21" s="28"/>
      <c r="C21" s="28"/>
      <c r="D21" s="60"/>
      <c r="E21" s="28"/>
      <c r="F21" s="28"/>
      <c r="G21" s="28"/>
      <c r="H21" s="61"/>
      <c r="I21" s="28"/>
      <c r="J21" s="28"/>
      <c r="K21" s="60"/>
      <c r="L21" s="60"/>
      <c r="M21" s="60"/>
      <c r="N21" s="60"/>
      <c r="O21" s="63"/>
      <c r="P21" s="63"/>
      <c r="Q21" s="39"/>
      <c r="R21" s="39"/>
    </row>
  </sheetData>
  <mergeCells count="19">
    <mergeCell ref="M4:N4"/>
    <mergeCell ref="O4:P4"/>
    <mergeCell ref="Q4:Q5"/>
    <mergeCell ref="R4:R5"/>
    <mergeCell ref="F4:F5"/>
    <mergeCell ref="G4:G5"/>
    <mergeCell ref="H4:I4"/>
    <mergeCell ref="J4:J5"/>
    <mergeCell ref="K4:L4"/>
    <mergeCell ref="A4:A5"/>
    <mergeCell ref="B4:B5"/>
    <mergeCell ref="C4:C5"/>
    <mergeCell ref="D4:D5"/>
    <mergeCell ref="E4:E5"/>
    <mergeCell ref="A8:R8"/>
    <mergeCell ref="M14:N14"/>
    <mergeCell ref="O14:P14"/>
    <mergeCell ref="A10:R10"/>
    <mergeCell ref="A12:R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CDR (SIR)</vt:lpstr>
      <vt:lpstr>MRiRW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marek</cp:lastModifiedBy>
  <cp:lastPrinted>2020-02-17T10:17:13Z</cp:lastPrinted>
  <dcterms:created xsi:type="dcterms:W3CDTF">2020-01-15T10:30:37Z</dcterms:created>
  <dcterms:modified xsi:type="dcterms:W3CDTF">2020-05-13T13:04:30Z</dcterms:modified>
</cp:coreProperties>
</file>