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Z:\GRUPA ROBOCZA\Grupy tematycznej ds. innowacji w rolnictwie i na obszarach wiejskich\Tryb obiegowy-uchwała 10\"/>
    </mc:Choice>
  </mc:AlternateContent>
  <xr:revisionPtr revIDLastSave="0" documentId="10_ncr:8100000_{D74662B8-6E5B-4B85-A402-6AF3084D27FF}" xr6:coauthVersionLast="32" xr6:coauthVersionMax="32" xr10:uidLastSave="{00000000-0000-0000-0000-000000000000}"/>
  <bookViews>
    <workbookView xWindow="0" yWindow="0" windowWidth="28800" windowHeight="11835" firstSheet="4" activeTab="18" xr2:uid="{00000000-000D-0000-FFFF-FFFF00000000}"/>
  </bookViews>
  <sheets>
    <sheet name="IZ" sheetId="20" r:id="rId1"/>
    <sheet name="CDR w Brwinowie" sheetId="1" r:id="rId2"/>
    <sheet name="Dolnośląski ODR" sheetId="2" r:id="rId3"/>
    <sheet name="Kujawsko-Pomorski ODR" sheetId="3" r:id="rId4"/>
    <sheet name="Lubelski ODR" sheetId="4" r:id="rId5"/>
    <sheet name="Lubuski ODR" sheetId="5" r:id="rId6"/>
    <sheet name="Łódzki ODR" sheetId="6" r:id="rId7"/>
    <sheet name="Małopolski ODR" sheetId="7" r:id="rId8"/>
    <sheet name="Mazowiecki ODR" sheetId="8" r:id="rId9"/>
    <sheet name="Opolski ODR" sheetId="9" r:id="rId10"/>
    <sheet name="Podkarpacki ODR" sheetId="10" r:id="rId11"/>
    <sheet name="Podlaski ODR" sheetId="11" r:id="rId12"/>
    <sheet name="Pomorski ODR" sheetId="12" r:id="rId13"/>
    <sheet name="Śląski ODR" sheetId="13" r:id="rId14"/>
    <sheet name="Świętokrzyski ODR" sheetId="14" r:id="rId15"/>
    <sheet name="Warmińsko-Mazurski ODR" sheetId="15" r:id="rId16"/>
    <sheet name="Wielkopolski ODR" sheetId="16" r:id="rId17"/>
    <sheet name="Zachodniopomorski ODR" sheetId="17" r:id="rId18"/>
    <sheet name="RAZEM" sheetId="36"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6" l="1"/>
  <c r="D24" i="36"/>
  <c r="N21" i="17" l="1"/>
  <c r="N24" i="13" l="1"/>
  <c r="C24" i="36" l="1"/>
  <c r="B24" i="36"/>
  <c r="P23" i="20" l="1"/>
  <c r="O23" i="20"/>
  <c r="T23" i="20"/>
  <c r="S23" i="20"/>
  <c r="P21" i="20"/>
  <c r="O21" i="20"/>
  <c r="P19" i="20"/>
  <c r="T19" i="20" s="1"/>
  <c r="O19" i="20"/>
  <c r="S19" i="20" s="1"/>
  <c r="P17" i="20"/>
  <c r="T17" i="20" s="1"/>
  <c r="O17" i="20"/>
  <c r="S17" i="20" s="1"/>
  <c r="P15" i="20"/>
  <c r="T15" i="20" s="1"/>
  <c r="O15" i="20"/>
  <c r="S15" i="20" s="1"/>
  <c r="P13" i="20"/>
  <c r="T13" i="20" s="1"/>
  <c r="O13" i="20"/>
  <c r="S13" i="20" s="1"/>
  <c r="P11" i="20"/>
  <c r="T11" i="20" s="1"/>
  <c r="O11" i="20"/>
  <c r="S11" i="20" s="1"/>
  <c r="P9" i="20"/>
  <c r="T9" i="20" s="1"/>
  <c r="O9" i="20"/>
  <c r="S9" i="20" s="1"/>
  <c r="P7" i="20"/>
  <c r="O7" i="20"/>
  <c r="T4" i="20"/>
  <c r="Y4" i="20" s="1"/>
  <c r="S4" i="20"/>
  <c r="X4" i="20" s="1"/>
  <c r="Z4" i="20" l="1"/>
  <c r="S5" i="20"/>
  <c r="X5" i="20" s="1"/>
  <c r="T5" i="20"/>
  <c r="Y5" i="20" s="1"/>
  <c r="Z5" i="20" l="1"/>
  <c r="O25" i="16"/>
  <c r="O23" i="16"/>
  <c r="O21" i="16"/>
  <c r="O19" i="16"/>
  <c r="O17" i="16"/>
  <c r="O15" i="16"/>
  <c r="O13" i="16"/>
  <c r="O11" i="16"/>
  <c r="O9" i="16"/>
  <c r="N23" i="14" l="1"/>
  <c r="N30" i="12" l="1"/>
  <c r="O9" i="10" l="1"/>
  <c r="N16" i="10" s="1"/>
  <c r="N35" i="8" l="1"/>
  <c r="N25" i="7" l="1"/>
  <c r="O25" i="5" l="1"/>
  <c r="R23" i="5"/>
  <c r="R25" i="5" s="1"/>
  <c r="Q23" i="5"/>
  <c r="Q25" i="5" s="1"/>
  <c r="O23" i="5"/>
  <c r="O19" i="5"/>
  <c r="O17" i="5"/>
  <c r="R15" i="5"/>
  <c r="R17" i="5" s="1"/>
  <c r="R19" i="5" s="1"/>
  <c r="Q15" i="5"/>
  <c r="Q17" i="5" s="1"/>
  <c r="Q19" i="5" s="1"/>
  <c r="O13" i="5"/>
  <c r="O11" i="5"/>
  <c r="O9" i="5"/>
  <c r="R7" i="5"/>
  <c r="R9" i="5" s="1"/>
  <c r="R11" i="5" s="1"/>
  <c r="R13" i="5" s="1"/>
  <c r="Q7" i="5"/>
  <c r="Q9" i="5" s="1"/>
  <c r="Q11" i="5" s="1"/>
  <c r="Q13" i="5" s="1"/>
  <c r="O7" i="5"/>
  <c r="N22" i="4" l="1"/>
  <c r="N20" i="2" l="1"/>
</calcChain>
</file>

<file path=xl/sharedStrings.xml><?xml version="1.0" encoding="utf-8"?>
<sst xmlns="http://schemas.openxmlformats.org/spreadsheetml/2006/main" count="2098" uniqueCount="822">
  <si>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</si>
  <si>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</si>
  <si>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</si>
  <si>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</si>
  <si>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</si>
  <si>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</si>
  <si>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</si>
  <si>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</si>
  <si>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</si>
  <si>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</si>
  <si>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</si>
  <si>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</si>
  <si>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</si>
  <si>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</si>
  <si>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</si>
  <si>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</si>
  <si>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</si>
  <si>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</si>
  <si>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</si>
  <si>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</si>
  <si>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</si>
  <si>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</si>
  <si>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</si>
  <si>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</si>
  <si>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</si>
  <si>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</si>
  <si>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</si>
  <si>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</si>
  <si>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</si>
  <si>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</si>
  <si>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</si>
  <si>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</si>
  <si>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</si>
  <si>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</si>
  <si>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Konferencja, publikacja naukowa</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</si>
  <si>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</si>
  <si>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</si>
  <si>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t>
  </si>
  <si>
    <t>1</t>
  </si>
  <si>
    <t>publikacja naukowa</t>
  </si>
  <si>
    <t>Centrum Doradztwa Rolniczego w Brwinowie</t>
  </si>
  <si>
    <t>ul. Pszczelińska 99, 05-840 Brwinów</t>
  </si>
  <si>
    <t>liczba uczestników</t>
  </si>
  <si>
    <t>II-IV</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</si>
  <si>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120)</t>
  </si>
  <si>
    <t xml:space="preserve">Innowacyjne technologie w rolnictwie precyzyjnym </t>
  </si>
  <si>
    <t>Szkolenie</t>
  </si>
  <si>
    <t>doradcy rolniczy, pracownicy izb rolniczych, nauczyciele, uczniowie, studenci szkół rolniczych, rolnicy</t>
  </si>
  <si>
    <t>szkolenie</t>
  </si>
  <si>
    <t>35</t>
  </si>
  <si>
    <t>III-IV</t>
  </si>
  <si>
    <t xml:space="preserve"> Celem operacji jest przygotowanie uczestników szkolenia do podejmowania działań prowadzących do wdrażania innowacyjnych rozwiązań w zakresie rolnictwa precyzyjnego w gospodarstwach rolnych. 
</t>
  </si>
  <si>
    <t>Forum „Sieciowanie Partnerów SIR”</t>
  </si>
  <si>
    <t>Konferencja</t>
  </si>
  <si>
    <t>100</t>
  </si>
  <si>
    <t>Partnerzy zarejestrowani w bazie SIR (przedstawiciele nauki, rolnicy, doradcy publiczni oraz komercyjni, przedsiębiorcy działjacy na rzecz rolnictwa)</t>
  </si>
  <si>
    <t>Forum wiedzy i innowacji</t>
  </si>
  <si>
    <t>Konferencja 2-dniowa</t>
  </si>
  <si>
    <t>150</t>
  </si>
  <si>
    <t>Doradcy, nauka, rolnicy, przedsiębiorcy, administracja rządowa i samorządowa</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</si>
  <si>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</si>
  <si>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publikacja</t>
  </si>
  <si>
    <t>nakład</t>
  </si>
  <si>
    <t>10.000</t>
  </si>
  <si>
    <t>Doradcy, nauka, rolnicy, przedsiębiorcy oraz wszyscy zainteresowani działaniem Współpraca</t>
  </si>
  <si>
    <t xml:space="preserve">Broszura: „Działanie Współpraca” wspierające wdrażanie innowacyjnych rozwiązań w rolnictwie </t>
  </si>
  <si>
    <t>Partnerstwo dla rozwoju II</t>
  </si>
  <si>
    <t>2</t>
  </si>
  <si>
    <t>120</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</si>
  <si>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</si>
  <si>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</si>
  <si>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Spotkania informacyjno-szkoleniowe dla brokerów innowacji oraz pracowników CDR i ODR wspierających prace związane z wrażaniem działania „Współpraca”</t>
  </si>
  <si>
    <t>spotkania informacyjno-szkoleniopwe</t>
  </si>
  <si>
    <t>liczba spotkań informacyjno-szkoleniowych</t>
  </si>
  <si>
    <t>4</t>
  </si>
  <si>
    <t>160</t>
  </si>
  <si>
    <t>Pracownicy Centrum Doradztwa Rolniczego w Brwinowie wraz z Oddziałami oraz pracownicy Wojewódzkich Ośrodków Doradztwa Rolniczego (brokerzy innowacji oraz pracownicy wspierający wdrażnie Działania Współpraca), przedstawiciele MRiRW oraz ARiMR</t>
  </si>
  <si>
    <t xml:space="preserve">Uzasadnienie: Jednym z ważniejszych utrudnień, które dotykają polskie rolnictwo jest niedobór wody. Następująe w przyrodzie zmiany klimatyczne są coraz bardziej odczuwalne w tym sektorze, a to właśnie rolnictwo jest największym konsumentem wody - wykorzystuje okoł 70% światowych zasobów. Wraz ze zmianami klimatycznymi coraz częściej mamy do czynienia z występowaniem zjawisk ekstremalnych takich jak ulewy, burze, grad, powodzie czy też susze związane z długimi okresami bezopadowymi. Wzrost temperatury powietrza powoduje zwiększenie parowania, a zatem ta sama ilość opadu przy jednoczesnym wzroście temperatury sprawia, że więcej wody oddawane jest do atmosfery w postaci pary wodnej, co zmniejsza ilość dostępnej wody chociażby dla roślin. Zjawiska te prowadzą do znaczących strat w plonach roślin uprawnych.
Rolnictwo jest nie tylko głównym konsumentem wody ale uznaje się je także za największe źródło jej zanieczyszczenia. Niewłaściwe nawożenie czy też przechowywanie nawozów organicznych i mineralnych może dostarczać do wód duże ilości azotu i fosforu.
Przeciwdziałanie skutkom powyższych zjawisk wymaga od rolników coraz większej wiedzy oraz wielokierunkowości działań. Tylko tak można skutecznie reagować na zachodzące zmiany klimatyczne. 
Wychodząc naprzeciw problemom, Centrum Doradztwa Rolniczego w Brwinowie planuje zorganizować konferencję, podczas której zaprezentowane zostaną najnowsze wyniki badań,  dzięki którym gospodarowanie zasobami wody może być bardziej racjonalne i ekonomiczne, pokłosiem konferencji będzie publikacja w wersji tradycyjnej - papierowej oraz w formie elektronicznej.   </t>
  </si>
  <si>
    <t>Uzasadnienie: Operacja ma przybliżyć grupie docelowej zalety rolnictwa precyzyjnego. Znaczącą zaletą wdrażania rolnictwa precyzyjnego jest fakt, że stanowi ono odpowiedź na potrzebę realizacji zrównoważonego rozwoju, jest również przyjazne dla środowiska oraz ekonomicznie opłacalne. Z tego powodu w ostatnich latach, w wielu krajach, wdraża się je na coraz większą skalę. W Polsce próby wprowadzenia tego systemu wciąż są znikome, choć nowoczesne rolnictwo jest celem, przed którym polscy farmerzy nie mogą uciec, jeśli nie chcą zostać w tyle za swoimi konkurentami z innych krajów europejskich. Należy zatem zdać sobie sprawę, że ten typ produkcji rolnej jest jednym z celów stających współcześnie nie tylko przed rolnikami, lecz także jednostkami rządowymi. Operacja ma przybliżyć zalety rolnictwa precyzyjnego.</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</si>
  <si>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t>
  </si>
  <si>
    <t>Uzasadnienie: Od 2015 roku funkcjonuje baza Partnerów SIR. Celem utworzenia bazy było pozyskanie zróżnicowanej grupy osób/podmiotów zainteresowanych bądź wdrażających innowacyjne rozwiązania w rolnictwie i na obszarach wiejskich. Operaja ma nacelu powiazanie Partnerów Sieci, poprzez nawiązanie kontaktów osobistych, zaprezentowanie się przez poszczególnych Partnerów, tj. opis ich działalności, dotychczasowe działania w zakresie innowacji oraz obszar zainteresowania współpracą we wdrażaniu innowacji. Stworzy to solidne podstawy współpracy wieloaktorowej w zakresie wdrażania innowacji, wzajemnego rozwiązywania zdefiniowanych problemów oraz ostatecznie poprawy efektywności gospodarowania.</t>
  </si>
  <si>
    <t>Uzasadnienie: Operacja przyczyni się do transferu wiedzy i innowacji, dodatkowo stworzy warunki dogodne do sieciowania kontaktów między wielosektorowymi grupami odbiorców. Będzie okazją do prezentacji najnowocześniejszych osiągnięć nauki oraz zachęcenie grupy docelowej operacji do wzmocnienia motywacji korzystania z zasobów jednostek naukowych, które ustawicznie wyprzedzają poziom technologii stosowanej w rolnictwie polskim.</t>
  </si>
  <si>
    <t>Uzasadnienie: Promowanie działania „Współpraca” poprzez opracowanie i druk broszury jest optymalną metodą na upowszechnienie informacji wśród potencjalnych beneficjentów. Broszura daje możliwość dotarcia do szerokiego grona odbiorców. Będzie dostępna na stronie internetowej Centrum Doradztwa Rolniczego w Brwinowie z możliwością jej pobrania, rozdystrybuowana między Wojewódzkimi Ośrodkami Doradztwa Rolniczego, jak również podczas realizowanych przez CDR oraz ww. Ośrodki, operacji, tj. konferencje, wystawy, spotkania itd. Broszura będzie narzędziem w rękach brokerów innowacji zatrudnionych w CDR i WODR, ułatwiającym promocję działania i tworzenie grup operacyjnych. Dodatkowo odbiorca dzięki tej publikacji odkryje SIR, jako narzędzie wspierające wdrażanie innowacji w rolnictwie, w tym tworzenie grup operacyjnych w ramach działania Współpraca.</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</si>
  <si>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</si>
  <si>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Uzasadnienie: Operacja ma za zadanie przeszkolenie potencjalnych partnerów grup operacyjnych w zakresie przygotowania operacji i sporządzenia wniosków wynikajacych z przepisów dotyczących działania Współpraca, określonego Programem Rozwoju Obszarów Wiejskich na lata 2014-2020. Opracowanie i wdrożenie innowacyjnych rozwiazań w tym zakresie jest jednym z priorytetów Ministerstwa Rolnictwa i Rozwoju Wsi. Ostatecznie szkolenie  wzmocni motywację do udziału we wdrażaniu innowacyjnych przedsięwzięć a wnioski składane finalnie do ARiMR będą poprawne merytorycznie, tj. spełniające założenia wynikające z przepisów rozporządzenia i właściwych instrukcji.</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</si>
  <si>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</si>
  <si>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</si>
  <si>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</si>
  <si>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</si>
  <si>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</si>
  <si>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</si>
  <si>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</si>
  <si>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</si>
  <si>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</si>
  <si>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Uzasadnienie: Wdrażanie innowacji w rolnictwie i na obszarach wiejskich na Dolnym Śląsku w dużym stopniu zależy od przepływu wyników badań prowadzonych przez jednostki naukowo-badawcze oraz poziom finansowania tych działań. Niezadowalający poziom przepływu wyników badań, niski poziom współpracy pomiędzy jednostkami naukowymi a dolnośląskim rolnictwem oraz brak środków finansowych wpływa negatywnie na rolnictwo (przestarzałe technologie wykorzystywane w gospodarstwach rolnych, zużyte parki maszyn oraz słabnące zaufanie do siebie i brak chęci współpracy). Mając na uwadze potrzebę wzrostu konkurencyjności rolnictwa, szczególne w zakresie produkcji roślinnej konieczne jest identyfikowanie potencjalnych uczestników grup operacyjnych, mogących realizować wspólnie, innowacyjne przedsięwzięcia w ramach działania „Współpraca”. Dzięki informowaniu, promowaniu, podnoszeniu wiedzy i upowszechnianiu dobrych rozwiązań i praktyk możliwa jest aktywizacja mieszkańców obszarów wiejskich do tworzenia partnerstw, poszukiwania nowych rynków, dostosowywania wypróbowanych podejść do nowych okoliczności, tworzenia nowych produktów, usług czy sieci podmiotów działających na obszarach wiejskich. Na terenie województwa dolnośląskiego rolnictwo oczekuje nowych rozwiązań szczególnie w produkcji roślinnej. Wprowadzenie do praktyki w produkcji rolnej nowych innowacyjnych rozwiązań w obszarze wskazanym w załączniku nr 1 do Traktatu o  funkcjonowaniu Unii Europejskiej, pozwoli na dalszy rozwój rolnictwa na Dolnym Śląsku i wzmocni ideę transferu wiedzy od nauki do praktyki. Grupy operacyjne w ramach działania „Współpraca” mają za zadanie łączyć ze sobą różne podmioty działające na rzecz polskiego rolnictwa. Skupiają one przede wszystkim rolników, właścicieli lasów, przedsiębiorców, przedstawicieli jednostek naukowo-badawczych, tak aby wdrażać innowacje w rolnictwie, produkcji żywności, leśnictwie i na obszarach wiejskich. Dlatego też aby umożliwić współpracę powyższych podmiotów, utworzyć i wspomóc funkcjonowanie sieci kontaktów pomiędzy podmiotami zaangażowanymi w rozwój obszarów wiejskich niezbędna jest realizacja seminarium, podczas którego uczestnicy będą mieli możliwość wymiany wiedzy fachowej, doświadczeń, wzajemnych potrzeb i oczekiwań. Zaplanowane seminarium pozwoli 90 osobom uzyskać informacje na temat możliwości tworzenia grup w oparciu o dotychczasowe doświadczenia, a także zapoznać się z innowacyjnymi projektami i przedsięwzięciami, stanowiącymi źródło inspiracji. Dodatkowo podczas seminarium zaprezentowane zostaną tematy z zakresu innowacyjnych rozwiązań ze szczególnym uwzględnieniem produkcji roślinnej na Dolnym Śląsku jako rejonu rolniczego, posiadającego ogromny potencjał oraz korzystne warunki do produkcji roślinnej. </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</si>
  <si>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</si>
  <si>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</si>
  <si>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warsztaty</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</si>
  <si>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</si>
  <si>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</si>
  <si>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</si>
  <si>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</si>
  <si>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Uzasadnienie: Zmiana profilu działalności wielu gospodarstw rolnych, ukierunkowanie w stronę produkcji roślinnej, rewolucja w produkcji spożywczej, spowodowały odstępowanie od produkcji zwierzęcej w tym hodowli bydła mlecznego, co w konsekwencji spowodowało zanikanie tradycji serowarskich. Sytuacja powoli się zmienia i następuje powrót do nisko-wolumenowego przetwórstwa, jednak rolnicy i mieszkańcy obszarów wiejskich potrzebują wsparcia, wskazania kierunków i możliwości rozwoju, połączenia ze światem nauki umożliwiającego wykorzystanie innowacyjnych rozwiązań wspierających konkurowanie na rynku mleczarskim. Obecnie na Dolnym Śląsku funkcjonują zaledwie trzy spółdzielnie mleczarskie oraz kilka serowarni farmerskich i zagrodowych. Niewielka ilość producentów rolnych zajmujących się przetwórstwem mleka w regionie sprawia, że stają się oni mniej konkurencyjni na rynku serowarskim, mają ograniczone możliwości podejmowania działań  podnoszących poziom ich wiedzy i umiejętności czy prowadzenia wspólnej promocji, przez co stają się mało widoczni dla konsumentów i niekonkurencyjni. Niedostateczny poziom współpracy oraz brak partnerstw przekłada się na udział dolnośląskich produktów mleczarskich w systemach jakości żywności, który obecnie nie jest zadowalający. Wzrost poziomu świadomości konsumentów powoduje, że zwracają oni co raz większą uwagę na produkty, które zostały objęte znakami jakościowymi. Ważne jest także źródło pochodzenia surowców, niski stopień przetworzenia żywności i jak  możliwie najkrótsza droga od producenta do konsumenta. Wytwarzana lokalnie i regionalnie żywność wysokiej jakości jest także doskonałym produktem turystycznym. Turysta odwiedzający dany region poszukuje lokalnych specjałów, których  w wielu dolnośląskich sklepach i  restauracjach wciąż jeszcze brakuje.  Rozwój lokalnego przetwórstwa jest szczególnie ważny na obszarach o niekorzystnych warunkach gospodarowania oraz o rozdrobnionej strukturze rolnej, gdzie przychody z działalności rolniczej nie są w stanie zapewnić odpowiedniej jakości życia. Właściwe przygotowanie teoretyczne i praktyczne, pokazanie możliwości wykorzystania potencjału własnego gospodarstwa i regionu zachęci rolników, mieszkańców obszarów wiejskich oraz osoby zainteresowane tematyką do podejmowania pozarolniczej działalności w zakresie małego przetwórstwa, wykorzystującego lokalne surowce i umożliwi im pozyskanie dodatkowego dochodu. Stworzenie platformy umożliwiającej podniesienie poziomu wiedzy, wymianę doświadczeń, bezpośrednią rozmowę ułatwi tworzenie sieci kontaktów podmiotów zainteresowanych innowacjami w rolnictwie, produkcji żywności i na obszarach wiejskich. Odchodzenie od monofunkcyjności wsi, wspieranie wielokierunkowego podejścia, dywersyfikowanie źródeł dochodu spowoduje znaczny rozwój przedsiębiorczości i podniesie jakość życia na obszarach wiejskich oraz przyczyni się do tworzenia nowych miejsc pracy. 
Realizacja operacji przyczyni się do podniesienia poziomu wiedzy i umiejętności w zakresie małego przetwórstwa farmerskiego i zagrodowego uczestników warsztatów, podniesienia poziomu wiedzy w zakresie systemów jakości żywności i krótkich łańcuchów dostaw odbiorców operacji. Pozwoli zapoznać się uczestnikom z innowacyjnymi rozwiązaniami w przetwórstwie mleka i wprowadzania do obrotu produktów mlecznych. Przedstawi uczestnikom możliwości tworzenia sieci kontaktów, a także da możliwość wymiany wiedzy fachowej, umiejętności oraz dobrych praktyk pomiędzy podmiotami zainteresowanymi wdrażaniem innowacyjnych rozwiązań w rolnictwie i na obszarach wiejskich pomiędzy uczestnikami warsztatów.</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</si>
  <si>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</si>
  <si>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</si>
  <si>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</si>
  <si>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</si>
  <si>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</si>
  <si>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</si>
  <si>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</si>
  <si>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Uzasadnienie: Jednym z największych problemów obszarów wiejskich Dolnego Śląska jest jej monofunkcyjność, gdyż decyduje ona o innych negatywnych zjawiskach na wsi. Wieś od lat postrzegana była jedynie jako miejsce do produkcji żywności i przypisywano jej jedynie funkcje rolnicze. Dzisiaj na obszarach wiejskich Dolnego Śląska funkcjonuje wiele małych gospodarstw rolnych, z których dochód nie jest wystarczający, by zaspokoić wszystkie potrzeby bytowe wiejskich rodzin. Zatem koniecznym staje się wskazywanie rolnikom i innym mieszkańcom obszarów wiejskich możliwości dywersyfikacji rolnictwa i wskazywania alternatywnych i jednocześnie innowacyjnych źródeł dochodu poprawiających jakość życia na obszarach wiejskich, ograniczających ubóstwo rolników i innych mieszkańców wsi dolnośląskiej oraz powodujących ich włączenie społeczne. Jednak wielu rolników i innych mieszkańców obszarów wiejskich nie podejmuje aktywności gospodarczej. Wynika to z ograniczeń społecznych, barier psychologicznych i stereotypów. Zatem samo wskazywanie tym osobom dobrych rozwiązań gospodarczych nie wystarczy, aby rozwiązać problem niskich dochodów małych gospodarstw rolnych. Aby wdrożyć innowacyjne rozwiązania w rolnictwie i na obszarach wiejskich koniecznym staje się utworzenie dobrej jakościowo sieci kontaktów pomiędzy osobami mającymi fachową wiedzę, chęci do działania i niesienia pomocy – doradcami rolniczymi i przedstawicielami służb wspierających wdrażanie innowacji a osobami, którzy tego wsparcia potrzebują – rolnikami i mieszkańcami obszarów wiejskich. Obecnie sieć kontaktów w zakresie niwelowania negatywnych zjawisk na wsi i jej rozwoju gospodarczego nie jest dobrze rozwinięta. Mieszkańcy obszarów wiejskich, w tym rolnicy szukający dodatkowych źródeł dochodów, reperujących domowy budżet, nie do końca wiedzą gdzie mogą szukać wsparcia w zakresie różnicowania działalności, a doradcy rolniczy i inne służby – pomagają osobom, które wyraziły chęć współpracy. Kolejnym problemem wsi jest starzenie się społeczeństwa i powstawanie grup społecznych potrzebujących wsparcia – seniorzy, osoby niepełnosprawne, tzw. „trudna młodzież”, osoby walczące z uzależnieniami i inne. Natomiast liczba placówek społecznych nie jest wystarczająca, by sprostać tym potrzebom. Realizowana operacja wskaże wszystkim jej odbiorcom, iż rozwijanie wiejskich usług opiekuńczych z jednej strony może efektywnie wykorzystać zasoby gospodarstwa wiejskiego lub rolnego, by uzyskać przez jej członków większych dochodów, z drugiej zaś strony ograniczy inne negatywne zjawiska – starzenie się społeczeństwa i niewystarczająca liczba placówek opiekuńczych dla różnych grup społecznych potrzebujących wsparcia w formie zapewnienia opieki. Operacja pozwoli pokazać beneficjentom wiejskie usługi opiekuńcze, w tym tworzenie gospodarstw opiekuńczych jako innowacyjnego sposobu na rozwój obszarów wiejskich, bazującego na zasobach gospodarstwa wiejskiego lub rolnego. Podczas seminarium oraz dwudniowych warsztatów dotyczących przygotowania zajęć terapeutycznych w ofercie wiejskich usług opiekuńczych budowana będzie sieć kontaktów pomiędzy rolnikami, mieszkańcami obszarów wiejskich, doradcami rolniczymi i przedstawicielami innych instytucji lub stowarzyszeń mających wpływ na rozwój obszarów wiejskich w województwie dolnośląskim. Projekt pozwoli także na podniesienie poziomu wiedzy dotyczącej przygotowania zajęć terapeutycznych w ofercie wiejskich usług opiekuńczych. Dodatkowo w ramach operacji zostanie wydana broszura tematyczna propagująca ideę rozwijania wiejskich usług opiekuńczych, co pozwoli zrealizować cel całej operacji. Broszury zostaną przekazane podczas seminarium i warsztatów wszystkim uczestnikom, w tym mieszkańcom oraz rolnikom z obszarów wiejskich Dolnego Śląska oraz przedstawicielom środowisk zaangażowanych w rozwój obszarów wiejskich Dolnego Śląska (w tym doradcom rolniczym, pracownikom innych instytucji rolniczych, przedstawicielom LGD i stowarzyszeń, w tym agroturystycznych) w celu dalszego propagowania idei rozwijania wiejskich usług opiekuńczych, w tym gospodarstw opiekuńczych jako innowacyjnej formy przedsiębiorczości na obszarach wiejskich Dolnego Śląska.</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</si>
  <si>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</si>
  <si>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</si>
  <si>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</si>
  <si>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
</t>
  </si>
  <si>
    <t xml:space="preserve">
3
90
15</t>
  </si>
  <si>
    <t xml:space="preserve">producenci rolni – rolnicy, doradcy rolniczy, przedstawiciele jednostek naukowo-badawczych
</t>
  </si>
  <si>
    <t>Uzasadnienie: Ostatnie lata pokazały jak olbrzymi wpływ ma rolnictwo na kształtowanie dobrej struktury gleby oraz właściwe i innowacyjne użytkowanie jej profilu. Realizacja operacji pozwoli na pokazanie jej odbiorcom nowych trendów w kształtowaniu świadomości uprawy gleby. Zgodnie z planem działania KSOW na lata 2014-2020 rolnictwo odgrywa bardzo ważną rolę w zrównoważonym rozwoju. Aby go osiągnąć ważne jest wdrażanie nowych innowacyjnych metod i rozwiązań do rolnictwa, identyfikacja problemów oraz ich rozwiązywanie, w tym odpowiednia komunikacja w celu przekazania najistotniejszych informacji do zainteresowanych. Dlatego też podczas cyklu warsztatów szczególny nacisk zostanie położony na aspekty typowo technologiczne uprawy gleby w warunkach uproszczeń oraz prawidłowego płodozmianu, siewu i dbania o środowisko i klimat. Planowany zakres tematyczny, pozwoli uczestnikom szkolenia poznać innowacyjne metody prowadzenia produkcji rolnej zgodnie zgodny z wymaganiami agrotechnicznymi w warunkach Dolnego Śląska. Warsztaty mają na celu przedstawić dobre praktyki rolnicze służące wzbogaceniu struktury gleby. Część teoretyczna warsztatów odbędzie się na salach wykładowych. Wykłady zostaną przeprowadzone przez naukowców z instytucji naukowo badawczych, np. Uniwersytet Przyrodniczy we Wrocławiu, IUNG oraz specjalistów branżowych/agronomów. Same stricte warsztaty natomiast odbywać się będą w polu i obejmować będą pokaz technologii uprawy rzepaku, soi i kukurydzy. Każdy z warsztatów odbędzie się w innej lokalizacji i będzie dotyczyło innej rośliny uprawnej, tj.: pierwsze warsztaty odbędą się w trzecie dekadzie sierpnia w powiecie świdnickim i dotyczyć będą innowacyjnych metod siewu rzepaku ozimego, drugie warsztaty odbędą się  w pierwszej  dekadzie września na terenie powiatu ząbkowickiego i dotyczyć będą nowoczesnych i innowacyjnych rozwiązań w agrotechnice i zbiorze soi - rośliny wiążącej azot z powietrza, trzecie warsztaty odbędą się w drugiej dekadzie września na terenie powiatu wrocławskiego i dotyczyć będą uprawy kukurydzy z uwzględnieniem nowych innowacyjnych metod zbioru. Założeniem projektu jest wspieranie i promocja innowacji w rolnictwie, produkcji żywności, oraz ułatwienie transferu wiedzy i innowacji oraz współpraca pomiędzy rolnikami a organizacjami działającymi na rzecz rolnictwa. Dzięki organizowanemu cyklu warsztatów możliwe będzie spotkanie producentów rolnych i wymiana doświadczeń. Wdrożenie innowacji w gospodarstwach przyczyni się do poprawy ekonomicznej gospodarstwa jak również pozytywnie wpłynie na środowisko.</t>
  </si>
  <si>
    <t>Liczba</t>
  </si>
  <si>
    <t>Kwota</t>
  </si>
  <si>
    <t>-</t>
  </si>
  <si>
    <t>Wspieranie procesu tworzenia partnerstw na rzecz innowacji w serowarstwie.</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</si>
  <si>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</si>
  <si>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ilość uczestników</t>
  </si>
  <si>
    <t>rolnicy - hodowcy bydła mlecznego, doradcy rolniczy, pracownicy uczelni i jednostek naukowych, przedsiębiorcy</t>
  </si>
  <si>
    <t>I-IV</t>
  </si>
  <si>
    <t>Kujawsko-Pomorski Ośrodek Doradztwa Rolniczego</t>
  </si>
  <si>
    <t>Minikowo            89-122 Minikowo</t>
  </si>
  <si>
    <t>wyjazd studyjny</t>
  </si>
  <si>
    <t xml:space="preserve">Uzasadnienie:  Na terenie województwa kujawsko-pomorskiego działa wiele gospodarstw rolnych, zajmujących się hodowlą krów mlecznych na małą skalę. Zysk ze sprzedaży samego mleka jest niewielki, dlatego część z producentów chce zająć się jego przetwórstwem w celu zwiększenia dochodowości, urozmaicenia oferty oraz stania się rozpoznawalnym na rynku, jednak nie mają stałego dostępu do źródeł wiedzy na ten temat. Wśród tych producentów znajdują się osoby, które zajmują się wytwarzaniem serów, jednak są to w znacznej większości sery białe i twarogowe, produkowane i wprowadzane na rynek w ramach tzw. „szarej strefy”, przez co ich potencjał nie jest w pełni wykorzystany. Produkcja serów podpuszczkowych wymaga większej wiedzy i doświadczenia, jak również zapewnienia odpowiednich warunków higienicznych i sanitarnych, niezbędnych do otrzymania wysokiej jakości produktu, stanowiącej o jego konkurencyjności. W ostatnim czasie zostały wprowadzone uregulowania prawne dotyczące sprzedaży produktów rolnych przetworzonych na poziomie gospodarstwa, co stanowi możliwość wyjścia z „szarej strefy” i produkcji oraz sprzedaży w zgodzie z obowiązującymi przepisami. Nadal jednak wśród mieszkańców obszarów wiejskich pokutuje przekonanie, że nie są w stanie sprostać wymogom umożliwiającym prowadzenie legalnego przetwórstwa i sprzedaży bez przeprowadzenia kosztownych inwestycji i założenia działalności gospodarczej. Dlatego tak ważne jest połączenie wiedzy oraz praktyki. Producenci wprost sygnalizują, że są zainteresowani rozszerzeniem produkcji czy poszukiwaniem partnerów, ale brak im wiedzy i przygotowania do wdrożenia tych działań. Do osiągnięcia wymiernych korzyści niezbędne jest zaangażowanie w ten proces przedstawicieli różnych środowisk: producentów i przetwórców mleka, naukowców oraz doradców (w tym ds. marketingu i sprzedaży). Należy zaprezentować w jaki sposób mogą zawiązywać korzystne dla wszystkich członków partnerstwa oraz podkreślać wagę utrzymywania wysokiej jakości produktów powstających w ramach tej współpracy. Platformą dla takiej współpracy jest proces tworzenia grup operacyjnych realizujących cele Sieci na rzecz Innowacji w Rolnictwie. Stworzenie grupy operacyjnej stworzyłoby warunki do skorzystania ze wsparcia w ramach działania Współpraca, a także umożliwiłoby nawiązanie realnej kooperacji różnych podmiotów w zakresie wprowadzania produktów rolno-spożywczych na rynek z wykorzystaniem nowych możliwości jakie daje rolniczy handel detaliczny (RHD) i innowacyjne podejście marketingowe, tj. sprzedaż w ramach tzw. krótkich łańcuchów dostaw. Ponieważ producentów mleka jest wielu, a skala ich produkcji jest zazwyczaj niska, nie są oni w stanie samodzielnie zaistnieć z ofertą na wymagającym rynku. Marketing i komercjalizacja produktów, prowadzone w ramach jednej grupy operacyjnej, ma prowadzić do zwiększenia obecności podmiotów na lokalnym rynku, a także przyczyniać się do większej ich rozpoznawalności. Dodatkowo, ze względu na preferencje współczesnych klientów, tradycyjny charakter tych produktów oraz wynikająca z działania podmiotu w ramach grupy operacyjnej wysoka jakość, umożliwi uzyskanie lepszych efektów finansowych. Nastąpi to przy wykorzystaniu nowej, innowacyjnej metody organizacji dostaw, w postaci tworzenia krótkich łańcuchów dostaw, gdzie produkt trafia do konsumenta bezpośrednio od producenta – tzw. „z pola na stół”. Ten rodzaj innowacji odpowiada na potrzeby współczesnych klientów, którzy będąc świadomymi minusów masowej produkcji, poszukują sprawdzonych źródeł żywności i są w stanie zapłacić za nią więcej. Proponowana operacja jest pierwszym tego rodzaju przedsięwzięciem planowanym do realizacji na obszarze województwa kujawsko-pomorskiego i może w znaczący sposób przyczynić się do zwiększenia zainteresowania podejmowaniem współpracy w ramach grup operacyjnych działających na rzecz skracania łańcucha dostaw w obszarze przetwórstwa produktów serowarskich.
</t>
  </si>
  <si>
    <t xml:space="preserve">                                  </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</si>
  <si>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</si>
  <si>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</si>
  <si>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</si>
  <si>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</si>
  <si>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</si>
  <si>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 xml:space="preserve">Uzasadnienie: 
Obserwuje się spadek liczby gospodarstw rolnych, trudniących się utrzymaniem bydła. Jednak wzrasta koncentracja produkcji, a dobrze prowadzone obory nadal są powiększane – hodowcy wciąż szukają możliwości modernizacji i udoskonalania swoich gospodarstw. Zwiększenie wielkości stada, wymusza na producentach zmianę systemu utrzymania zwierząt, a co za tym idzie zmianę systemu udoju. Gospodarstwa, w których zwierzęta, utrzymywane są na uwięzi i są ojone dojarką rurociągową, decydując się na powiększenia stada, najczęściej wybierają wolnostanowiskowe utrzymanie krów. W tym momencie rodzi się pytanie, jaki system udoju wybrać? 
Dodatkowo obserwuje się dalszy spadek powierzchni trwałych użytków zielonych, co przekłada się na zwiększenie gospodarstw utrzymujących krowy w oborach, a nie na pastwiskach. Taki stan rzeczy wymusza na producentach mleka, zmianę systemu żywienia oraz niekiedy modernizację linii udojowej. 
Ponadto, wzrasta wydajność mleka od jednej krowy, co świadczy o intensyfikacji i modernizacji produkcji tego surowca. Do utrzymania takiego trendu niezbędne są działania promujące wspieranie innowacji w rolnictwie, produkcji żywności, leśnictwie i na obszarach wiejskich. Należy przy tym uczulić, osoby związane z branżą mleczarską na wymogi środowiskowe, które odpowiednio wdrażane w życie, podniosą rentowność gospodarstw.
Do osiągnięcia zamierzonych celów niezbędne jest funkcjonowanie i wspieranie grup operacyjnych na rzecz innowacji w branży mleczarskiej tj. głównie modernizacji i intensyfikacji produkcji surowca, jakim jest mleko, poprzez wymogi środowiskowe. Dzięki tej operacji, rolnicy wskażą potrzeby zmian w liniach udojowych i żywieniowych, przedsiębiorcy i podmioty doradcze odpowiednio je sklasyfikują, w oparciu o swoje doświadczenie i wiedzę przedstawicieli instytucji i jednostek naukowych. 
</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</si>
  <si>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</si>
  <si>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</si>
  <si>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40</t>
  </si>
  <si>
    <t xml:space="preserve">rolnicy - producenci żywca wołowego, doradcy rolniczy. </t>
  </si>
  <si>
    <t>I-III</t>
  </si>
  <si>
    <t>Minikowo,                    89-122 Minikowo</t>
  </si>
  <si>
    <t>30</t>
  </si>
  <si>
    <t>Operacje własne</t>
  </si>
  <si>
    <t>Operacje partnerów</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</si>
  <si>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</si>
  <si>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</si>
  <si>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</si>
  <si>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</si>
  <si>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</si>
  <si>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II-III</t>
  </si>
  <si>
    <t>Lubelski Ośrodek Doradztwa Rolniczego w Końskowoli</t>
  </si>
  <si>
    <t>Końskowola ul. Pożowska 8 24-130 Końskowola</t>
  </si>
  <si>
    <t>Uzasadnienie:  W ramach KSOW została utworzona Sieć na rzecz innowacji w rolnictwie i na obszarach wiejskich, która ma ułatwić i usprawnić proces wprowadzania nowych rozwiązań na obszarach wiejskich poprzez pozyskiwanie partnerów i tworzenie grup operacyjnych. Istnieje zatem bardzo duża potrzeba prowadzenia działań informacyjno-promocyjnych związanych z szerzeniem wiedzy na temat funkcjonowania Sieci na rzecz innowacji w rolnictwie i na obszarach wiejskich i korzyści związanych z przystąpieniem do niej. Również sam temat innowacyjności jest czymś nowym, coraz bardziej popularnym i propagowanym w nowej perspektywie 2014-2020. Napotykamy tu na problem główny jakim jest brak dostatecznej informacji o innowacjach w rolnictwie oraz Sieci na rzecz innowacji w rolnictwie i na obszarach wiejskich. W związku z powyższym LODR w Końskowoli zamierza przeprowadzić zakrojoną na szeroką skalę akcję promocyjną, podczas której dostarczona zostanie informacja oraz poszerzona wiedza na temat powyższego zagadnienia.
Organizacja stoisk promocyjno-informacyjnych na imprezach wystawienniczych organizowanych przez LODR w Końskowoli sprzyja upowszechnianiu wiedzy w zakresie innowacyjnych rozwiązań w rolnictwie, produkcji żywności, leśnictwie i na obszarach wiejskich. Sprzyja promocji SIR oraz aktywizacji potencjalnych partnerów zainteresowanych współudziałem w grupach operacyjnych aplikujących do działania „Współpraca” PROW 2014-2020. Podczas organizowanych stoisk promocyjno-informacyjnych dla odwiedzających rozdawane będą ulotki zwierające krótką informację o Sieci, partnerstwie i działaniu „Współpraca”, organizowane będą konkursy wiedzy o innowacjach i Sieci na rzecz innowacji w rolnictwie i obszarach wiejskich. Uczestnicy odwiedzający stoiska otrzymają materiały promocyjne i gadżety, wypełnią krótkie ankiety nt problemów napotykanych w swojej działalności, oczekiwań dotyczących współpracy w ramach Sieci.  Nawiązane zostaną kontakty, które będą podstawą do działania w Sieci na rzecz innowacji w rolnictwie i na obszarach wiejskich, a także do realizacji nowych pomysłów w zakresie transferu wiedzy i innowacji. Dzięki operacji będzie możliwe zaprezentowanie korzyści płynących z partnerstwa w Sieci, będzie możliwość zapoznania i kojarzenia przyszłych partnerów innowacyjnych zadań. Odwiedzający mają okazję zapoznać się z nowościami technologicznymi oraz osiągnięciami najlepszych firm i rolników z Lubelszczyzny. Imprezie towarzyszą pokazy zwierząt hodowlanych, wystawa maszyn i urządzeń stanowiących wyposażenie budynków inwentarskich i narzędzi niezbędnych przy obsłudze zwierząt. Udostępniane są do zwiedzania obiekty dydaktyczne Ośrodka – pasieka, sad doświadczano-wdrożeniowy, pola doświadczalne z kolekcjami roślin. Osoby zainteresowane mogą liczyć na profesjonalne doradztwo z zakresu produkcji roślinnej, sadowniczej, hodowli zwierząt, ekonomiki rolnictwa, ekologii i przedsiębiorczości. Wiedza zdobyta podczas wizyty na stoiskach wpłynie na wymianę wiedzy fachowej, dobrych praktyk w zakresie wdrażania innowacji w rolnictwie i na obszarach wiejskich, ułatwienie transferu wiedzy od nauki do praktyki. Wartość operacji ustalono na podstawie przeprowadzonego rozeznania rynku u trzech potencjalnych wykonawców.</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</si>
  <si>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</si>
  <si>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</si>
  <si>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rolnicy,
doradcy rolniczy, przedsiębiorcy, przedstawiciele instytucji rolniczych, około rolniczych i naukowych, uczelni wyższych
</t>
  </si>
  <si>
    <t xml:space="preserve">Uzasadnienie:  Lubelszczyzna to jeden z największych regionów rolniczych w Polsce. O dogodnych warunkach do prowadzenia działalności rolniczej decydują przede wszystkim korzystne czynniki glebowo-klimatyczne oraz duży udział użytków rolnych. Lubelskie jest liderem wielu upraw rolniczych i sadowniczych, wśród których można wymienić m. in.: maliny, porzeczki i agrest, sady. Ostatnie problemy, które dotknęły niemal całą Polskę i wiele krajów europejskich, w postaci przymrozków wiosennych, wyrządziły szkody, na od dawna niespotykaną skalę, w  sadownictwie  i  ogrodnictwie. Z  dużym  niepokojem  spoglądamy też na rynek pracy i wzrost niedoboru pracowników praktycznie w całej gospodarce. Rolnictwo do pewnego czasu było w miarę konkurencyjne, jeśli chodzi o rynek pracy. Praca przy zbiorach (szczególnie owoców) cieszyła się dużą popularnością, i co najważniejsze, była atrakcyjna finansowo.  Z  biegiem  lat  konkurencyjność ta malała i to w szybkim tempie, szczególnie dla Polaków, którzy dzięki otwarciu rynku UE emigrowali zarobkowo do krajów Europy Zachodniej. Niekorzystne czynniki zewnętrzne powodują konieczność tworzenia, rozpowszechniania i stosowania w praktyce nowej wiedzy, nowych technologii, nowych produktów i nowych sposobów organizacji, uczenia się i współpracy. Austria od lat jest wzorem w zakresie opracowywania nowych, często innowacyjnych rozwiązań technologicznych w zakresie rolnictwa i wdrażania ich do praktyki. Nowoczesne sadownictwo, uprawy winorośli, derenia, dyni oraz możliwość prowadzenia małego przetwórstwa na terenie całego kraju bez skomplikowanych przepisów prawnych, sprawia że austriackie rolnictwo jest konkurencyjne w UE. Wyjazd do Austrii daje uczestnikom możliwość bezpośredniego kontaktu z rolnikami i przedsiębiorcami, obserwacji różnych innowacyjnych rozwiązań tam stosowanych, a które byłyby trudne do zaobserwowania  w warunkach polskich. Istnieje duże prawdopodobieństwo, że wiedza pozyskana w ten sposób przyczyni się do podejmowania bardziej odważnych decyzji wprowadzających innowacje do gospodarstw rolnych.
 Wzrost innowacyjności ma kluczowy wpływ na rozwój polskiego rolnictwa, ponieważ może w istotny sposób podnieść konkurencyjność gospodarstw, poprawić produktywności i jakość produktów, zwiększyć dochodowość. Innowacyjne rozwiązania mogą sprzyjać dostosowaniu działalności rolniczej do potrzeb środowiska, z zachowaniem jego ochrony i przeciwdziałania zmianom klimatu. Poprzez realizację operacji uczestnicy operacji będą mieli możliwość nawiązania kontaktów, zdobycia doświadczeń oraz wdrożenia w swoich gospodarstwach nowych rozwiązań stosowanych w Austrii. Realizacja operacji sprzyja upowszechnianiu wiedzy w zakresie innowacyjnych rozwiązań w rolnictwie, produkcji żywności, leśnictwie i na obszarach wiejskich. Sprzyja promocji SIR oraz aktywizacji potencjalnych partnerów zainteresowanych współudziałem w grupach operacyjnych aplikujących do działania „Współpraca” PROW 2014-2020. Realizacja operacji będzie przekazywać wiedzę praktyczną jak i teoretyczną, w tym przykłady wdrożeń innowacyjnych w gospodarstwach w Austrii.
Nawiązane zostaną kontakty, które będą podstawą do działania w Sieci na rzecz innowacji w rolnictwie i na obszarach wiejskich, a także do realizacji nowych pomysłów w zakresie transferu wiedzy i innowacji. Wyjazd będzie skierowany dla grupy 35 osób. Będą to osoby które prowadzą działalność rolniczą, pracują w instytucjach rolniczych na terenie województwa lubelskiego. Wybór grupy docelowej pozwoli na efektywne wykorzystanie pozyskanej wiedzy podczas wyjazdu studyjnego do Austrii. Uczestnicy będą mogli zapoznać się z zagadnieniami związanymi z wdrażaniem innowacji, transferem wiedzy od nauki do praktyki, tworzeniem sieci kontaktów w ramach SIR. Wyjazd jest doskonałą formą edukacyjną, która oferuje zarówno możliwość podniesienia wiedzy przez uczestników wyjazdu jak również doskonałą formą wymiany doświadczeń oraz szerokiej dyskusji w wybranych aspektach. Uczestnicy będą mieli również okazję aby podnieść swoją wiedzę i indywidualnie aktywizować siebie. Pokazanie gospodarstw i przedsiębiorstw, które odniosły sukces i realizują wdrożone innowacje, to coś co będzie niewątpliwym stymulatorem uczestników do podjęcia zmierzających do realizacji planów i pomysłów, poszukiwań wśród siebie partnerów do współpracy. Dlatego też, wybrana forma realizacji pozwala na osiągnięcie zakładanych celów, efektów oraz zakresu realizacji operacji, gdyż duża grupa uczestników podniesie swoją wiedzę w zakresie tematyki operacji, w tym również praktyczną.  Wartość operacji ustalono na podstawie przeprowadzonego rozeznania rynku u trzech potencjalnych wykonawców.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</si>
  <si>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</si>
  <si>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</si>
  <si>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</si>
  <si>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Uzasadnienie: Obecna sytuacja rolników z Lubelszczyzny zmusza ich do poszukiwania dodatkowych źródeł dochodu. Część województwa jest objęta strefą ASF, mnóstwo rolników straciło swoje stada a co za tym idzie ich źródło dochodu. Także rolnicy uprawiający owoce miękkie nie mieli dobrego sezonu, wiosenne przymrozki spowodowały niskie plony. Rolnicy poszukują alternatywy dla swoich gospodarstw. Do doradców terenowych docierają coraz częstsze sygnały dotyczące zakładania plantacji winorośli. Położenie geograficzne Lubelszczyzny sprzyjałoby powstawaniu winnic na naszym terenie. Uprawa winogron oraz produkcja win i soków z winogron jest produkcją mało znaną wymagającą rozpowszechnienia wśród osób szukających alternatywnych źródeł dochodu z gospodarstwa wiejskiego. Dodatkowo Lubelszczyzna jest bardzo atrakcyjna turystycznie. Na terenie województwa funkcjonuje do 400 gospodarstw agroturystycznych oferujących różne atrakcje i usługi dla gości. Ciekawym kierunkiem rozwoju może być enoturystyka czyli turystyka wzbogacona o czynnik winiarski– zwiedzanie winnic, wizyty w miejscach produkcji wina, uczestnictwo w imprezach związanych z winem – festyny, biesiady, degustacje. Powoli na terenie Lubelszczyzny powstają małe winnice do celów własnych, które chcą rozwijać produkcję w zakresie win i soków z winogron. Lecz w dalszym ciągu istnieje ogromna potrzeba dalszego doskonalenia się, zapoznania się z nowymi technologiami uprawy i pozyskiwania fachowej wiedzy oraz wymiany doświadczeń z innymi plantatorami. Problem polega na tym, że doradcy terenowi nie mają wystarczającej wiedzy ani doświadczenia aby  pomóc rolnikom w doradzeniu założenia winnic a co za tym idzie osoby zainteresowane założeniem winnicy nie mają od kogo pozyskać informacji oraz potrzebnej wiedzy do realizacji inwestycji. Stąd też Lubelski Ośrodek Doradztwa Rolniczego w Końskowoli wychodząc na przeciw oczekiwaniom rolnikom zorganizuje wyjazd studyjny do województwa Podkarpackiego, gdzie uczestnicy zapoznają się doświadczeniami tamtejszych właścicieli winnic,  poznają nowe technologie uprawy winogron, jak założyć winnicę oraz będzie to doskonała okazja do nawiązania i pozyskania nowych kontaktów. Podczas wyjazdu uczestnicy będą mieli możliwość uzyskania wiedzy na temat najnowszych rozwiązań innowacyjnych do wdrożenia w swoich gospodarstwach. Realizacja operacji będzie przekazywać wiedzę praktyczną jak i teoretyczną, w tym przykłady wdrożeń innowacyjnych w gospodarstwach. Grupę docelową stanowić będą osoby zainteresowane poszukiwaniem alternatywy dla swoich gospodarstw oraz wdrażaniem innowacji w nich. Udział w wyjeździe weźmie 30 osób. Takie  dobranie grupy docelowej pozwoli na wymianę i standaryzację wiedzy w zakresie omawianych tematów. Pozwoli na podejmowanie, przez uczestników wyjazdu, świadomych i przemyślanych decyzji w zakresie wspólnych działań na rzecz innowacji w rolnictwie i na obszarach wiejskich. Wyjazd jest doskonałą formą edukacyjną, która oferuje zarówno możliwość podniesienia wiedzy przez uczestników wyjazdu jak również doskonałą formą wymiany doświadczeń oraz szerokiej dyskusji w wybranych aspektach. Uczestnicy będą mieli również okazję aby podnieść swoją wiedzę i indywidualnie aktywizować siebie. Pokazanie funkcjonujących winnic, które odniosły sukces i realizują wdrożone innowacje, to coś co będzie niewątpliwym stymulatorem uczestników do podjęcia poszukiwań wśród siebie partnerów do współpracy. Dlatego też, wybrana forma realizacji pozwala na osiągnięcie zakładanych celów, efektów oraz zakresu realizacji operacji, gdyż duża grupa uczestników podniesie swoją wiedzę w zakresie tematyki operacji, w tym również praktyczną.  Poprzez udział w wyjeździe uczestnicy będą zainteresowani i zmotywowani do podejmowania wspólnych działań w zakresie wdrażania innowacyjnych rozwiązań, które w efekcie będą skutkowały podniesieniem rentowności gospodarstw. Stanie się tak gdyż podczas wyjazdu będą prezentowane przykłady dobrych praktyk, w postaci winnic, które działają i odnoszą sukcesy we wdrażaniu innowacji poprzez produkcję win i soków z winogron. Dzięki wizytom w gospodarstwach jak i również bezpośrednim rozmowom uczestnicy podniosą swoją wiedzę i będą kreowali własne postawy proinnowacyjne w oparciu o wspólne potrzeby, wielu różnych podmiotów. Pokazanie, że działając na wsi też można odnieść sukces gospodarczy wykorzystując przede wszystkim nowatorskie podejście i współpracę. Wartość operacji ustalono na podstawie przeprowadzonego rozeznania rynku u trzech potencjalnych wykonawców.</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</si>
  <si>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</si>
  <si>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</si>
  <si>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Uzasadnienie: Mimo, że Polska jest jednym z czołowych producentów ziół w Europie, rośliny zielarskie stanowią uprawy małoobszarowe, zajmujące niewielkie w skali kraju powierzchnie uprawowe. Fakt ten powoduje wiele problemów dla plantatorów ziół takich jak mała ilość zarejestrowanych środków ochrony, mała dostępność na rynku maszyn i urządzeń do odchwaszczania ziół, brak dostępu do wiedzy z zakresu nowoczesnych technologii agrotechnicznych. Jednocześnie w ostatnim czasie zauważa się wzrost zainteresowania preparatami pochodzenia roślinnego i naturalną żywnością opartą na dodatkach ziołowych, w związku z czym zwiększa się popyt na surowce zielarskie. Nowoczesne technologie uprawy roślin zielarskich są odpowiedzią na problemy uprawowe takie jak: zachwaszczenie upraw, powodujące zanieczyszczenie surowca; niedostateczna ilość substancji czynnych w roślinach; zanieczyszczenia spowodowane skażeniami mikrobiologicznymi. Ponadto innowacyjnym rozwiązaniem problemów związanych ze zbytem niektórych surowców może być wprowadzenie do uprawy gatunków mniej znanych i wskazanie rolnikom możliwych kierunków rozwoju gospodarstwa. Dlatego organizowana konferencja przez Lubelski Ośrodek Doradztwa  Rolniczego w Końskowoli w ramach realizowanej operacji podejmuje działania mające przybliżyć możliwość nawiązywania kontaktów oraz wspólnego rozwiązywania problemów napotykanych w swoich gospodarstwach co w przyszłości może zainicjować możliwość powstania grupy operacyjnej. Dającej korzyści z realizacji operacji   potencjalnym partnerom (przedsiębiorcom, rolnikom, instytutom naukowym). Wspólne dyskusje będą stanowić fundament do budowy trwałej podstawy do organizacji grupy operacyjnej wśród rolników, doradców, naukowców, przedsiębiorców z terenu województwa lubelskiego. Przez realizację operacji uczestnicy konferencji będą mieli możliwość wdrożenia w swoich gospodarstwach innowacyjnych rozwiązań. Wszystkie technologie opracowane przez instytuty badawcze można traktować w kategorii innowacyjności, ponieważ nie mają one dotychczas zastosowania w gospodarstwach zielarskich. Rolnicy z powodu braku odpowiednich szkoleń opierają się na własnych doświadczeniach uprawowych. Badania nad technologią uprawy ziół stanowią obiecujący kierunek w produkcji roślinnej. Podczas konferencji uczestnicy będą mieli możliwość uzyskania wiedzy na temat najnowszych rozwiązań innowacyjnych do wdrożenia w swoich gospodarstwach. Realizacja operacji będzie przekazywać wiedzę praktyczną jak i teoretyczną  w zakresie uprawy, konserwacji i przetwórstwa roślin zielarskich z zastosowaniem  przykładowych rozwiązań innowacyjnych w gospodarstwach. Grupę docelową stanowić będą osoby zainteresowane produkcja i konserwacją ziół poszukując nowych innowacyjnych rozwiązań produkcji,  przetwórstwa i dystrybucji produktów w połączeniu z organizacją i funkcjonowaniem grup operacyjnych w liczbie 80 osób a w przyszłości jako potencjalni członkowie grup operacyjnych, które powstaną w województwie lubelskim. Takie  dobranie grupy docelowej pozwoli na wymianę i standaryzację wiedzy w zakresie omawianych tematów. Pozwoli na podejmowanie, przez uczestników konferencji, świadomych i przemyślanych decyzji w zakresie wspólnych działań na rzecz innowacji w rolnictwie i na obszarach wiejskich, a w konsekwencji zawnioskowaniem o wsparcie w ramach działania Współpraca z PROW 2014-2020. Konferencja jest dobrą formą edukacyjną, która oferuje zarówno możliwość podniesienia wiedzy przez uczestników konferencji jak również doskonałą formą wymiany doświadczeń oraz szerokiej dyskusji w wybranych aspektach. Uczestnicy będą mieli również okazję aby podnieść swoją wiedzę. Prezentacja możliwości grup operacyjnych, produkcji zielarskiej w połączeniu z nauką i przemysłem inspiruje platformę łącząca praktykę z nauką  wdrażającą  innowacje, to coś co będzie niewątpliwym stymulatorem uczestników do podjęcia poszukiwań wśród siebie partnerów do współpracy. Dlatego też, wybrana forma realizacji pozwala na osiągnięcie zakładanych celów, efektów oraz zakresu realizacji operacji, gdyż duża grupa uczestników podniesie swoją wiedzę w zakresie tematyki operacji, w tym również praktyczną.
Uczestnicy konferencji wezmą również udział w konkursie na temat właściwości ziół i ich zastosowania w kulinariach, kosmetyce i lecznictwie. Konkurs będzie  przeprowadzony w formie dobrowolnego testu, składającego się z kilknastu pytań dotyczących roślin zielarskich. Osoby z największą liczbą punktów uzyskanych na teście zostaną nagrodzeni nagrodami książkowymi o tematyce zielarskiej. Konkurs będzie miał na celu rozpowszechnianie informacji na temat wszechstronnego wykorzystania ziół, ich leczniczych właściwości oraz zapoznanie się z  wieloma mało znanymi surowcami zielarskimi. Wśród roślin zielarskich systematycznie pojawiają się informacje na temat nowoodkrytych właściwości leczniczych konkretnych gatunków. Wiele surowców jest często niedocenianych lub niepoznanych przez producentów, dlatego też warto upowszechniać takie informacje, zachęcając tym samym plantatorów do doświadczeń uprawowych z różnymi roślinami, również tymi mniej znanymi. Wartość operacji ustalono na podstawie przeprowadzonego rozeznania rynku potencjalnych wykonawców oraz na podstawie dotychczasowych doświadczeń w realziacji podobnych operacji.</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</si>
  <si>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</si>
  <si>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</si>
  <si>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</si>
  <si>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</si>
  <si>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80</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</si>
  <si>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</si>
  <si>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Uzasadnienie:  W ostatnich dziesięcioleciach utrwalił się model rolnictwa intensywnego, charakteryzujący się funkcjonowaniem wysoko wyspecjalizowanych gospodarstw, w których produkcja nastawiona jest na maksymalizację zysku. W takiej postaci rolnictwo obok przemysłu, motoryzacji i urbanizacji przyczynia się do pogarszania jakości środowiska przyrodniczego. Przykład chemizacja produkcji rolnej oraz nadmierna emisja związków azotu i fosforu. Obecnie aktywny azot stał się narastającym zagrożeniem dla środowiska naturalnego, a przede wszystkim dla wód powierzchniowych. Reaktywny azot został zidentyfikowany jako jeden z dziesięciu kluczowych zanieczyszczeń globalnych, zajął też drugie miejsce w rankingu szkodliwości jako związek, którego ilość w środowisku przekroczyła maksymalną dopuszczalną granicę planetarną. Wiemy, że związki azotu i fosforu z jednej strony są bardzo ważnym składnikiem w produkcji roślinnej i zwierzęcej, z drugiej strony ich nieracjonalne i nadmierne stosowanie przyczynia się w znacznym stopniu do zanieczyszczenia środowiska. Trzeba sobie zdawać sprawę, że azot stosowany w nawozach jest tylko częściowo pobierany przez rośliny i mikroorganizmy glebowe, a niewykorzystywane jego ilości są wymywane z warstwy ornej w głąb gleby przez wody opadowe, skąd przedostaje się do wód podziemnych i powierzchniowych. Cała powierzchnia Polski znajduję się w zlewni morza Bałtyckiego i ocenia się, że 62% ładunku związanego azotu oraz 54% ładunku fosforu odprowadzonego z terytorium Polski do morza Bałtyckiego pochodzi bezpośrednio z produkcji rolniczej. Co się dzieje, gdy azot i fosfor trafiają do wód powierzchniowych ? Dzieje się bardzo źle.  Substancję te wywołują proces zwany eutrofizacją, ponieważ są składnikami pokarmowymi powodują nadmierny rozwój fitoplanktonu i glonów, a co za tym idzie wzrost żyzności wód i  zakwitanie. Zjawisko to zagraża zwierzętom wodnym, zubażają stada ryb i zmniejsza się bioróżnorodność biologiczna ekosystemów. Eutrofizacja obniża jakość wód i poważnie ogranicza ich wykorzystywanie do celów bytowych, gospodarczych i rekreacyjnych. Dzisiaj istnieje pilna potrzeba edukacji ekologicznej producentów rolnych  w zakresie wdrażania innowacyjnych metod uprawy roli, które mają wpływ na zatrzymywanie azotu w glebie i ograniczenie jego wymywania do wód powierzchniowych, a także zwiększają aktywność biologiczną gleby, poprawiają strukturę i bilans substancji organicznej w glebie. Rolnictwo zrównoważone powinno mieć duże szanse, jeśli prowadzona będzie stała działalność edukacyjna na obszarach wiejskich. Upowszechnienie i praktyczne wdrożenie wiedzy może przyczynić się do znacznego zmniejszenia strat azotu i fosforu, generowanego przez rolnictwo i w ten sposób wpłynąć na poprawę jakości wód powierzchniowych oraz zachowanie bioróżnorodności w ekosystemach.</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</si>
  <si>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</si>
  <si>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</si>
  <si>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45</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</si>
  <si>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</si>
  <si>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</si>
  <si>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</si>
  <si>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</si>
  <si>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t>Uzasadnienie:  Hodowla bydła mięsnego, choć nie cieszy się zbyt dużą popularnością w Polsce, to  może stanowić dodatkowe źródło dochodu zwłaszcza dla gospodarstw małych, gospodarujących na glebach słabej jakości. Bydło mięsne nie stawia wysokich wymagań paszowych, dlatego też wszystkie nieużytki oraz gleby o niskiej jakości mogą posłużyć jako baza paszowa.  Ma to szczególne uzasadnienie w województwie lubuskim, gdzie występuje niska bonitacja gleb i rozdrobniona struktura gospodarstw rolnych, a powierzchnia użytków zielonych (łąki i pastwiska) stanowi ponad 20% łącznej powierzchni użytków rolnych. Występują więc naturalne warunki do rozwoju hodowli bydła mięsnego. Rolnicy lubuscy już to zauważyli i sukcesywnie rozwijają tę produkcję. Jednak jest to gałąź produkcji wciąż nowa i brakuje im fachowej wiedzy w tym zakresie. W rozmowie doradcami rolnicy często zadają pytania: jak zbudować stado, jakiego buhaja użyć, jak prawidłowo żywić, czy samo pastwisko wystarczy, jak utrzymywać pastwisko, jak zabezpieczyć zwierzęta przed niekorzystnymi warunkami atmosferycznymi szczególnie w zimie? Jednak najczęściej pojawiające się pytanie to: jakie są nowe rozwiązania technologiczne w chowie i hodowli bydła? Nie na wszystkie te pytania doradcy potrafią odpowiedzieć, zwłaszcza na to ostatnie. Stąd pojawia się problem główny, jakim jest brak dostatecznej wiedzy na temat nowoczesnych rozwiązań w chowie i hodowli bydła mięsnego wśród rolników i doradców województwa lubuskiego. Brak fachowej wiedzy i informacji na ten temat stanowi barierę,  którą bez wsparcia trudno będzie pokonać. Stąd też Lubuski Ośrodek Doradztwa Rolniczego w Kalsku wychodząc na przeciw oczekiwaniom rolników i doradców zorganizuje wyjazd studyjny do Francji, gdzie uczestnicy zapoznają się doświadczeniami tamtejszych hodowców, poznają francuskie technologie  produkcji bydła mięsnego, zapoznają się z metodami doboru właściwego buhaja do budowy stada.
Francja jest kolebką chowu i hodowli bydła mięsnego, więc jak się uczyć to od najlepszych. Stąd też pomysł aby udać się z wizytą właśnie do Francji.</t>
  </si>
  <si>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</si>
  <si>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t>Uzasadnienie:  Województwo lubuskie w pilotażowym naborze wniosków do działania „Współpraca” odnotowało utworzenie czterech grup operacyjnych wnioskujących o dofinansowanie projektu, brak na chwilę obecna wiedzy o liczbie dofinansowanych projektów oraz wysokości wsparcia poszczególnym grup. W drugim naborze wniosków w 2018, najprawdopodobniej ostatnim, służbom wspierającym polskie rolnictwo zależy aby dobre pomysły innowacyjne otrzymały jak największą pulę środków oraz wprowadziły wiele innowacyjnych rozwiązań powodujących rozwój innowacyjnego polskiego rolnictwa.
Obecnie w województwie lubuskim coraz więcej rolników, hodowców, przedsiębiorców, firm itd. jest zainteresowanych innowacjami rolniczymi a przez uczestnictwo w grupie operacyjnej EPI możliwości wprowadzenia zmian są większe. Wyjazd studyjny ma na celu zachęcenie do działania i pokazanie osobom zainteresowanym wstąpieniem lub założeniem potencjalnej grupy operacyjnej poprzez pokazanie dobrych praktyk i wymianę wiedzy z ekspertami i brokerami z województwa kujawsko-pomorskim. Spotkanie osób zainteresowanych działaniem Współpraca, wymiana wzajemnej wiedzy, doświadczeń, a także poszerzenie wiedzy o doświadczenia z woj. kujawsko-pomorskiego mogą przyczynić się do zawiązania grup operacyjnych w województwie łódzkim. Zainteresowane osoby będą miały możliwości bliższej współpracy w ramach grupy operacyjne na rzecz innowacji – EPI, dzięki której na terenie województwa lubuskiego zostanie wprowadzony nowy produkt, nowa lub ulepszona usługa, nowy lub ulepszony proces produkcji, hodowli itp. co przyczyni się do rozwoju gospodarczego województwa łódzkiego i przekazaniu dobrych praktyk do gospodarstw z innych województw. 
Działanie „Współpraca” to nadal nowe narzędzie w programach operacyjnych na lata 2014-2020, które daje unikalną możliwość budowy szerokiego partnerstwa umożliwiającego efektywną współprace rolników, hodowców, mieszkańców obszarów wiejskich z jednostkami naukowo-badawczymi na rzecz innowacji. Wizyta w woj. kujawsko-pomorskim może być początkiem partnerstwa w ramach sieci między województwami, wymianie wzajemnej wiedzy, powstaniem grupy operacyjnej w skład której będą wchodzili zarówno partnerzy z woj. lubuskiego, jak i woj. kujawsko-pomorskiego oraz przeniesieniem dobrych praktyk i innowacji z jednego województwa do drugiego.</t>
  </si>
  <si>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</si>
  <si>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</si>
  <si>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t>
  </si>
  <si>
    <t>Operacja skierowana jest do: rolników, hodowców bydła mięsnego, doradców rolniczych, przedsiębiorców, przedstawicieli instytucji naukowych, samorządowych
zainteresowanych innowacjami w chowie i hodowli bydła mięsnego, w liczbie 60 osób</t>
  </si>
  <si>
    <t>Uzasadnienie:  Obecnie obserwuje się na rynku duże zapotrzebowanie na dobrej jakości mięso o wysokich walorach smakowych. Należy podjąć działania zmierzające do poprawy walorów dietetycznych i zdrowotnych produktów mięsnych. Jednym z istotnych czynników decydujących o efektywności hodowli i użytkowania bydła jest wychów zdrowych i prawidłowo rozwiniętych cieląt.  Stąd też, okres ten zaliczany jest do jednego z najtrudniejszych w chowie bydła. W pierwszych miesiącach życia cielęcia następuje intensywny wzrost tkanek i narządów, rozwijają się przedżołądki, a także kształtuje się odporność organizmu. Jednym z działań w hodowli zmierzającym do wyprodukowania markowego mięsa o dobrej jakości jest krzyżowanie międzyrasowe.
Nadal brakuje fachowej wiedzy nt. genetyki niezbędnej do prawidłowego prowadzenia stada oraz nowoczesnej profilaktyki w stadzie.
Operacja zakłada organizację konferencji dla rolników, przedsiębiorców w tym sektora rolno-spożywczego i przedstawicieli różnych instytucji z branży rolniczej i około rolniczej  z województwa lubuskiego. Planowana operacją pozwoli na wymianę doświadczeń i identyfikację potrzeb w zakresie zastosowania nowych, dobrych praktyk i innowacyjnych rozwiązań w produkcji rolnej. Zapozna jej uczestników z osiągnięciami nauki w dziedzinie chowu i hodowli bydła,  w zakresie dotyczącym zachowania różnorodności genetycznej zwierząt. Jej uczestnicy zostaną zapoznani  o polityce rozwoju obszarów wiejskich i wsparciu finansowym w ramach PROW na lata 2014-2020.</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</si>
  <si>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</si>
  <si>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</si>
  <si>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Grupa docelowa obejmuje rolników plantatorów upraw rolniczych, przedsiębiorców, doradców rolniczych, przedstawicieli nauki,
zainteresowanych wprowadzeniem innowacyjnych rozwiązań w procesie precyzyjnego rolnictwa o łącznej liczbie 40 osób.</t>
  </si>
  <si>
    <t>Uzasadnienie:  W ramach tworzenia oraz funkcjonowania sieci kontaktów pomiędzy rolnikami, podmiotami doradczymi oraz jednostkami naukowymi na rzecz tworzenia sieci kontaktów dla doradców i służb wspierających wdrażanie innowacji na obszarach wiejskich Lubuski Ośrodek Doradztwa Rolniczego w 2018 chce zorganizować  szkolenie wraz z pokazem praktycznym w zakresie Innowacje w technice ochrony roślin. Optymalna ochrona – minimalizacja pozostałości pestycydów. Szkolenie dotyczyć będzie technologii opryskiwania, która pomaga rolnikom zwiększać uprawy zużywając mniejsze ilości wody i środków ochrony roślin. 
Na rynku dostępnych jest wiele sposobów stosowania środków ochrony roślin natomiast pojawiała się technologia magnetycznego oprysku. Jest to system, zapewniający lepszy zasięg niż tradycyjne systemy opryskiwania, a także zmniejsza znoszenie oprysku o ponad 80%.
System taki wykorzystuje drobne kropelki, które zapewniają bardziej precyzyjne rezultaty, jednocześnie kontrolując znoszenie. Technologia jest również prosta, przyjazna dla użytkownika i nie zawiera ruchomych części. System oprysku zużywa mniej cieczy roboczej uzyskując większe efekty ochrony.
Jest to opatentowany system opryskiwania dla sektorów ogrodnictwa i upraw w przemyśle rolniczym.
Innowacyjny system oprysku magnetycznego zmniejsza znoszenie o ponad 80% i zapewnia lepsze pokrycie, umożliwiając rozpylanie za pomocą drobnych kropelek, co jest kluczowym wyzwaniem dla konwencjonalnej technologii oprysku. Mniejsza dawka środka zwiększa zyskowność, zapewnia lepszą ochronę i ogranicza zanieczyszczenie środowiska naturalnego.  
System oparty jest na założeniu, że pola magnetyczne, stosowane w odpowiednich warunkach przepływu płynów, mogą wpływać na fizyczne właściwości cieczy roboczej do rozpylania i związanych z nimi kropli rozprysku w sposób ułatwiający bardziej skuteczną dyspersję rozpylania i przyczepność do roślin docelowych. Doskonała kontrola znoszenia zapewniana przez system oznacza, że można stosować drobniejsze krople, zapewniając tym samym lepsze pokrycie.
Z praktycznych obserwacji wynika, że uzyskiwana jest 3,5 razy większą skuteczność zwalczania chorób i zmniejszenie zużycia wody o 40% mniej. Redukcja znoszenia jest bardzo wyraźna i pozwala uzyskać bezbłędny czas oprysku bez pogorszenia wielkości kropli. Zwiększony obszar pokrycia przy zmniejszonej ilości zużywanego cieczy roboczej daje ogromną okazję do oszczędności. Technologia daje lepszy wzrost.
W związku z powyższym Lubuski Ośrodek Doradztwa Rolniczego w ramach Sieci na rzecz innowacji w rolnictwie i obszarach wiejskich, zamierza przybliżyć ww. temat oraz zaprezentować innowacje w technice ochrony roślin poprzez optymalizację ochrony – minimalizacja pozostałości pestycydów oraz prezentację w warunkach polowych.</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</si>
  <si>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</si>
  <si>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</si>
  <si>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</si>
  <si>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 xml:space="preserve">Uzasadnienie:  Zgodnie z panującą opinią specjalistów od żywienia w paszach objętościowych nadal tkwią ogromne rezerwy. Należy jednak pochylić się nad wpływem jakości kiszonki na wyniki produkcyjne gospodarstw. Problemem jest brak proporcjonalnej zwyżki wyniku produkcyjnego gospodarstw w wyniku zastosowania w kiszonkach odmian roślin cechujących się wyższą zawartością włókna. Okazuje się, że przyczyna jest zła jakość kiszonki. Głównymi parametrami fizycznymi dobrej jakości kiszonek są: sucha masa, gęstość ubicia, odczyn pH, struktura, rozdrobnienie ziarniaków (liczba całych ziaren) czy temperatura czoła pryzmy (kiszonki zagrzane są niechętnie zjadane przez krowy mają, również niższą wartość pokarmową). 
Materiał kiszonkowy pochodzący z roślin nawet najlepszej odmiany można jednak zmarnować przez niewłaściwy np. termin zbioru, czy złe sporządzenie silosu, rękawa lub pryzmy. Podstawowym problemem jest określenie optymalnego terminu zbioru (optymalny termin zbioru materiału przeznaczonego na kiszonkę z kukurydzy przypadała na 7 września). Zdarza się, że hodowcy przekraczają terminy. 
Kolejnymi czynnikami są właściwe rozdrobnienie materiału oraz należyte ubiciem kiszonki (rozgniatanie każdego ziarniaka w zakiszonym materiale). 
Kiszonka z kukurydzy, która jest podstawową paszą obiektową w żywieniu wysokowydajnego bydła mlecznego lecz pomimo jej wielu zalet jest to pasza uboga w białko. Konieczne jest zatem uzupełnienie dawki w białko oraz paszę strukturotwórczą. Opóźnienie zbioru powoduje szybki spadek zawartości białka oraz wzrost ilości włókna ADF decydującego o strawności paszy i NDF decydującego o pobraniu paszy. 
Kiszonka z kukurydzy jest jedną z podstawowych pasz objętościowych stosowanych w Polsce w żywieniu bydła. Jakość kiszonki z kukurydzy, jej wartość pokarmowa, warunkowana jest przede wszystkim przez fazę dojrzałości roślin i związaną z tym zawartością masy suchej substancji w ścinanych roślinach. Głównymi czynnikami decydującymi o przebiegu fermentacji zakiszanego materiału, wreszcie o wykorzystaniu kiszonki przez zwierzęta, są zawartość w roślinach skrobi oraz stopień ich rozdrobnienia. O jakości kiszonki decyduje również sposób przygotowania silosu, wysokość pojedynczej warstwy materiału ugniatanego kołami ciągnika, krotność przejazdów i naciski kół ciągnika. Aby w warunkach naturalnych zbadać wpływ tych czynników należałoby przygotować wiele wariantów, co w znacznym stopniu wpłynęłoby na koszty badań. 
Wydajne krowy muszą być dobrze żywione, ale żeby spełnić ten warunek producenci mleka muszą także przeanalizować swoje pola i zrobić wszystko, by uzyskać najlepszy jakościowo plon.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</si>
  <si>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</si>
  <si>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</si>
  <si>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</si>
  <si>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</si>
  <si>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Lubuski Ośrodek Doradztwa Rolniczego</t>
  </si>
  <si>
    <t>Kalsk 91
66-100 Sulechów</t>
  </si>
  <si>
    <t>Uzasadnienie: Zauważany jest, w ostatnich latach dynamiczny wzrost poziomu upraw winorośli do produkcji wina w Polsce. Dane Agencji Rynku Rolnego w 2017 roku szacują, że na terenie kraju działa około 500 winnic (woj. lubuskie w sezonie 2016/2017, 18 zarejestrowanych winiarzy, gospodarujących na powierzchni 57,55 ha o tendencji zwyżkowej do 25 gospodarstw winiarskich, prowadzących uprawy na ponad 60 ha. Według szacunków Zielonogórskiego Stowarzyszenia Winiarskiego winnice lubuskie zajmują w sumie niemal 200 ha. Nie wszystkie jednak są już gotowe, do wprowadzania wina na rynek z pozyskiwanych owoców z około 1000 hektarów. 
Mimo, że procentowy udział winorośli w uprawie towarowej gatunku jest niewielki, prawo do produkcji i wprowadzenia wina na rynek uzyskało aż 104 rodzimych producentów. Rodzime wina są już spotykane w ofercie sieci spożywczych.
Uprawa winorośli i produkcja wina podlega ryzykom związanym z prowadzeniem winnicy a także optymalizacją procesu przetwórczego. Wśród najczęściej wymienianych problemów uprawy jest brak fachowego wsparcia merytorycznego, wiedzy praktycznej oraz innowacyjnego spojrzenia na prowadzoną działalność. Pomimo polskiej, długiej tradycji winiarskiej, badania naukowe nad uprawą prowadzone są w kraju dopiero od kilku lat. Z uwagi na specyficzne, podstawowe czynniki składowe: gleba, leżąca pod nią skała, wysokość nad poziomem morza, nachylenie terenu, orientacja wobec słońca, mikroklimat (deszcze, wiatry, wilgotność, wahania temperatury), lokalne warunki klimatyczne i glebowe doświadczenia przeniesione z innych krajów nie odpowiadają w pełni na zapotrzebowanie rodzimych winiarzy. Winiarze wskazują praktyczne problemy uprawy, związane z chorobami, agrotechniką, ryzykiem wiosennych przymrozków, potrzebą podniesienia jakości owoców oraz zmniejszeniem strat w uprawie. Rozwój działań związanych z produkcją winorośli i wina skłania do podjęcia szeroko rozumianych działań i organizacji niniejszej konferencji. 
W zawiązku z powyższymi wątpliwościami lub niejasnościami, Lubuski Ośrodek Doradztwa Rolniczego posiadający wiedzę i doświadczenie w uprawie winorośli, pragnie zorganizować konferencję podczas, której innowacyjne podejście do tematów związanych z uprawą i przetwórstwem zostanie przedstawiony uczestnikom. Zgromadzeni prelegenci przedstawią nowości w ochronie i nawożeniu winorośli, technice zbioru, przechowalnictwie a także zapoznają z innowacyjnymi rozwiązaniami w przetwórstwie i produkcji wina. Omówione zostaną również przepisy prawne dotyczące wyrobu i rozlewie wyrobów winiarskich, obrocie tymi wyrobami i organizacji rynku wina. Zaplanowano pokaz praktyczny produkcji wina na linii technologicznej oraz analizę laboratoryjną młodego wina. Uzyskane wyniki zostaną przekazane  uczestnikom konferencji, dzięki czemu możliwe będzie uniknięcie często popełnianych podstawowych błędów w uprawie winorośli i produkcji wina. Będzie możliwość nawiązania kontaktów branżowych i sposobność do zapoczątkowania dalekosiężnej relacji biznesowej. Operacja umożliwi nawiązanie współpracy, pozyskanie nowych partnerów sieci na rzecz innowacji w rolnictwie i obszarach wiejskich a dzięki przeprowadzeniu wykładu nt. sieci, zaprezentowane zostaną idee i korzyści płynące z partnerstwa. 
Realizacja niniejszej operacji przyczyni się do rozwiązania problemu głównego, a jednocześnie pozwoli na zrealizowanie celu głównego jakim jest podniesienie świadomości w zakresie nowoczesnej uprawy winorośli, walorów produkowanego wina oraz znaczeniu winiarstwa w województwie lubuskim. Pozwoli także nawiązać kontakty branżowe niezbędne o tworzenia partnerstwa w ramach siec na rzecz innowacji w rolnictwie i na obszarach wiejskich wśród przedsiębiorców, rolników, doradców rolnych oraz przedstawicieli świata nauki w liczbie 35 osób w okresie trzech miesięcy.</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</si>
  <si>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</si>
  <si>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</si>
  <si>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</si>
  <si>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Uzasadnienie: W polskich warunkach agroklimatycznych uprawę rzepaku w technologii bezorkowej stosuje się dość rzadko. Nie zmienia to faktu, że w pewnych okolicznościach właśnie ten rodzaj technologii może przynosić zadowalające produkcyjne i ekonomiczne efekty. 
W zależności od przedplonu klasyczne przygotowanie roli pod siew rzepaku obejmuje zespół upraw pożniwnych, w skład którego wchodzą m.in. takie zabiegi jak podorywka, gruberowanie bądź talerzowanie. Zazwyczaj kolejnym zabiegiem agrotechnicznym jest wówczas wykonanie orki siewnej. Dość często producenci, najczęściej z uwagi na ograniczenia czasowe, decydują się na wykonanie jedynie orki siewnej, tzw. razówki. W obydwu przypadkach rolę do siewu doprawia się później przy użyciu bron bądź za pomocą różnego rodzaju agregatów uprawowych. Generalnie orkowe technologie produkcji rzepaku zapewniają uzyskanie względnie największych plonów surowca olejarskiego. 
W produkcji roślinnej mogą wystąpić różnego rodzaju czynniki siedliskowe czy organizacyjne, które mogą skłaniać producentów do zastosowania uproszczeń uprawowych. Należy tu wymienić szczególnie krótki okres pomiędzy zbiorem przedplonu a siewem rzepaku ozimego. Najczęstszymi przedplonami dla rzepaku są oczywiście zboża, więc czasu na właściwe przygotowanie siedliska jest rzeczywiście niewiele. Z uwarunkowań organizacyjnych należy wymienić np. niedostateczne lub niepełne wyposażenie w odpowiedni park maszynowy i pracę ludzką. Wśród czynników glebowo-klimatycznych należy na pierwszym miejscu wymienić deficyt wody opadowej oraz powiązanej z nią zapasów wody glebowej.
Po zbiorze przedplonu należy niezwłocznie przystąpić do uprawy ścierniska. Najczęściej wykorzystuje się do tego agregaty ścierniskowe (grubery). Stosowane są również brony talerzowe jeśli stanowisko jest pozbawione perzu. Na rynku istnieją również agregaty uprawowe łączące cechy wyżej wymienionych. Decyzję o wyborze odpowiedniego narzędzia producent powinien podjąć sam, posiadając informacje o jakości swoich stanowisk (pól), ich klasy bonitacyjnej i kompleksu przydatności rolniczej oraz dostępności parku maszynowego.
Zadaniem narzędzi jest zerwanie wierzchniej warstwy gleby oraz wymieszanie jej ze ściernią. Automatycznie oczywiście zostaje również przerwane bezproduktywne parowanie wody z gleby. Głębokość pracy narzędzi powinna mieścić się w przedziale 8-12 cm. Płytsza uprawa roli jest możliwa i dopuszczalna, ale przeważnie daje mniejsze efekty plonotwórcze. 
Ważnym jest, aby rola była uprawiona starannie. Dlatego tak ważnym jest, aby resztki pożniwne były rozmieszczone równomiernie. Zazwyczaj uprawę agregatami wykonuje się na ukos względem siewu przedplonów. Sprzyja to jeszcze bardziej dokładnemu wymieszaniu ścierni i resztek po zbiorowych z glebą. Należy zwrócić uwagę, że w takiej właśnie technologii, rola jest uprawiana na całej powierzchni. Na tak uprawionej roli tworzy się wówczas warstwa mulczu, składającego się co jasne ze słomy wymieszanej z glebą. 
Ilość wykonywanych zabiegów uprawiających w technologii bezorkowej może być różna. Zależy to od jakości siedliska przeznaczonego do takiej uprawy oraz od jakości agregatów i precyzji wykonania zabiegu. 
Przygotowanie roli pod siew rzepaku w systemie bezpłużnym może być również wykonane agregatami czynnymi, najczęściej bronami wirnikowymi. Wytworzony w ten sposób mulcz stanowi warstwę ochronną gleby, chroniącą ją przed erozją wodną i wietrzną. Zwiększa się również możliwość retencji wody pochodzącej z opadów, często obserwuję się również korzystny wpływ na strukturę gleby, zmniejsza się (co ważne w uprawie rzepaku) możliwość jej zaskorupiania. 
Bezpłużna uprawa rzepaku powinna przyczyniać się do wytworzenia na powierzchni pola możliwie jednolitej warstwy, składającej się z wymieszanej gleby wraz ze słomą oraz całymi resztkami pożniwnymi. 
W tak przygotowaną rolę rzepak wysiewamy w stosownym dla danego regionu terminie agrotechnicznym. 
To prawda, że konwencjonalna uprawa roli pod rzepak skutkuje uzyskaniem największych plonów tego surowca olejarskiego. Decyzję o zastosowaniu bezorkowej technologii uprawy rzepaku producent powinien podjąć sam. Niewątpliwie jest to ciekawa innowacyjna, alternatywa.
Lubuski Ośrodek Doradztwa Rolniczego podczas szkolenia, zaprezentuje problematykę związaną z uprawą pasową i zastosowanie jej w uprawie rzepaku ozimego w celu zwiększenia poziomu wiedzy i świadomości uczestników spotkania. LODR podda pod dyskusję temat systemu uprawy natomiast decyzję o podjęciu się uprawy w systemie pozostaje w gestii zainteresowanych.</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</si>
  <si>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</si>
  <si>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</si>
  <si>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</si>
  <si>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Uzasadnienie:  O efektywności produkcji trzody chlewnej decyduje wiele czynników, spośród których można wymienić: nowoczesne (innowacyjne) wyposażenie chlewni, prawidłowe zagospodarowanie odchodów czy też prawidłowo i trafnie przeprowadzone inwestycje. Mimo prowadzonej od wielu lat produkcji przez rolników i wynikającego z niej doświadczenia oraz  prowadzonego przez doradców na szeroką skalę doradztwa , rolnicy wciąż popełniają wiele błędów w tym zakresie. Nauka i przemysł wspierają producentów oferując nowoczesne rozwiązania, innowacyjne technologie zarówno w budowie budynków inwentarskich, ich wyposażeniu, systemach utrzymania trzody chlewnej jak i też zagospodarowaniu odchodów zwierzęcych. Jednak rolnikowi trudno jest ocenić obiektywnie  przydatność tych rozwiązań w jego gospodarstwie.
Przyczyną tego stanu rzeczy jest  brak lub niedostateczna wiedza z zakresu innowacji w produkcji trzody chlewnej. Stanowi to problem główny niniejszej operacji, który bez wsparcia trudno będzie pokonać. Dlatego Lubuski Ośrodek Doradztwa Rolniczego wychodząc naprzeciw oczekiwaniom rolników zamierza przeprowadzić niniejszą operację.</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</si>
  <si>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</si>
  <si>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</si>
  <si>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liczba uczestników operacji</t>
  </si>
  <si>
    <t>pszczelarze, rolnicy, mieszkańcy obszarów wiejskich, pracownicy naukowi, doradcy rolni</t>
  </si>
  <si>
    <t>35 000,00</t>
  </si>
  <si>
    <t>Łódzki Ośrodek Doradztwa Rolniczego</t>
  </si>
  <si>
    <t>Łódzki Ośrodek Doradztwa Rolniczego z siedzibą w Bratoszewicach                  ul. Nowości 32;            95-011 Bratoszewice</t>
  </si>
  <si>
    <t xml:space="preserve">Uzasadnienie: 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wiedzę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w postaci obnóży i pierzgi,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</si>
  <si>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</si>
  <si>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</si>
  <si>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</si>
  <si>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50</t>
  </si>
  <si>
    <t>hodowcy, weterynarze, inseminatorzy, producenci trzody chlewnej, doradcy rolni</t>
  </si>
  <si>
    <t>8 000,00</t>
  </si>
  <si>
    <t>Łódzki Ośrodek Doradztwa Rolniczego z siedzibą w Bratoszewicach                  ul. Nowości 32;           95-011 Bratoszewice</t>
  </si>
  <si>
    <t>Uzasadnienie:  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</si>
  <si>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</si>
  <si>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</si>
  <si>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</si>
  <si>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55 000,00</t>
  </si>
  <si>
    <t>Łódzki Ośrodek Doradztwa Rolniczego z siedzibą w Bratoszewicach                  ul. Nowości 32;             95-011 Bratoszewice</t>
  </si>
  <si>
    <t>Uzasadnienie: 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odbędą wizyty w gospodarstwach rolnych będących członkami takich grup, będą mogli zadawać pytania brokerom działającym na terenie Czech. Czesi wyprzedzają nas we wdrażaniu innowacji od nauki do praktyki. Są też bardziej zaawansowani w pracach na rzecz organizacji i funkcjonowania grup operacyjnych w ramach Europejskiego Partnerstwa na rzecz Innowacji (EPI). Czeski system pracy brokerów innowacji przynosi jak widać pożądane efekty. Dlatego warto zapoznać się z dobrymi praktykami, wiedzą i doświadczeniem w tym zakresie naszego południowego sąsiada. W województwie łódzkim brak jest dostatecznej wiedzy i doświadczenia na temat organizacji i funkcjonowania grup operacyjnych wśród potencjalnych członków (rolnicy, posiadacze lasów, doradcy, przedsiębiorcy, przedstawiciele instytucji naukowych). Dzięki operacji zostaną nawiązane kontakty pomiędzy tymi grupami, które w przyszłości będą podstawą do założenia grup operacyjnych.</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</si>
  <si>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</si>
  <si>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</si>
  <si>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t>
  </si>
  <si>
    <t>15 000,00</t>
  </si>
  <si>
    <t>Łódzki Ośrodek Doradztwa Rolniczego z siedzibą w Bratoszewicach                  ul. Nowości 32;          95-011 Bratoszewice</t>
  </si>
  <si>
    <t xml:space="preserve">Uzasadnienie: Operacja ma na celu przedstawienie nowoczesnych technologii, rozwiązań i problemów przy uprawie warzyw pod osłonami. Uczestnicy zapoznają się jak usprawnić prace pielęgnacyjne, podnieść efektywność, stymulować wzrost w uprawie oraz jakie zagrożenia chorobami wirusowymi występują ww. uprawach i jak sobie z nimi radzić.  Podczas operacji zostaną przedstawione najnowsze wyniki badań naukowych w tej dziedzinie. Operacja w formie wyjazdu studyjnego pozwoli w praktyczny sposób zapoznać się z innowacyjną uprawą roślin pod osłonami, przyczyni się do wymiany doświadczeń i wiedzy na temat uprawy ww. roślin pomiędzy środowiskiem naukowym, doradcami, rolnikami i przetwórcami. Dzięki spotkaniu nawiązane zostaną kontakty pomiędzy tymi grupami, które w przyszłości będą płaszczyzną wymiany wiedzy w tym zakresie.                                                                                                                                                                                      </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</si>
  <si>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</si>
  <si>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</si>
  <si>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</si>
  <si>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t xml:space="preserve">Uzasadnienie: Celem operacji jest zapoznanie uczestników z wybranymi przykładami tradycyjnego przetwórstwa produktów rolnych. Wielu rolników ze względu na problem zbytu swoich produktów rolnych szuka nowych rozwiązań dla swojej działalności. Są gotowi do podjęcia nowych wyzwań tj. zmiany profilu działalności lub jej rozszerzenia o dodatkowe formy. Niestety często nie mają wiedzy odnośnie nowych innowacyjnych rozwiązań w rolnictwie i na obszarach wiejskich. W związku z tym wyjazd studyjny umożliwi zapoznanie się z innowacyjnymi formami prowadzenia działalności rolniczej tj. przetwórstwo, suszenie owoców i warzyw, serowarstwo, otwieranie lokalnych masarni czy też ekologicznych piekarni itp.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 </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</si>
  <si>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</si>
  <si>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</si>
  <si>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</si>
  <si>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liczba uczestników konferencji</t>
  </si>
  <si>
    <t>70</t>
  </si>
  <si>
    <t>Właściciele gospodarstw agroturystycznych, zagród edukacyjnych,  rolnicy, doradcy rolniczy,  przedstawiciele samorządów terytorialnych.</t>
  </si>
  <si>
    <t>IV</t>
  </si>
  <si>
    <t>Małopolski Ośrodek Doradztwa Rolniczego</t>
  </si>
  <si>
    <t xml:space="preserve"> ul. Osiedlowa 9, 32-082 Karniowice</t>
  </si>
  <si>
    <t>liczba egzemplarzy publikacji</t>
  </si>
  <si>
    <t>500</t>
  </si>
  <si>
    <t xml:space="preserve">Uzasadnienie:  Tradycyjnie i historycznie małopolskie rolnictwo charakteryzuje się największą liczbą drobnych gospodarstw rolnych.  Średnia powierzchnia gruntów rolnych w gospodarstwie wynosi 4,04 ha (dane Agencji Restrukturyzacji i Modernizacji Rolnictwa 2017) co prowadzi do stanu niskodochodowości  gospodarstw rolnych a tym samym rodzin rolniczych.  Wskazane jest poszukiwanie alternatywnych źródeł dochodu przynoszących także nowe miejsca pracy. Małopolska jako region o wysokich walorach przyrodniczych i historycznych pretenduje do rozwoju usług agroturystycznych z wykorzystaniem zasobów własnych jak i całego wachlarza usług okołoturystycznych.  Agroturystyka i turystyka wiejska należą do działalności na które jest i będzie zapotrzebowanie w przyszłości, stąd istotne jest przygotowanie pakietów usług turystycznych z których turysta wybiera usługę  według własnego zainteresowania. Innowacyjnym,  powoli rozwijającym się kierunkiem jest edukacja skierowana do dzieci i młodzieży wykorzystująca zasoby gospodarstwa i wsi  w celu wyrobienia wrażliwości  na potrzeby ochrony środowiska, szacunku dla zawodu i  pracy rolnika.  Małopolską wieś charakteryzuje duży odsetek  ludzi starszych,  tym samym wzrasta zapotrzebowanie na zorganizowanie opieki dziennej  i całodobowej przy zachowaniu rodzinnego charakteru usługi opiekuńczej, stąd wyzwanie dla mieszkańców wsi i gospodarstw agroturystycznych polegające na  stworzeniu  dziennych domów opieki w gospodarstwach.  Wszystkie te działania maja uzasadnienie  w uwarunkowaniach społecznych i ekonomicznych dlatego też oczekujemy, że tematyka objęta projektem spotka się z dużym zainteresowaniem odbiorców. </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</si>
  <si>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</si>
  <si>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</si>
  <si>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</si>
  <si>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liczba uczestników szkolenia</t>
  </si>
  <si>
    <t>20</t>
  </si>
  <si>
    <t>Rolnicy, doradcy rolniczy.</t>
  </si>
  <si>
    <t>Uzasadnienie:  Przedsięwzięcie skierowane do rolników i doradców rolnych ma na celu wsparcie rozwoju małego przetwórstwa na obszarach wiejskich.  Rolnictwo w województwie małopolskim charakteryzuje się dużym rozdrobnieniem.  Średnia powierzchnia gruntów rolnych w gospodarstwie jest najniższa w kraju i wynosi 4,04 ha, przy  średniej krajowej 10,65 ha (dane Agencji Restrukturyzacji i Modernizacji Rolnictwa 2017).  Rozwój małego przetwórstwa  w obrębie gospodarstwa rolnego daje możliwość wykorzystania w produkcji własnych surowców,  skrócenia łańcucha dostaw pomiędzy producentami i konsumentami a ponadto wspomaga rozwój rolniczego handlu detalicznego, zróżnicowanie działalności rolniczej oraz podniesienie rentowności gospodarstw na obszarach wiejskich.   Realizacja operacji wspierając transfer wiedzy i innowacji przyczyni się do realizacji Priorytetu 1 PROW na lata 2014-2020.</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</si>
  <si>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</si>
  <si>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</si>
  <si>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liczba uczestników wyjazdu studyjnego</t>
  </si>
  <si>
    <t>25</t>
  </si>
  <si>
    <t>Rolnicy, mieszkańcy obszarów wiejskich, doradcy rolniczy, przedstawiciele instytucji działających na rzecz rolnictwa.</t>
  </si>
  <si>
    <t xml:space="preserve">Uzasadnienie:   Pogłowie bydła w Małopolsce w grudniu 2015 roku wynosiło 169,7  tys. sztuk (dane Głównego Urzędu Statystycznego, 2016).  W większości było to bydło utrzymywane w gospodarstwach indywidualnych rolników. Gospodarstwa takie wymagają odpowiedniego wsparcia w zakresie technologii  i organizacji produkcji, aby mogły osiągnąć zadowalający poziom rentowności.  Niniejsza operacja ma na celu wskazanie beneficjentom innowacyjnych rozwiązań w zakresie chowu i hodowli bydła poprzez udział w zagranicznym wyjeździe studyjnym połączonym z udziałem w międzynarodowych targach branżowych.  Udział w operacji o charakterze  transgranicznym umożliwi ponadto uczestnikom nawiązanie wartościowych kontaktów.  Poprzez wspieranie transferu  wiedzy oraz innowacji w rolnictwie i na obszarach wiejskich operacja wpisuje się w Priorytet 1 PROW na lata 2014-2020.  </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</si>
  <si>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</si>
  <si>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</si>
  <si>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</si>
  <si>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</si>
  <si>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Uzasadnienie:   Sprzedaż bezpośrednia jest ważnym kanałem dystrybucji produktów wytwarzanych w gospodarstwach rolnych.   Dzięki pominięciu pośredników przyczynia się do zwiększania  rentowności producentów rolnych.  W przypadku niewielkich gospodarstw,  współpraca z dużym odbiorcą  jest utrudniona a często niemożliwa ze względu na brak możliwości zapewnienia odpowiednich dostaw.   Natomiast  połączenie sprzedaży bezpośredniej, nowoczesnych metod marketingowych oraz  działań kooperacyjnych  pozwala  małym gospodarstwom znaleźć odpowiednią niszę rynkową.   Skuteczność takich działań jest szczególnie wysoka w obszarach oddziaływania dużych miast gdzie wytworzyła się grupa konsumentów oczekujących produktów wysokiej jakości oraz bezpośredniego kontaktu z producentem rolnym jako gwarancji tej jakości.   W ramach operacji prezentowane będą innowacyjne rozwiązania marketingowe oraz udane  przykłady  w zakresie sprzedaży produktów rolnych.  Promowane będą rozwiązania oparte na kooperacji wielu  podmiotów,  w szczególności w ramach działania "Współpraca"  PROW na lata 2014-2020.  Operacja ma również na celu identyfikowanie potencjalnych uczestników grup operacyjnych,  wsparcie informacyjne w zakresie zasad działania "Współpraca" oraz  aktywizowanie do podejmowania działań.  Będzie również stanowić okazję do nawiązywania kontaktów pomiędzy uczestnikami operacji reprezentującymi różne grupy interesariuszy.  Poprzez wspieranie transferu wiedzy oraz innowacji operacja wpisuje się w Priorytet 1 PROW.</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</si>
  <si>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</si>
  <si>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</si>
  <si>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 xml:space="preserve">liczba uczestników </t>
  </si>
  <si>
    <t>32</t>
  </si>
  <si>
    <t>rolnicy, mieszkańcy obszarów wiejskich, doradcy, przedsiębiorcy</t>
  </si>
  <si>
    <t>Mazowiecki Ośrodek Doradztwa Rolniczego z siedzibą w Warszawie</t>
  </si>
  <si>
    <t>02-456 Warszawa, ul. Czereśniowa 98</t>
  </si>
  <si>
    <t>Uzasadnienie: Wprowadzenie nowej operacji. Producenci lnu i rzepaku borykają się z problemem opłacalności produkcji. Sprzedaż produkcji pierwotnej pochodzenia roślinnego ma niską opłacalność. Szansą dla producentów rolnych na podniesienie opłacalności produkcji jest małe przetwórstwo na poziomie gospodarstwa. Projekt ma na celu zaktywizowanie mieszkańców wsi do współpracy między sobą poprzez przetwórstwo własnych produktów na poziomie gospodarstwa i szukanie nowych rynków zbytu dla własnych, przetworzonych produktów, jakimi są np. rzepak czy len. Poprzez stworzenie małego, prywatnego przetwórstwa olejarskiego można by było zniwelować problem sprzedaży produktów rolnych, a jednocześnie rozwinąć produkcję innych roślin oleistych.</t>
  </si>
  <si>
    <t>Rozwój innowacyjnych form przedsiębiorczości pozarolniczej na obszarach wiejskich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</si>
  <si>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</si>
  <si>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Uzasadnienie: Wprowadzenie nowej operacji. Wyjazd studyjny, który zostanie zorganizowany w ramach operacji jest niezbędny do popularyzacji innowacyjnych działań na terenach wiejskich. Sprzedaż przetworzonych produktów z gospodarstw w ramach rolniczego handlu detalicznego jest to zagadnienie nowe, które wymaga szerokiej popularyzacji, a najbardziej przemawia do odbiorców pokazanie problemu na przykładach już działających przedsięwzięć.</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</si>
  <si>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</si>
  <si>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</si>
  <si>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Uzasadnienie: Wprowadzenie nowej operacji. Producenci mleka borykają się z problemem ograniczonych możliwości pozyskania bardzo dobrych pasz objętościowych z trwałych użytków zielonych lub też z zakładanych mieszanek traw z roślinami motylkowymi na gruntach ornych. Odpowiedzią na ten problem jest wdrożenie do uprawy innowacyjnych mieszanek traw z roślinami motylkowymi, ale aby ten cel stał się sukcesem rolników musimy przeprowadzić szkolenie. Szkolenie to zostało dokładnie zaplanowane pod potrzeby rolników, a więc wykorzystujemy bardzo duży potencjał wiedzy i nauki ze strony przedstawicieli nauki, którzy są w tej dziedzinie najlepsi i łączymy ich z przedstawicielami praktyki, czyli rolnikami, którzy tej wiedzy potrzebują. Szkolenie zostało zaplanowane z częścią teoretyczną i praktyczną na trwałych użytkach zielonych, aby pokazać możliwości rezerw ekonomicznych rolników w produkcji mleka, jeśli zastosują innowacyjne mieszanki traw z roślinami motylkowymi i uzyskają bardzo dobrą, a zarazem najtańszą paszę objętościową ze swoich gospodarstw.</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</si>
  <si>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</si>
  <si>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</si>
  <si>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Uzasadnienie: Wprowadzenie nowej operacji. Przetwarzanie na poziomie gospodarstwa rolnego pozwoli na wspólną kooperację i  podniesienie poziomu wiedzy  w zakresie produkcji serowarskiej. Pozwoli na nawiązanie współpracy i utworzenie grup operacyjnych z sektora przetwórstwa mleczarskiego. Przyczyni się do  poszukiwania nowych rozwiązań w gospodarstwach rolnych przetwarzania i wprowadzania do obrotu nowych produktów oraz możliwość uzyskania dodatkowego zysku dla gospodarstwa. Operacja ma posłużyć jako wsparcie rolników, którzy w swoim gospodarstwie wytwarzają lub zamierzają wytwarzać produkty mleczne - sery, a dotychczasowa posiadana wiedza jest niewystarczająca i wymaga wsparcia o wiedzę  doświadczonego serowara.</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</si>
  <si>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</si>
  <si>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</si>
  <si>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Uzasadnienie: Wprowadzenie nowej operacji. Produkowanie metodami ekologicznymi to przede wszystkim sposób na otrzymanie wysokojakościowych i sprawdzonych produktów. Zauważyć należy, że gospodarstwa ekologiczne nie tylko produkują wysokiej jakości żywność, ale również dbają o jakość całego środowiska w którym funkcjonują. Trzydniowy wyjazd studyjny ma na celu pokazanie zarówno rolnikom jak i doradcom możliwości i szans dla rozwoju gospodarstw ekologicznych produkujących: mleko, sery, mięso, warzywa, owoce i zioła. Tym bardziej, że konsumenci poszukują żywności powstałej w warunkach jak najbardziej zbliżonych do naturalnych. Zwiększające się wciąż zapotrzebowanie na żywność ekologiczną świadczy o wzroście świadomości ekologicznej i zdrowotnej polskiego społeczeństwa, co jest dodatkową szansą dla rolników i doradców uczestniczących w wyjeździe. Działanie "Współpraca" w ramach PROW 2014-2020 stwarza możliwości właśnie dla takich inicjatyw.</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</si>
  <si>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</si>
  <si>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</si>
  <si>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</si>
  <si>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Uzasadnienie: Wprowadzenie nowej operacji. Na plantacjach truskawek poważne zagrożenie stanowią choroby odglebowe, które wpływają negatywnie na wzrost i plonowanie roślin, a w przypadku uprawy odmian podatnych mogą spowodować zamieranie roślin. Efektywnym sposobem zapobiegania tym chorobom jest korzystanie z innowacyjnych rozwiązań, jakie wypracowała nauka. Dzięki operacji zostaną przedstawione innowacyjne metody uprawy truskawki i zostanie zainicjowana grupa operacyjna działająca na rzecz wdrożenia takich rozwiązań w gospdarstwach rolnych przy jednoczesnym finansowaniu z działania "Współpraca" w ramach PROW 2014-2020.</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</si>
  <si>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</si>
  <si>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</si>
  <si>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Uzasadnienie: Wprowadzenie nowej operacji. Aby uniknąć wszystkich negatywnych skutków, jakie dla rodziny pszczelej i produktów pszczelich niesie stosowanie wszelkich środków, które dla środowiska pszczół są nienaturalne, koniecznym jest korzystanie z innowacyjnych rozwiązań. Operacja pozwoli przedstawić grupie pszczelarzy innowacyjne ule, które są odpowiedzią na większośc problemów współczesnej gospodarki pasiecznej. Operacja ma przede wszystkim służyć poszukiwaniu partnerów do utworzenia grupy operacyjnej aplikujacej o środki z działania "Współpraca"  w zakresie gospodarki pasiecznej.</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</si>
  <si>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</si>
  <si>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</si>
  <si>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Uzasadnienie: Wprowadzenie nowej operacji. Polska jest krajem o dużym potencjale w zakresie produkcji surowców zielarskich, jak i przetwórstwa zielarskiego, a mimo to powierzchnia upraw ziół w skali krajowej ulega zmniejszeniu. W koncepcji poszukiwania alternatywnych źródeł dochodu mieszkańców wsi mieści się oczywiście uprawa roślin zielarskich. Wzrasta dynamicznie popyt na przetwory ziołowe, tj. leki roślinne i ich przyprawy. Gospodarka i nauka zwracają obecnie znaczną uwagę na powiększający się rynek przetworów ziołowych.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</si>
  <si>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</si>
  <si>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</si>
  <si>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 xml:space="preserve">Uzasadnienie: Wprowadzenie nowej operacji. Uprawa papryki pod osłonami w nieogrzewanych tunelach i bezpośrednio w glebie obarczona jest brakiem zmianowania, co powoduje duże zmęczenie gleby i rozwój chorób odglebowych. Zwalczanie tych chorób grzybowych jest trudne z powodu braku skutecznych środków chemicznych do odkażania gleby. Narastający problem chorób odglebowych spowodował poszukiwanie innowacyjnych rozwiązań i wdrażanie ich w gospodarstwach. Kooperacja przedstawicieli nauki, praktyki i doradztwa w walce z patogenami chorobotwórczymi gleb i możliwości, jakie stwarza działanie "Współpraca" w ramach PROW 2014-2020, są odpowiedzią na problemy producentów rolnych w uprawie tunelowej. </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</si>
  <si>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</si>
  <si>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</si>
  <si>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</si>
  <si>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</si>
  <si>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</si>
  <si>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</si>
  <si>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</si>
  <si>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</si>
  <si>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 xml:space="preserve">Uzasadnienie: Projekt obejmuję opracowanie i przeprowadzenie 30 ankiet wśród rolników (potencjalnych dostawców kooperatyw) oraz odbiorców (odbiorców produktów rolnych), a następnie opracowanie zbiorczej analizy i wydrukw postaci 200 szt broszur zawierających:  pporównanie  zasad działania i zakresu usług kooperatywy opolskiej i analogicznych kooperatyw działających w innych regionach. Badania posłużą do przeprowadzenia analizy możliwości dalszego rozwoju kooperatyw spożywczych na terenach wiejskich województwa opolskiego  w ramach powołanego do tego celu zespołu eksperckiego, w skład którego wejdą przedstawiciele OODR - SIR oraz naukowcy z Politechniki Opolskiej.  Uczestnicy cyklu szkoleń zostaną zapoznani z teoretycznymi i praktycznymi aspektami funkcjonowania kooperatyw spożywczych i pozytywnymi skutkami skracania łańcuchów dostaw, wezmą udział w spotkaniach i wymianie doświadczeń z praktykami działającymi w kooperatywach, zostaną zapoznani z zagadnieniami: planowania i oceny efektywności prowadzonej działalności gospodarczej, wykorzystania nowych form marketingu w działalności gospodarczej na terenach wiejskich, a także kształtowania postaw i edukacji konsumenta . Wszyscy uczestnicy cyklu 3 szkoleń otrzymają materiały szkoleniowe w formie: teczka, długopis oraz notatnik. Podczas szkoleń zapewniony zostanie poczestunek w formie serwisu kawowego oraz obiadu dla wszystkich uczestnikow szkolenia. </t>
  </si>
  <si>
    <t xml:space="preserve">Organizacja seminarium oraz wyjazdu studyjnego dotyczącego nowatorskiej uprawy owoców oraz produkcji wina jako działania na rzecz tworzenia sieci kontaktów w zakresie  wdrażanie innowacji na obszarach wiejskich. 
</t>
  </si>
  <si>
    <t xml:space="preserve"> seminarium 
wyjazd studyjny </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</si>
  <si>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</si>
  <si>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</si>
  <si>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</si>
  <si>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</si>
  <si>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Uzasadnienie: Realizacja operacji polegająca na zorganizowaniu seminarium oraz wyjazdu studyjnego  wynika z zaistniałych potrzeb występujących na terenie Podkarpacia. Jest to teren zasobny w uprawę różnego rodzaju owoców a w tym  winorośli. W zwiazku z powyzszym zakres tematyczny dotyczył będzie zagadnień: 
1. Nowatorska uprawa owoców ( sadzenie, nawożenie ,ochrona roślin,  pielęgnacja gleby w rzędach i miedzyrzędach,  cięcie i formowanie) prowadzona w celu uzyskania odpowiednich odmian przeznaczonych na produkcję  wina.
2. Warunki higieniczno-sanitarne, innowacyjna  technologia produkcji wina wraz z  doborem  odpowiednich odmian winogron w celu uzyskania wina o najlepszych walorach smakowych.
3. Ustawodawstwo dotyczące produkcji winiarskiej. 
4. Możliwości wsparcia finansowego w ramach PROW 2014-2020 
5. Zasady współpracy producentów rolnych, przetwórców, pracowników nauki i doradztwa rolniczego w ramach Sieci na rzecz innowacji w rolnictwie. 
W związku z powyższym realizacja operacji polegająca  na zorganizowaniu  seminarium połączonym z wyjazdem studyjnym do kraju w których produkcja wina jest bardzo rozpowszechniona  spowoduje   wspieranie innowacji w rolnictwie, produkcji żywności, leśnictwie i na obszarach  wiejskich''  oraz ułatwienie transferu wiedzy i innowacji w rolnictwie i leśnictwie oraz na obszarach wiejskich. Wyjazd studyjny pozwolli na nawiązania kontaktów z  producentami owoców w szczególności winorośli, zaznajomienie się z dobrymi praktykami tam występującymi oraz przeniesienie ich na nasze tereny. Dlatego realizacja operacji przyczyni się do tworzenia sieci kontaktów pomiędzy doradcami, rolnikami, przedstawicielami instytucji naukowych, przedstawicielami instytucji rolniczych i około rolniczych  -służb wspierających wdrażanie innowacji na obszarach wiejskich.</t>
  </si>
  <si>
    <t>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t>
  </si>
  <si>
    <t xml:space="preserve">Uzasadnienie: Realizacja operacji wynika z konieczności  informowania, promowania i identyfikowania potencjalnych członków grup operacyjnych EPI, które mogą w przyszłości uzyskać wsparcie w ramach działania „Współpraca”. Ze względu na to , że aktualnie jest to działanie nowe, dlatego istnieje konieczność przekazania takiej informacji i wiedzy, które w przyszłości przyczyni sie do podniesienia innowacyjnosci  naszych gospodarstw rolnych, a przez to również ich wyższą  rentowność. Współpraca  partnerów reprezentujących różne ogniwa ( rolnicy, doradcy, przedsiębiorcy, przedstawiciele instytucji naukowych) zainteresowane rozwojem  rolnictwa, których kluczowym elementem jest wdrażanie innowacyjnych rozwiązań zwiększających rentowność produkcji.  Jednakże aby te podmioty miały możliwość współpracy, muszą się spotkać i wymienić wzajemne doświadczenia i  oczekiwania w tym zakresie. W związku z powyższym  organizacja seminarium dla 45 osób, reprezentujących rolników, jednostki naukowe, przedsiębiorców i doradców, pozwoli na upowszechnienie wiedzy w zakresie budowania wspólnych partnerstw w ramach grup operacyjnych. Natomiast wyjazd studyjny pozwoli na zapoznanie się z dobrymi praktykami funkcjonującym za granicą – w miejscu, w którym już dobrze  prosperują grupy EPI.  Współpraca rolników, doradców rolnych, przetwórców, przedsiębiorców, przedstawicieli, instytucji rolniczych i okołorolniczych oraz jednostek naukowych jest niezbędna do powołania efektywnej grupy na rzecz innowacji EPI . Wyjazd studyjny ma również zachęcić do działania i pokazać osobom zainteresowanym wstąpieniem lub założeniem potencjalnej grupy operacyjnej,  dobrych praktyk, a także umożliwić wymianę wiedzy ze stroną zagraniczną. Grupa docelowa  popularyzować będzie innowacyjne rozwiązania zarówno krajowe jak i zagraniczne. Jest to konieczne aby nasze gospodarstwa ogrodnicze  mogły zachować osiągniętą pozycję w rolnictwie europejskim i dalej się rozwijać. Organizacja seminarium oraz wyjazdu studyjnego  przyczynią się do wzmocnienia kontaktu i wymiany informacji w relacji nauka – praktyka. Ponadto operacja umożliwi również podjęcie działań na rzecz szerszego zastosowania w praktyce wyników badawczych i innowacyjnych rozwiązań  oraz  opracowywania programu badań naukowych, który w większym stopniu uwzględnia potrzeby rolników. </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</si>
  <si>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</si>
  <si>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</si>
  <si>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</si>
  <si>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</si>
  <si>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</si>
  <si>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</si>
  <si>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</si>
  <si>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</si>
  <si>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</si>
  <si>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</si>
  <si>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</si>
  <si>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</si>
  <si>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</si>
  <si>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III</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</si>
  <si>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</si>
  <si>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</si>
  <si>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 film</t>
  </si>
  <si>
    <t>liczba emisji audycji     liczba naganych filmów</t>
  </si>
  <si>
    <t>1 audycja       1 film</t>
  </si>
  <si>
    <t>Grupę docelową będą stanowili rolnicy, doradcy rolniczy oraz mieszkańcy obszarów wiejskich</t>
  </si>
  <si>
    <t>II</t>
  </si>
  <si>
    <t>"Innowacje w przedsiębiorczości na obszarach wiejskich - działania na rzecz powstania grupy operacyjnej"</t>
  </si>
  <si>
    <t>Seminarium z wyjazdem studyjnym, punkt informacyjny na  targach, ulotka, informacje  i publikacje w internecie</t>
  </si>
  <si>
    <t>Liczba uczestników operacji</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</si>
  <si>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</si>
  <si>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Pomorski Ośrodek Doradztwa Rolniczego w Lubaniu</t>
  </si>
  <si>
    <t>Lubań, ul. Tadeusza Maderskiego 3    83-422 Nowy Barkoczyn</t>
  </si>
  <si>
    <t xml:space="preserve">Szacowana liczba odwiedzających punkt informacyjny na targach                                 </t>
  </si>
  <si>
    <t>Nakład ulotki</t>
  </si>
  <si>
    <t>Liczba stron internetowych, na których zostanie zamieszczona informacja</t>
  </si>
  <si>
    <t>10</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</si>
  <si>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</si>
  <si>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</si>
  <si>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</si>
  <si>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</si>
  <si>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</si>
  <si>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</si>
  <si>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</si>
  <si>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</si>
  <si>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</si>
  <si>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Wyjazd studyjny</t>
  </si>
  <si>
    <t>Grupa docelowa będzie się składała z rolników, przedsiębiorców, członków grup producenckich, doradców i specjalistów ODR-ów oraz naukowców z Uniwersytetu Technologiczno-Przyrodniczego w Bydgoszczy i/lub Uniwersytetu Przyrodniczego w Poznaniu; 15 rolników (w tym członków grupy producenckiej); 17 doradców i/lub specjalistów; 3 naukowców z Uniwersytetu Technologiczno-Przyrodniczego w Bydgoszczy i/lub Uniwersytetu Przyrodniczy w Poznaniu</t>
  </si>
  <si>
    <t>I-II</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</si>
  <si>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</si>
  <si>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</si>
  <si>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</si>
  <si>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15 osób ; doradcy – 4 osób, przedsiębiorcy – 5 osób;  mieszkańcy obszarów wiejskich – 5 osób , moderator SIR - 1. Grupa będzie liczyła 30 osób. Dobór uczestników jest odpowiedniemu składowi utworzenia grupy operacyjnej. Taki dobór będzie najlepszym rozwiązaniem do utworzenia takiej grupy. </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</si>
  <si>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</si>
  <si>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</si>
  <si>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</si>
  <si>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</si>
  <si>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</si>
  <si>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</si>
  <si>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</si>
  <si>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</si>
  <si>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</si>
  <si>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</si>
  <si>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opartych na konkretnych problemach. Przeszkolenie rolników, przyszłych członków GO. Wypracowanie metod i modeli współpracy z rolnikami nt. innowacji w rolnictwie.</t>
  </si>
  <si>
    <t xml:space="preserve">warsztaty (2), spotkania(17), </t>
  </si>
  <si>
    <t>liczba uczestników warsztatów</t>
  </si>
  <si>
    <t>liczba uczestników spotkań</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</si>
  <si>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</si>
  <si>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</si>
  <si>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seminarium wyjazdowe</t>
  </si>
  <si>
    <t xml:space="preserve">liczba uczesników </t>
  </si>
  <si>
    <t>rolnicy, grupy rolników, doradcy, sadownicy, przedsiębiorcy sektora rolno- spożywczego</t>
  </si>
  <si>
    <t>Uzasadnienie: Z uwagi słabą kondycję finansową i rozdrobnienie gospodarstw sadowniczych w wojewódtwie śląskim oraz niską cenę skupu jabłek należy   znajdować  też  inny,  poza  tradycyjnym  przeznaczeniem, sposób zagospodarowania jabłek. 
 Gospodarstwa  sadownicze  i grupy  producenckie  coraz  bardziej powinny angażować się w produkcję mętnych soków tłoczonych oraz cydru.Grupą docelową operacji są  zainteresowane podmioty wdrażaniem innowacji w przetwórstewie sadowniczym.</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</si>
  <si>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</si>
  <si>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</si>
  <si>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</si>
  <si>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</si>
  <si>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Budżet brutto operacji 
(w zł)</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</si>
  <si>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</si>
  <si>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</si>
  <si>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</si>
  <si>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</si>
  <si>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</si>
  <si>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</si>
  <si>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 xml:space="preserve">Uzasadnienie: W województwie świętokrzyskim uprawa czereśni z uwagi na dogodne warunki klimatyczno-glebowe zajmuje znaczącą pozycję, a liczba wyspecjalizowanych gospodarstw stale rośnie. Oczekiwania rynkowe wymagają produktu najwyższej jakości do bezpośredniej konsumpcji, który można uzyskać tylko przy zastosowaniu najnowszych technologii i stałym inwestowaniu w innowacyjne rozwiązania. Aby utrzymać pewną pozycję na tak wymagającym rynku niezbędna jest współpraca na poziomie nauki, doradztwa i praktyki oraz wspólne inwestowanie w najnowsze rozwiązania agrotechniczne i marketingowe. Efektem tej operacji będzie możliwość zaimplementowania do polskich upraw czereśniowych najnowszych rozwiązań (technologicznych, organizacyjnych, marketingowych) stosowanych w sadach belgijskich, a nie stosowanych jeszcze w naszym kraju. Ponadto wspólny wyjazd umożliwi również zawiązanie partnerstw dla realizacji wspólnych celów w zakresie rozwijana polskich upraw czereśniowych, czego efektem może być grupa operacyjna, która ubiegać się będzie o środki finansowe w ramach działania "Współpraca". </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</si>
  <si>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</si>
  <si>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</si>
  <si>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</si>
  <si>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</si>
  <si>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 xml:space="preserve">Uzasadnienie: W województwie świętokrzyskim produkcja sadownicza zajmuje znaczącą pozycję (41 042 ha, większość stanowią uprawy jabłek). Gospodarstwa tego sektora są obecnie uczestnikami rynku globalnego, którego cechą charakterystyczną jest duża różnorodność produktu i jego ciągłe doskonalenie pod tym kątem. Takimi specyficznymi dla naszego regionu gatunkami były do tej pory brzoskwinie i morele, niestety zmieniające się uwarunkowania klimatyczne spowodowały nasilenie chorób kory i drewna, a co za tym idzie usunięcie znacznej części tych sadów. Poszukiwanie nowych gatunków roślin sadowniczych dla poszerzenia produkcji (np. jagoda kamczacka, świdośliwa, jeżyna bezkolcowa, borówka brusznica i wysoka) oraz nowych technologii ich uprawy i przetwarzania, prowadzących do uzyskania stabilnego, pełnowartościowego i lepszego pod względem jakości produktu, może znacząco wspomóc konkurencyjność gospodarstw, przede wszystkim tych mniejszych, niestabilnych finansowo i zapewnić zwiększenie zysków z działalności ogrodniczej, dodatkowo również przy wsparciu finansowym w ramach Programu Rozwoju Obszarów Wiejskich na lata 2014-2020. Dzięki realizacji operacji uczestnikom zostanie przybliżony temat upraw alternatywnych, technologii i organizacji ich uprawy, dostępnych gatunków i odmian oraz możliwości ich sprzedaży i wykorzystania do przetwórstwa (w tym lokalnego). </t>
  </si>
  <si>
    <t xml:space="preserve">1
</t>
  </si>
  <si>
    <t xml:space="preserve">4
</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</si>
  <si>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</si>
  <si>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</si>
  <si>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 xml:space="preserve">wyjazd studyjny </t>
  </si>
  <si>
    <t>właściciele gospodarstw ekologicznych specjalizujących się w produkcji ekologicznej i zainteresowani poprawą efektywności produkcji i poszukujący nowych możliwości w zakresie zbytu warzyw i owoców ekologicznych</t>
  </si>
  <si>
    <t>III-IV kwartał</t>
  </si>
  <si>
    <t>Uzasadnienie: Województwo świętokrzyskie posiada dużą liczbę gospodarstw ekologicznych, niestety w większości drobnotowarowych i rozproszonych, które pojedynczo nie mają możliwości realnego odpowiadania na potrzeby rynku. Aby zmienić tą sytuację, a tym samym poprawić rentowności i konkurencyjności tych gospodarstw, konieczne jest inwestowanie w najnowsze technologie, przetwórstwo i nowoczesny marketing, co nie jest możliwe bez wspólnych przedsięwzięć i inwestycji. Wskazanie dobrych przykładów ma zainspirować do zawiązania partnerstw gospodarczych, które pozwolą na wspólne starania o finansowanie planowanych przedsięwzięć w ramach działania "Współpraca" (i innych działań PROW 2014-2020).</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</si>
  <si>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</si>
  <si>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</si>
  <si>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</si>
  <si>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</si>
  <si>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</si>
  <si>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 xml:space="preserve">Uzasadnienie: Jednym z kierunków rozwoju obszarów wiejskich województwa świętokrzyskiego jest ich wzrost gospodarczej różnorodności tj. rozwijanie nowych funkcji społeczno-gospodarczych, takich jak np. rolnictwo społeczne. Ta mało znana w Polsce koncepcja rolnictwa wielofunkcyjnego, znana jest w Europie zachodniej i w praktyce funkcjonuje od wielu lat. Doświadczenia krajów europejskich wskazują, że rozwijanie gospodarstw opiekuńczych, może być skutecznym sposobem na przezwyciężenie wielu negatywnych zjawisk społeczno-ekonomicznych, w tym niewystarczającej liczby placówek opiekuńczych dla osób starszych na obszarach wiejskich. Rozwój gospodarstw opiekuńczych daje też możliwość dywersyfikacji źródeł dochodów i lepszego wykorzystania zasobów siły roboczej w gospodarstwach rolnych. Realizacja operacji umożliwi w praktyce zaprezentowanie osobom zainteresowanym rozwojem tej działalności, jak funkcjonują takie gospodarstwa, jak rozpocząć taką działalność oraz, że może ona stanowić dodatkową formę dochodu dla gospodarstwa. Większa grupa osób/gospodarstw zainteresowanych tą formą działalności w przyszłości stworzyć może nowy produkt/ofertę na poziomie wojewódzkim (sieć świętokrzyskich gospodarstw opiekuńczych). </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</si>
  <si>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</si>
  <si>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</si>
  <si>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</si>
  <si>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</si>
  <si>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</si>
  <si>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 xml:space="preserve">Uzasadnienie: Przy dużej skali rozdrobnienia gospodarstw w województwie świętokrzyskim, aby osiągnąć sukces i stabilną sytuację rynkową, niezbędna jest współpraca zarówno rolników, przetwórców, jak i organizacji i instytucji naukowych związanych z branżą rolno-spożywczą. Województwo świętokrzyskie, a szczególnie Ziemia Sandomierska, ma duży potencjał produkcyjny, dobre warunki klimatyczno-glebowe, wieloletnie tradycje w produkcji owoców i warzyw oraz duży potencjał turystyczny. Wprowadzenie innowacyjnych rozwiązań polegających na uruchomieniu dodatkowej działalności w gospodarstwie, pozwalającej na przetwórstwo i tworzenie własnego produktu lokalnego oraz jego sprzedaż bezpośrednią, pozwoli osiągnąć wyższe dochody i efektywność produkcyjną. Realizacji operacji umożliwi jej uczestnikom poznanie możliwości dywersyfikacji działalności swoich gospodarstw. Dodatkowo w osiągnięciu tego celu mają pomóc warsztaty praktyczne przeprowadzone w dobrze prosperujących inkubatorach oraz przekazanie wiedzy niezbędnej do zainicjowania partnerstwa gospodarczego, w tym zawiązania grupy operacyjnej finansowanej w ramach działania "Współpraca". Uczestnicy poznają również inne działania PROW 2014-2020, z których skorzystać będą mogli chcą rozwijać działalność przetwórczą w swoich gospodarstwach. </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</si>
  <si>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</si>
  <si>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</si>
  <si>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liczba seminariów</t>
  </si>
  <si>
    <t xml:space="preserve">rolnicy, mieszkańcy obszarów wiejskich, doradcy rolniczy oraz przedstawiciele samorządu rolniczego, jednostek naukowych, organizacji działających na rzecz rolnictwa i przedstawicieli </t>
  </si>
  <si>
    <t>II - IV</t>
  </si>
  <si>
    <t>Warmińsko-Mazurski Ośrodek Doradztwa Rolniczego z siedzibą w Olsztynie</t>
  </si>
  <si>
    <t>ul. Jagiellońska 91
10-356 Olsztyn</t>
  </si>
  <si>
    <t>liczba uczestników
/ w tym doradców rolniczych</t>
  </si>
  <si>
    <t>120
/ 16</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</si>
  <si>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</si>
  <si>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</si>
  <si>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</si>
  <si>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</si>
  <si>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</si>
  <si>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</si>
  <si>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</si>
  <si>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</si>
  <si>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</si>
  <si>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</si>
  <si>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</si>
  <si>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</si>
  <si>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</si>
  <si>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 xml:space="preserve"> </t>
  </si>
  <si>
    <t>Warmińsko-Mazurski Ośodek Doradztwa Rolniczego z siedzibą w Olsztynie</t>
  </si>
  <si>
    <t>25
/ 8</t>
  </si>
  <si>
    <t>liczba wyjazdów studyjnych</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</si>
  <si>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</si>
  <si>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</si>
  <si>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</si>
  <si>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liczba wyjazdów</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</si>
  <si>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</si>
  <si>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II - III</t>
  </si>
  <si>
    <t>liczba uczestników
/w tym doradców rolniczych</t>
  </si>
  <si>
    <t>30
/ 7</t>
  </si>
  <si>
    <t>Informacje i publikacje w Internecie</t>
  </si>
  <si>
    <t>Liczba informacji
/publikacji w internecie</t>
  </si>
  <si>
    <t>6
/ 1</t>
  </si>
  <si>
    <t>Liczba stron internetowych, na których zostanie zamieszczona informacja/publikacja</t>
  </si>
  <si>
    <t>Liczba odwiedzin strony internetowej</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</si>
  <si>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</si>
  <si>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</si>
  <si>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</si>
  <si>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</si>
  <si>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</si>
  <si>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Liczba informacji/publikacji w internecie</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</si>
  <si>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</si>
  <si>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</si>
  <si>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</si>
  <si>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</si>
  <si>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III - IV</t>
  </si>
  <si>
    <t>20
/ 3</t>
  </si>
  <si>
    <t>18
/ 1</t>
  </si>
  <si>
    <t>Możliwości rozwoju innowacji przy wykorzystaniu badań naukowych i wyników wdrożeń prowadzonych przez instytuty naukowe</t>
  </si>
  <si>
    <t>Celem operacji jest stworzenie możliwości wymiany wiedzy i doświadczeń pomiędzy uczestnikami operacji a instytutami naukowymi, co  będzie stanowiło doskonałe źródło pomysłów do wdrażania innowacji we własnych gospodarstwach lub przedsiębiorstwach, umożliwi wzajemne poznanie się rolników i naukowców oraz stworzy wzajemne realacje, które będą podstawą do stworzenia grup operacyjnych ubiegających się o wsparcie w ramach działania "Współpraca".</t>
  </si>
  <si>
    <t>liczba odwiedzn strony internetowej</t>
  </si>
  <si>
    <t>rolnicy, mieszkańcy obszarów wiejskich, doradcy rolniczy oraz przedstawiciele jednostek naukowych</t>
  </si>
  <si>
    <t>ul. Jagiellońska 91, 10-356 Olsztyn</t>
  </si>
  <si>
    <t>liczba stron internetowych, na których będzie zamieszczona publikacja</t>
  </si>
  <si>
    <t>wydawnictwo</t>
  </si>
  <si>
    <t>broszura</t>
  </si>
  <si>
    <t>liczba uczestników
/ w tym doradcy</t>
  </si>
  <si>
    <t>30 
/ 8</t>
  </si>
  <si>
    <t>Uzasadnienie:
Grupy operacyjne ubiegające się o wsparcie w ramach działania „Współpraca” nie będą mogły powstawać bez odpowiedniego wsparcia zapewnionego przez naukę. W związku z tym, że rolnicy, mieszkańcy obszarów wiejskich oraz doradcy pracujący z rolnikami nie mają na co dzień styczności z pracownikami różnego rodzaju instytutów naukowych oraz nie mają dostępu do badań i wdrożeń prowadzonych w instytutach, nie mogą korzystać z wiedzy i doświadczeń tam zdobytych w celu rozwijania swoich gospodarstw, czy innych działalności zlokalizowanych na obszarach wiejskich. Jeśli już podejmowane są działania w celu poprawy funkcjonowania gospodarstw lub przedsiębiorstw na obszarach wiejskich, opierają się one głównie na wzorcach podpatrzonych w najbliższej okolicy i często kończą się na zakupie nowego sprzętu, za czym nie idą działania mające na celu rozwój gospodarstw lub przedsiębiorstw poprzez wdrażanie innowacji. Możliwość bliższego zapoznania się z badaniami lub wdrożeniami prowadzonymi przez instytuty naukowe, oprócz zdobycia samej wiedzy na ich temat, może być dużą inspiracją do wdrażania innowacji we własnych gospodarstwach.
Celem operacji jest zapoznanie uczestników, którymi będą rolnicy, mieszkańcy obszarów wiejskich oraz doradcy, z badaniami i wdrożeniami prowadzonymi przez wybrane instytuty naukowe. Wymiana wiedzy i doświadczeń z naukowcami będzie stanowiła doskonałe źródło pomysłów do wdrażania innowacji we własnych gospodarstwach lub przedsiębiorstwach i będzie podstawą do stworzenia grup operacyjnych mających na celu wdrożenie konkretnych innowacji.</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</si>
  <si>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</si>
  <si>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t>
  </si>
  <si>
    <t>osoba</t>
  </si>
  <si>
    <t>pszczelarze, producenci rolni oraz doradcy, naukowcy, osoby zainteresowane gospodarka pasieczną</t>
  </si>
  <si>
    <t>Wielkopolski Ośrodek Doradztwa Rolniczego w Poznaniu</t>
  </si>
  <si>
    <t>Poznań 60-163, ul.Sieradzka 29</t>
  </si>
  <si>
    <t>Nowoczesna hodowla bydła z wykorzystaniem embriotransferu</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</si>
  <si>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</si>
  <si>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</si>
  <si>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</si>
  <si>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</si>
  <si>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 xml:space="preserve">Uzasadnienie: Realizacja operacji jest odpowiedzią na konieczność przekazania wiedzy uczestnikom warsztatów z województwa wielkopolskiego w zakresie  innowacyjnych metod  nawożenia. Podczas realizacji operacji omówione zostą zagadnienia roli substancji humusowych w glebie  i nowoczesnych produktów zwiększających ich zawartość w glebie poprzez stosowanie innowacyjnych stymulatorów wzrostu oraz nawozów wapniowych do precyzyjnego stosowania nawożenia mineralnego. Ponadto pogarszająca się efektywność ekonomiczna  oraz względy środowiska glebowego wymuszają poszukiwania alternatywnych metod w uprawie tych roślin.  Warsztaty pozwolą na przeprowadzenie szczegółowej kalkulacji kosztów produkcji. Ważnym elementem poruszanym w trakcie realizacji operacji będzie przedstawienie wad i zalet innowacyjnych systemów uprawy. </t>
  </si>
  <si>
    <t>Nowoczesne gospodarowanie pasieką</t>
  </si>
  <si>
    <t>pszczelarze oraz doradcy</t>
  </si>
  <si>
    <t xml:space="preserve">Genomika i GMO, ważne wydarzenia w sposobie zarządzania produkcją zwierzęcą </t>
  </si>
  <si>
    <t>producenci rolni, przedstawiciele instytucji naukowo-badawczych, przedstawiciele firm działajacych na rynku rolnym oraz doradcy</t>
  </si>
  <si>
    <t>Wielkopolski szparag - produkcjia i dystrybucja</t>
  </si>
  <si>
    <t>sztuka</t>
  </si>
  <si>
    <t>Ocena liniowa w nowoczesnej hodowli koni</t>
  </si>
  <si>
    <t>konferencja połączona z warsztatami</t>
  </si>
  <si>
    <t>hodowcy koni, producenci rolni oraz doradcy</t>
  </si>
  <si>
    <t xml:space="preserve">Uzasadnienie: Organizowana konferencja porusza tematy związane ze zdrowotnością koni oraz oceną ich użytkowości. Dzięki wiedzy przekazanej na konferencji hodowcy koni poszerzą zasób swoich wiadomości związany z problemami rozrodu koni, a przez to zwiększą współczynnik ich reprodukcyjności. 
Pogłębienie wiedzy dotyczącej wymogów hodowlanych zapewni hodowcom koni zwiększenie konkurencyjności rolnictwa. Zapoznanie hodowców z zasadami innowacyjnej, liniowej oceny koni hodowlanych, przeprowadzanej w większości związków hodowlanych w Europie, pozwoli im na wykonanie tej oceny na własnych zwierzętach. Zaznajomienie uczestników konferencji z tematyką zdrowotności koni przyczyni się do zwiększenia współczynnika ich reprodukcyjności. 
Grupa docelowa składająca się z hodowców koni, rolników i doradców, to osoby mające bezpośredni kontakt z rolnictwem oraz chowem i hodowlą zwierząt. Dzięki przeprowadzonej na warsztatach innowacyjnej, nowoczesnej ocenie liniowej koni, nabędą umiejętności jej przeprowadzania. Ocena ta pomoże im wyselekcjonować zwierzęta o najwyższej wartości użytkowej i najlepszych cechach pokroju. </t>
  </si>
  <si>
    <t>Innowacyjność warunkiem wzrostu dochodu rolniczego</t>
  </si>
  <si>
    <t>rolnicy, mieszkańcy obszarów wiejskich, przedstawiciele instytucji naukowo-badawczych, przedstawiciele rolniczych instytucji branżowych</t>
  </si>
  <si>
    <t xml:space="preserve">Uzasadnienie: Rozwój nauki w zakresie postępu biologicznego, techniki i technologii w rolnictwie wymaga od rolników ciągłego doskonalenia się i przyswajania zaistniałych dokonań w celu utrzymania swoich gospodarstw na rentownym poziomie. 
Konferencja zostanie zrealizowana w celu przygotowania i zapoznania rolników, a także doradców rolniczych z zagadnieniami w zakresie poprawy konkurencyjności gospodarstw oraz umożliwienia wymiany wiedzy pomiędzy zainteresowanymi stronami. Zmiany gospodarcze i polityczne sprawiają, że rolnicy muszą przeciwstawiać się coraz to nowym wyzwaniom. Organizowana konferencja ma ułatwić wymianę wiedzy i doświadczeń w poszukiwaniu rozwiązań tej sytuacji. Obrady plenarne będą poświęcone aktualnym i ważnym dla uczestników zagadnieniom, w tym również dywersyfikacji dochodu rolniczego.Rolnicy oraz inni mieszkańcy obszarów wiejskich są zainteresowani podniesieniem dochodu rolniczego gospodarstw i poprawy ich konkurencyjności. Nadal jednak brakuje im dostatecznej wiedzy na temat przepisów prawnych i wiedzy z zakresu osiągnięć nauki i innowacyjnych metod zarządzania gospodarstwem. </t>
  </si>
  <si>
    <t>Innowacyjne niskoemisyjne praktyki w rolnictwie</t>
  </si>
  <si>
    <t>producenci rolni, doradcy rolniczy</t>
  </si>
  <si>
    <t>Uzasadnienie: Istnieje konieczność poprawy wydajności wykorzystania zasobów poprzez wdrożenie innowacyjnych niskoemisyjnych praktyk rolniczych oraz kierowanie się zrównoważonym stosowaniem nawozów mineralnych w gospodarstwie.
Polska, realizując cele polityki klimatycznej Unii Europejskiej oraz chcąc sprostać nowym wyzwaniom, musi podejmować działania wspierające przejście na gospodarkę niskowęglową (niskoemisyjną). Rozwój takiej gospodarki wymaga integracji wszystkich jej aspektów wokół niskoemisyjnych technologii i praktyk, wydajnych rozwiązań energetycznych, czystej i odnawialnej energii oraz proekologicznych innowacji technologicznych również w obszarze rolnictwa. Stąd wynika konieczność podnoszenia wiedzy z tego zakresu wśród doradców rolniczych  i producentów rolnych. Program wyjazdu obejmuje problematykę emisyjności rolnictwa oraz możliwości wykorzystania innowacyjnych praktyk w produkcji rolniczej.</t>
  </si>
  <si>
    <t>Innowacje w rolnictwie z zakresu ICT</t>
  </si>
  <si>
    <t>stoisko wystawiennicze, film</t>
  </si>
  <si>
    <t>4 stoiska wystwiennicze, 2 filmy</t>
  </si>
  <si>
    <t>producenci rolni, doradcy rolniczy, mieszkańcy obszarów wiejskich, podmioty uczesniczące w rozwoju obszarów wiejskich</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</si>
  <si>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</si>
  <si>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</si>
  <si>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</si>
  <si>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</si>
  <si>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</si>
  <si>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</si>
  <si>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Barzkowice 2         73-134 Barzkowice</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</si>
  <si>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</si>
  <si>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</si>
  <si>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</si>
  <si>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Uzasadnienie:  Trwająca od dłuższego czasu trudna sytuacja na rynku mleka zmusza małe gospodarstwa utrzymujące bydło mleczne lub kozy do poszukiwania nowych możliwości poprawy ich sytuacji ekonomicznej. Jednocześnie coraz większa świadomość konsumentów zwiększa zapotrzebowanie na produkty wysokiej jakości, mało przetworzone, pochodzące ze znanego i lokalnego źródła, które   w województwie zachodniopomorskim są ciągle produktem niszowym i mało dostępnym. Realizacja operacji przede wszystkim przyczyni się do transferu wiedzy, wsparcia innowacyjnych rozwiązań dla gospodarstw poszukujących możliwości rozwoju.</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</si>
  <si>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</si>
  <si>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</si>
  <si>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</si>
  <si>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Rolnicy, przedsiębiorcy rolni, doradcy rolni, partnerzy SIR, naukowcy, doradcy rolni </t>
  </si>
  <si>
    <t>Uzasadnienie: Potrzebą chwili jest usprawnienie transferu wiedzy między nauką a praktyką rolniczą i nowe rozwiązania organizacyjne do których należeć będą tworzone grupy operacyjne. Grupy te popularyzować będą innowacyjne rozwiązania zarówno krajowe jak i zagraniczne. Jest to konieczne aby nasze gospodarstwa rolne mogły zachować osiągniętą pozycję w rolnictwie europejskim i dalej się rozwijać. W te cele wpisuje się organizacja wyjazdu studyjnego, który przyczyni się do wzmocnienia kontaktu i wymiany informacji w relacji nauka – praktyka. Realizacja operacji umożliwi również podjęcie działań na rzecz szerszego zastosowania w praktyce wyników badawczych i innowacyjnych rozwiązań  oraz  opracowywania programu badań naukowych, który w większym stopniu uwzględnia potrzeby rolników i przedsiębiorców rolnych. Operacja przewidziana była do realizacji w III-IV kwartale 2017 roku została jednak przełożona na rok 2018 podczas dokonywania zmiany Planu Operacyjnego przez Zachodniopomorski Ośrodek Doradztwa Rolniczego w Barzkowicach.</t>
  </si>
  <si>
    <t>Współpraca wsparciem dla innowacji w uprawie roślin wysokobiałkowych</t>
  </si>
  <si>
    <t xml:space="preserve">Celem realizacji operacji jest zapoznanie uczestników z zagadnieniami innowacyjności w rolnictwie oraz możliwościami praktycznego zastosowania przedstawianych rozwiązań, nawiązanie kontaktów i współpracy pomiędzy obecnymi i potencjalnymi uczestnikami rynków rolnych. 
Szkolenie pozwoli na kontynuowanie tworzenia nowych oraz ułatwi funkcjonowanie dotychczasowych sieci kontaktów pomiędzy rolnikami, podmiotami doradczymi, jednostkami naukowymi, przedsiębiorcami sektora rolno- spożywczego oraz pozostałymi podmiotami zainteresowanymi wdrażaniem innowacji w rolnictwie i na obszarach wiejskich. 
</t>
  </si>
  <si>
    <t xml:space="preserve">plantatorzy zbóż, rzepaku, roślin wysokobiałkowych, hodowcy trzody chlewnej, drobiu, bydła, pracownicy naukowi, doradcy rolni oraz osoby zainteresowane ww. tematyką szkolenia połączonego z wyjazdem studyjnym. </t>
  </si>
  <si>
    <t xml:space="preserve">Uzasadnienie: Na optymalne wykorzystanie naturalnych zasobów środowiska wpływa między innymi uprawa roślin. Spośród wielu metod uprawy dbających o naturalne zasoby na szczególną uwagę zasługuje uprawa pasowa Strip-till. Uprawa ta pozwala na ograniczania zagęszczenia gleby poprzez zmniejszenie ilości liczby przejazdów, uprawę, wysiew nasion i nawozów w trakcie jednego przejazdu. W ramach wyjazdu odbędzie się wizyta u producenta maszyn dedykowanych do ww. uprawy gleby podczas, której uczestnicy wyjazdu będą mieć możliwość poznania zalet tych maszyn, a także zobaczyć proces produkcji maszyn od przysłowiowej ,,kuchni’’. Operacja korzystnie wpłynie na podniesienie świadomości uczestników na temat wykorzystania innowacyjnych metod uprawy roślin i zachowania bioróżnorodności.
Operacja ma posłużyć wsparciu tworzenia i organizacji grup operacyjnych, umożliwienie uczestnikom lepszej wymiany wiedzy i zapoznanie się z modelowymi rozwiązaniami innowacyjnymi, a także ułatwienie nawiązywania kontaktów oraz które docelowo mogą być wykorzystywane przez uczestników operacji. 
</t>
  </si>
  <si>
    <t>ul. Główna 1, 
49-330 Łosiów</t>
  </si>
  <si>
    <t>1000</t>
  </si>
  <si>
    <t>Liczba uczestników konferencji</t>
  </si>
  <si>
    <t>200</t>
  </si>
  <si>
    <t>Harmonogram / termin realizacji
(w ujęciu kwartalnym)</t>
  </si>
  <si>
    <t>Koszt kwalifikowalny operacji 
(w zł)</t>
  </si>
  <si>
    <t>partnerzy</t>
  </si>
  <si>
    <t>własne</t>
  </si>
  <si>
    <t>Ministerstwo Rolnictwa i Rozwoju Wsi, ul. Wspólna 30, 00-930 Warszawa</t>
  </si>
  <si>
    <t>Stoisko wystawiennicze / punkt informacyjny na targach / imprezie plenerowej/ wystawie</t>
  </si>
  <si>
    <t>Targi, wystawy, imprezy lokalne, regionalne, krajowe, międzynarodowe</t>
  </si>
  <si>
    <t>II,III,IV</t>
  </si>
  <si>
    <t>I,II,III,IV</t>
  </si>
  <si>
    <t>I,II</t>
  </si>
  <si>
    <t xml:space="preserve">liczba konferencji </t>
  </si>
  <si>
    <t>liczba spotkań</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</si>
  <si>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</si>
  <si>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</si>
  <si>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 xml:space="preserve">Publikacja/ materiał (wersja drukowana i/lub elektroniczna) </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</si>
  <si>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</si>
  <si>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</si>
  <si>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</si>
  <si>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 xml:space="preserve">UZASADNIENIE: Potrzeba informowania i promowania jednostek doradztw rolniczych w Polsce i na forum międzynarodowym. Druk informatora pozwoli na systematyczne przekazywanie informatora i efektywniejsze wykorzystanie treści oraz dotarcie do większej grupy odbiorców. </t>
  </si>
  <si>
    <t>szkolenie/seminarium/warsztat</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</si>
  <si>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</si>
  <si>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</si>
  <si>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</si>
  <si>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</si>
  <si>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</si>
  <si>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 xml:space="preserve">UZASADNIENIE:  Potrzeba stałego podnoszenia poziomu wiedzy  na temat dobrych praktyk w zakresie doradztwa rolniczego. Ponadto opracowanie i druk publikacji przyczyni do systematycznego przekazywania przykładów dobrych praktyk i efektywniejszego wykorzystania treści publikacji oraz dotarcie do większej grupy odbiorców. </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</si>
  <si>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</si>
  <si>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</si>
  <si>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</si>
  <si>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UZASADNIENIE:  Potrzeba stałego podnoszenia poziomu wiedzy służb doradczych i innych podmiotów wspierających upowszechnianie i wdrażanie, potrzeba rozwijania i zacieśniania wzajemnej współpracy ww. podmiotów. Ponadto umożliwi wymianę informacji pomiędzy przedstawicielami środowiska B+R,  w tym konsorcjów realizujących poszczególne projekty ,a przedstawicielami praktyki i doradztwa rolniczego oraz administracją.</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</si>
  <si>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</si>
  <si>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</si>
  <si>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40 osób  (w tym ok. 30 os. członków Grupy – przedstawicieli poszczególnych państw).  Pośrednio rolnicy oraz ogół społeczeństwa korzystający z wdrażania innowacyjnych rozwiązań w zakresie praktyki rolniczej.</t>
  </si>
  <si>
    <t>UZASADNIENIE: Zapewnienie współpracy oraz dostarczenie wiedzy państwom – członkom SWG AKIS. Organizacja spotkania pozwoli na wymianę informacji i wiedzy pomiędzy członkami SCAR SWG AKIS.</t>
  </si>
  <si>
    <t xml:space="preserve">Organizacja ,,Wysp Innowacji" na targach i wystawach rolniczych </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</si>
  <si>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</si>
  <si>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t>
  </si>
  <si>
    <t>I</t>
  </si>
  <si>
    <t>I; III</t>
  </si>
  <si>
    <t>UZASADNIENIE: Zwiększenie poziomu wiedzy ogólnej i szczegółowej dotyczącej wspierania rozwoju innowacji w rolnictwie oraz upowszechnianie wiedzy na temat PROW 2014-2020 u szerokiego grona zainteresowanych. Wspólne przedsięwzięcie jakim jest „Wyspa innowacji” zapewni ponadto wzmacnianie sieci kontaktów i współpracy pomiędzy pracownikami instytutów badawczych a doradcami.</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</si>
  <si>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</si>
  <si>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</si>
  <si>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</si>
  <si>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</si>
  <si>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 xml:space="preserve">UZASADNIENIE: Zapewnienie organizacji systemu doradztwa rolniczego zgodne z przepisami UE, podniesienie jakości świadczonych usług doradczych, wzmocnienie procesu transferu wiedzy, zwiększenie zakresu współpracy instytucji doradztwa rolniczego i instytutów badawczych, podniesienie poziomu zainteresowania instytucji doradczych i instytutów badawczych wdrażaniem rozwiązań innowacyjnych na rzecz rozwoju obszarów wiejskich. Ponadto konferencja się przyczyni do opracowania nowych, ulepszonych przepisów odnośnie systemu doradztwa rolniczego w nowej perspektywie finansowej. </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</si>
  <si>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</si>
  <si>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</si>
  <si>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</si>
  <si>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</si>
  <si>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UZASADNIENIE: Zapewnienie organizacji systemu doradztwa rolniczego zgodnie z przepisami UE, podniesienie jakości świadczonych usług doradczych, wzmocnienie procesu transferu wiedzy, zwiększenie zakresu współpracy instytucji doradztwa rolniczego na forum międzynarodowym poprzez nawiązanie kontaktów i wymianę doświadczeń oraz prezentację dobrych praktyk, usprawnienie procesu wdrażania rozwiązań innowacyjnych na rzecz rozwoju obszarów wiejskich i opracowania nowych, ulepszonych przepisów odnośnie systemu doradztwa rolniczego w nowej perspektywie. 
Temat: Zapoznanie kadry zarządzającej jednostkami doradztwa rolniczego i MRiRW z funkcjonowaniem doradztwa rolniczego w wybranym kraju UE.</t>
  </si>
  <si>
    <t>Organizacja seminariów/spotkania dla kadry zarządzającej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</si>
  <si>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</si>
  <si>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liczba seminariów
liczba spotkań</t>
  </si>
  <si>
    <t>2
1</t>
  </si>
  <si>
    <t>pracownicy instytucji doradztwa rolniczego i instytutów badawczych, przedstawiciele SWG AKIS - Łącznie 200 osób. Rolnicy i ogół społeczeństwa korzystający z wdrażania innowacyjnych rozwiązań</t>
  </si>
  <si>
    <t xml:space="preserve">UZASADNIENIE: Zwiększenie zakresu współpracy instytucji doradztwa rolniczego i instytutów badawczych, dostarczenie informacji o najnowszych wynikach badań rolniczych i innowacjach zalecanych do upowszechniania. Ponadto organizacja seminariów przyczyni się do przekazania fachowej wiedzy, poinformowanie o dobrych praktykach oraz na wymianę poglądów pomiędzy uczestnikami. </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</si>
  <si>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</si>
  <si>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</si>
  <si>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</si>
  <si>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</si>
  <si>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 xml:space="preserve">UZASADNIENIE: Służby doradcze i jednostki naukowe są podstawowymi elementami warunkującymi transfer wiedzy i innowacyjny rozwój gospodarstw. Warunkiem tego transferu jest jednak wysoki poziom merytoryczny pracowników doradztwa oraz użyteczność badań podejmowanych przez jednostki naukowe. Dotychczasowa współpraca tych instytucji wymaga poprawy i większego zacieśnienia wzajemnych relacji zarówno instytucjonalnych jak i międzyludzkich. </t>
  </si>
  <si>
    <t>konferencje</t>
  </si>
  <si>
    <t xml:space="preserve">Liczba </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</si>
  <si>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</si>
  <si>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</si>
  <si>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</si>
  <si>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</si>
  <si>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</si>
  <si>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</si>
  <si>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</si>
  <si>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</si>
  <si>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</si>
  <si>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</si>
  <si>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</si>
  <si>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</si>
  <si>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</si>
  <si>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</si>
  <si>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</si>
  <si>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</si>
  <si>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</si>
  <si>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Instytucja Zarządzająca</t>
  </si>
  <si>
    <t xml:space="preserve">Uzasadnienie: w CDR w Brwinowie oraz we wszystkich WODR powołano brokerów innowacji, których głównym zadaniem jest udzielanie pomocy w tworzeniu grup operacyjnych na rzecz innowacji a także ułatwianie wymiany wiedzy fachowej oraz dobrych praktyk w powyższym zakresie. Wymaga to ustawicznego aktualizowania wiedzy w zakresie innowacji oraz przepisów dotyczących tworzenia grup operacyjnych w ramach działania Współpraca objętego Programem Rozwoju Obszarów Wiejskich na lata 2014-2020. Niezbędnym elementem doskonalenia pracy brokerów są cykliczne spotkania pozwalające na wymianę doświadczeń, aktualizację wiedzy oraz rozwiązywanie bieżących problemów. Operacja ma też za zadanie ugruntować rolę koordynatorów SIR we wspieraniu realizowanych zadań na rzecz tworzenia grup operacyjnych w ramach działania Wspólpraca. </t>
  </si>
  <si>
    <t>Uzasadnienie: Wyniki najnowszych badań wskazują bardzo duży postęp w wykorzystaniu technik informatycznych w życiu codziennym oraz pracy. Dotyczy to również rolnictwa i obszarów wiejskich. Wg CBOS przeciętny Polak korzysta z Internetu średnio 13 godzin tygodniowo a 27 % osób mieszkających na wsi wykorzystuje go głównie do pracy. Wielkopolski Ośrodek Doradztwa Rolniczego w Poznaniu wdraża systemy ICT dla doradztwa i rolnictwa od 2014 roku.
Jednym z narzędzi informatycznych (ICT) wspierających pracę rolników i jednocześnie ułatwiających wdrożenie zasad integrowanej ochrony roślin są systemy wspomagające podejmowanie decyzji w ochronie roślin. 
Wytworzone i opublikowane materiały w ramach realizacji operacji przekażą wiedzę specjalistyczną oraz przyczynią się do wzrostu świadomości na temat wykorzystania efektów naukowych w rolnictwie, na przykład w dziedzinie wykorzystania aplikacji, dronów, ochrony roślin, co z kolei umożliwi współdziałanie doradców z instytucjami w zakresie przekazywania wiedzy, badań i innowacji.
Stoiska wystawiennicze oraz materiały drukowane i multimedialne na stronach internetowych pozwolą dotrzeć do społeczności bezpośrednio zainteresowanej wykorzystaniem aplikacji w rolnictwie. Informacje takie są dostępne na stronach internetowych, ale brakuje ich w postaci drukowanej i multimedialnej.</t>
  </si>
  <si>
    <t xml:space="preserve">Uzasadnienie: Województwo śląskie charakteryzuje się nie tylko rozdrobnionym rolnictwem ale też dużą liczba ludności (przy stosunkowo niedużej powierzchni) co powoduje duże jej zagęszczenie. Tak więc mamy z jednej strony duże niewykorzystane możliwości (nadwyżkę siły roboczej, poszukiwanie dodatkowych źródeł dochodu) a z drugiej ogromne potrzeby związane z powiększajacą sie populacją ludzi starszych. Innowacyjnym rozwiązaniem problemu jest idea gospodarstw opiekuńczych. Dodatkowo należy wzmacniać potencjał obszarów wiejskich województw poprzez budowę wsi tematycznych. Grupą docelowa operacji są wszystkie zainteresowane grupy w tym obszarze w skali województwa. </t>
  </si>
  <si>
    <t>Uzasadnienie: Operacja przyczyni się do powstania grup operacyjnych i grup fokusowych w województwie śląskim. Wzrośnie niedostateczna w tym względzie dotąd, wiedza doradców w zakresie psychospołecznych podstaw funkcjonowania grupy. Poprawi się przepływ informacji, ze sprzężeniem zwrotnym, nauka - doradztwa, doradztwa nauka. Wzrosnie efektywnośc doradztwa z powodu przejścia obecnego modelu przekazywania wiedzy czyli wiedzieć co (know what) na bardziej adekwatny wiedzieć jak (know how). Grupa odbiorców jest tożsama z beneficjantami działania Wspólpraca.</t>
  </si>
  <si>
    <t>Uzasadnienie: Operacja jest zgodna z zaproponowanymi obszarami tematycznymi, którymi maja zajmować się grupy robocze w ramach GTI (Grupy Tematycznej Innowacji). Problem krótkich łańcuchów oraz produktu regionalnego w województwie śląskim jako regionie rozdrobnionego rolnictwa wpływa na dywersyfikację dochodu rolnioczego i rozwój przedsiebiorczości na obszarach wiejskich. Operacja skierowana jest do osób i instytucji które zajmują się zawodowo rozwojem obszarów wiejskich.</t>
  </si>
  <si>
    <t>Innowacyjne metody produkcji zwierzęcej, w tym bydła mięsnego w województwie zachodniopomorskim</t>
  </si>
  <si>
    <t>Celem realizacji jest podniesienie wiedzy w zakresie innowacyjnych metod produkcji zwierzęcej, w tym bydła mięsnego wśród 50 uczestników zainteresowanych mozliwościa współpracy we wdrażaniu innowacyjnych metod produkcji zwierzęcej oraz stymulowanie do takiej współpracy. Przedmiotem operacji jest organizacja 2-dniowej konferencji dla 50 uczestników, w tym 25 rolników, 10 przedsiębiorców, 10 doradców i 5 naukowców. Tematem operacji są innowacyjne metody w zakresie produkcji zwierzęcej, w tym bydła mięsnego w województwie zachodniopomorskim.</t>
  </si>
  <si>
    <t>rolnicy, przedsiębiorcy, doradcy, naukowcy</t>
  </si>
  <si>
    <t xml:space="preserve">Częstochowskie Stowarzyszenie Rozwoju Małej Przedsiębiorczości  </t>
  </si>
  <si>
    <t>ul.Tkacka 5/6, 42-200 Częstochowa</t>
  </si>
  <si>
    <t>Uzasadnienie: Operacje wyłoniono w konkursie nr 2/2018 dla partnerów Krajowej Sieci Obszarów Wiejskich na wybór operacji do realizacji w 2018 r., w ramach dwuletniego planu operacyjnego KSOW na lata 2018–2019.</t>
  </si>
  <si>
    <t>Uzasadnienie: Realizacja operacji pn. „Polowe pokazy pracy maszyn  – innowacje” cieszy się bardzo dużym zainteresowaniem uczestników (zwiedzających) oraz prezenterów innowacji technologicznych dla rolnictwa. Duża liczba uczestników zapewnia podniesienie świadomości nt. innowacyjnych technologii w uprawie; umożliwia zapoznanie z tematyką SIR dużej liczby odbiorców. Operacja realizowana cyklicznie umożliwia prezentację „nowinek technologicznych” na bieżąco. Dzięki temu, iż realizacja operacji odbywa się podczas Barzkowickich Targów Rolnych grono odbiorców operacji znacznie wzrasta. Realizowane działania mają szansę trafić do większej liczby uczestników a co za tym idzie mają wpływ na osiągnięcie zamierzonych efektów realizacji operacji.</t>
  </si>
  <si>
    <t>Uzasadnienie: Realizacja operacji jest istotna z uwagi na konieczność przygotowania potencjalnych beneficjentów do wykorzystania środków finansowych Działania „Współpraca” PROW 2014-2020, a jej realizacja ułatwi nawiązania współpracy pomiędzy potencjalnymi partnerami w celu utworzenia grup operacyjnych.
Powstanie miodosytni będzie pożądanym efektem finalnym pokazującym sens współdziałania grupy operacyjnej w realizacji wspólnego celu przekraczającego możliwości pojedynczego pszczelarza.
Efekty będą zauważalne w zachowaniu bioróżnorodności ekosystemów stanowiących siedliska i naturalną bazę pożytkową (pyłkową) dla pszczół oraz dzikich owadów zapylających. Operacja może być zalążkiem powstania nowych miejsc pracy i nowych inwestycji z udziałem środków pomocowych UE przy przetwarzaniu produktów  pszczelich na obszarach wiejskich. Daje możliwość na poprawę kondycji finansowej gospodarstw pasiecznych.</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</si>
  <si>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</si>
  <si>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Uzasadnienie: Realizacja operacji jest istotna z uwagi na konieczność przygotowania potencjalnych beneficjentów do wykorzystania środków finansowych Działania „Współpraca” PROW 2014-2020, a jej realizacja ułatwi nawiązania współpracy pomiędzy potencjalnymi partnerami w celu utworzenia grup operacyjnych.
Konieczność realizacji operacji wynika z braku wiedzy producentów rolnych na temat nowoczesnych rozwiązań w hodowli bydła z wykorzystaniem techniki transplantacji zarodków (embriotranfer). 
W wyniku prowadzonej pracy hodowlanej następuje postęp hodowlany. Na poprawę cech użytkowych składają się dwa czynniki: poprawa wartości hodowlanej zwierząt, będąca efektem pracy hodowlanej i  poprawa  warunków  środowiska,  w  których przebywają zwierzęta.   
Realizacja wyjazdu studyjnego w Holandii jest zasadna, ponieważ Holandia jest liderem produkcji mleka o najwyższej jakości w Europie. Sektor mleczarski jest ważną częścią holenderskiej ekonomii, a rolnicy wciąż stawiają na rozwój i innowacje. Rozwój i innowacje są możliwe dzięki ścisłej współpracy sektora nauki, przemysłu i rolników.</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</si>
  <si>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</si>
  <si>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 xml:space="preserve">Uzasadnienie: Realizacja operacji jest odpowiedzią na konieczność przekazania wiedzy uczestnikom warsztatów z województwa wielkopolskiego z zakresu innowacyjnych metod  prowadzenia gospodarki pasiecznej. 
Wyjazd ma na celu pokazać uczestnikom nowości w prowadzeniu pasieki. Wdrażane nowości mogą przyczynić się do poprawy kondycji ekonomicznej pasiek, pozwalając na ich przetrwanie.
Dzięki operacji może przyczynić się do wzmocnienia powiązań między rolnictwem, pszczelarstwem i produkcją żywności oraz zwiększenie atrakcyjności turystycznej obszarów wiejskich przez wprowadzenie produktów regionalnych (pszczelarskich). Realizacja operacji umożliwi zidentyfikowanie partnerów we wdrażaniu innowacji organizacyjnych i sprzętowych.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</si>
  <si>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</si>
  <si>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Uzasadnienie: Realizacja operacji jest istotna z uwagi na konieczność przygotowania potencjalnych beneficjentów do wykorzystania środków finansowych Działania „Współpraca” PROW 2014-2020, a jej realizacja ułatwi nawiązania współpracy pomiędzy potencjalnymi partnerami w celu utworzenia grup operacyjnych.
Konieczność realizacji operacji wynika z potrzeby wypracowania powstania nowych i udoskonalonych praktyk pomagających w poprawnym zarządzaniu produkcją zwierzęcą w oparciu o wyniki krajowej pracy hodowlanej  oraz wykorzystujące krajowe źródła białka paszowego bez udziału GMO. Utworzenie grupy operacyjnej w zakresie wprowadzenia nowych i udoskonalonych  praktyk  byłoby odpowiedzią na potrzebę rozwoju innowacyjnej gospodarki i realizację unijnych celów strategicznych dotyczących wspierania konkurencyjności rolnictwa oraz zapewnienia zrównoważonego zarządzania zasobami naturalnymi uwzględniające ochronę zdrowia i życia konsumenta przez stosowanie pasz bez GMO i wykorzystujące  wyniki pracy hodowlanej z ograniczonym udziałem  inżynierii genetycznej.</t>
  </si>
  <si>
    <t>Celem operacji jest ułatwianie transferu wiedzy i innowacji w rolnictwie poprzez promowanie nowoczesnych rozwiązań w gospodarstwach zajmujących się produkcją szparaga, które w istotny sposób mają wpływ na dochodowość prowadzonej plantacji.
Przedmiotem operacji jest przygotowanie publikacji dotyczącej  innowacji stosowanych przy produkcji i dystrybucji szparaga z uwzględnieniem zachowania krótkich łańcuchów żywności. Publikacja skierowana jest do producentów rolnych, doradców, osób zainteresowanych tematyką ekonomicznych aspektów produkcji szparaga, problemów w uprawie szparaga, dobór środków ochrony roślin do ochrony plantacji szparaga przed chorobami, szkodnikami i chwastami, identyfikację ospodarstw w Wielkopolsce zajmujące się uprawą szparaga. Produkcja szparaga, przetwórstwo i sprzedaż gotowych wyrobów może stanowić dla wielu osób źródło utrzymania. Planowana operacja ma na celu wskazanie kierunku działania przy jednoczesnym omówieniu potencjalnych źródeł zagrożeń oraz sposobów ich zapobiegania.</t>
  </si>
  <si>
    <t>Uzasadnienie: Realizacja operacji jest odpowiedzią na konieczność przekazania wiedzy osobom zainteresowanym produkcją szparaga, rolnikom, doradcom z województwa wielkopolskiego z zakresu innowacyjnych metod uprawy szparaga. Wdrażane nowości mogą przyczyniać się do poprawy kondycji gospodarstw, dając możliwości ich  rozwoju.
Realizacja operacji pozwoli na rozpowszechnianie wiedzy i doświadczeń związanych z podejmowaniem inicjatyw innowacyjnych w rolnictwie i na obszarach wiejskich. Wiedza przekazana w publikacji może być wdrożona przez rolników w praktyce i przyczyni się do efektywniejszego prowadzenia gospodarstwa   na terenie Wielkopolski.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</si>
  <si>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</si>
  <si>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</si>
  <si>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</si>
  <si>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</si>
  <si>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</si>
  <si>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</si>
  <si>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</si>
  <si>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Częstochowskie Stowarzyszenie Rozwoju Małej Przedsiębiorczości</t>
  </si>
  <si>
    <t>Uzasadnienie: Operację wyłoniono w konkursie nr 2/2018 dla partnerów Krajowej Sieci Obszarów Wiejskich na wybór operacji do realizacji w 2018 r., w ramach dwuletniego planu operacyjnego KSOW na lata 2018–2019.</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</si>
  <si>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</si>
  <si>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</si>
  <si>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rolnicy, przedsiębiorcy, doradcy rolniczy, przedstawiciele nauki</t>
  </si>
  <si>
    <t>`</t>
  </si>
  <si>
    <t>ul. Tkacka 5, 42-200 Częstochowa</t>
  </si>
  <si>
    <r>
      <rPr>
        <b/>
        <sz val="11"/>
        <rFont val="Calibri"/>
        <family val="2"/>
        <charset val="238"/>
        <scheme val="minor"/>
      </rPr>
      <t xml:space="preserve">Uzasadnienie: </t>
    </r>
    <r>
      <rPr>
        <sz val="11"/>
        <rFont val="Calibri"/>
        <family val="2"/>
        <charset val="238"/>
        <scheme val="minor"/>
      </rPr>
      <t xml:space="preserve">
Rolnictwo jest bardzo zmienną ekonomicznie gałęzią gospodarki, która podlega nieustannym procesom wahań cenowych. Rolnicy rzadko mogą mieć pewność co do wielkości i jakości zbiorów, wielkości produkcji zwierzęcej oraz przyszłej sytuacji cenowej na rynkach rolnych. Ten problem szczególnie jest widoczny w mniejszych, w niższym stopniu wyspecjalizowanych gospodarstwach. Istotną kwestią mającą znaczenie dla zwiększenia stabilizacji dochodów rolników może okazać się nowatorskie podejście do działalności rolniczej zarówno w kwestii technologii produkcji ale również w zakresie wdrażania innowacji o charakterze organizacyjnym, procesowym lub marketingowym w odniesieniu do produkcji rolniczej.
Właściwy dobór omawianych podczas Forum zagadnień może w bliskiej perspektywie przełożyć się na wzrost rentowności gospodarstw rolnych szczególnie z myślą o zwiększeniu uczestnictwa w rynku i zorientowania na rynek, ułatwianie ich restrukturyzacji i modernizacji, zróżnicowanie produkcji rolnej oraz poprawę konkurencyjności głównych producentów w drodze lepszego ich zintegrowania z łańcuchem rolno-spożywczym. Ponadto udział rolników i doradców w tej operacji umożliwi identyfikację obszarów problemowych wymagających innowacyjnych rozwiązań. W ramach prowadzonych podczas operacji bloków tematycznych odbędą się sesje dyskusyjne, których celem będzie wspólne wskazanie takich obszarów.</t>
    </r>
  </si>
  <si>
    <r>
      <rPr>
        <b/>
        <sz val="11"/>
        <rFont val="Calibri"/>
        <family val="2"/>
        <charset val="238"/>
        <scheme val="minor"/>
      </rPr>
      <t xml:space="preserve">Uzasadnienie: </t>
    </r>
    <r>
      <rPr>
        <sz val="11"/>
        <rFont val="Calibri"/>
        <family val="2"/>
        <charset val="238"/>
        <scheme val="minor"/>
      </rPr>
      <t xml:space="preserve">
Certyfikacja żywności regionalnej oraz możliwości ich wprowadzania do obrotu rynkowego są ważnymi zagadnieniami z punktu widzenia rozwoju gospodarczego regionu i kraju w zakresie produkcji żywności wysokiej jakości. Województwo warmińsko-mazurskie cechuje bogactwo i różnorodność kuchni regionalnej w postaci szerokiej gamy lokalnych produktów i potraw, będącej wynikiem burzliwych dziejów historycznych tych ziem. Wyjątkową jakość i autentyczność wytwarzanej żywności producenci mogą potwierdzić poprzez uzyskanie certyfikatów jakości. Planowana operacja poprzez zakładane cele ogólne i szczegółowe przyczyni się do wymiany wiedzy i dobrych praktyk w zakresie innowacyjnych rozwiązań w promocji i certyfikacji żywności regionalnej wysokiej jakości oraz budowania sieci współpracy pomiędzy producentami żywności regionalnej, jednostkami naukowymi oraz podmiotami wspierającymi działania na rzecz rozwoju innowacji w sektorze certyfikowanej żywności regionalnej wysokiej jakości. Ponadto jej realizacja przyczyni się do upowszechnienia wiedzy z zakresu systemów jakości żywności regionalnej i tradycyjnej oraz wprowadzania ich do obrotu w ramach tzw. krótkich łańcuchów dostaw. Ma to bezpośredni związek z podejmowaniem działalności przetwórczej na małą skalę przez lokalnych producentów oraz rozwoju przedsiębiorczości na obszarach wiejskich, a także tworzenia nowych miejsc pracy.  </t>
    </r>
  </si>
  <si>
    <r>
      <rPr>
        <b/>
        <sz val="11"/>
        <rFont val="Calibri"/>
        <family val="2"/>
        <charset val="238"/>
        <scheme val="minor"/>
      </rPr>
      <t xml:space="preserve">Uzasadnienie: </t>
    </r>
    <r>
      <rPr>
        <sz val="11"/>
        <rFont val="Calibri"/>
        <family val="2"/>
        <charset val="238"/>
        <scheme val="minor"/>
      </rPr>
      <t xml:space="preserve">
Zapotrzebowanie na żywność ekologiczną rośnie, natomiast nie rośnie towarowość gospodarstw ekologicznych, szczególnie w województwie warmińsko-mazurskim. Od 2015 roku ubywa zarówno liczby gospodarstw jak i powierzchni objętej certyfikatem. W przeciwieństwie do tendencji krajowych, gdzie rośnie liczba przetwórni ekologicznych, w województwie warmińsko-mazurskim bywa, że podmioty przetwarzające surowce ekologiczne są zamykane bądź rezygnują z wytwarzania produktów ekologicznych. Dlatego tak istotne staje się uruchamianie małych przetwórni przy gospodarstwach i skracanie łańcucha dostaw. Przyczyn niskiej produktywności gospodarstw należy upatrywać również w niedostatecznej wiedzy rolników z zakresu ekologicznych technologii produkcji, a szczególnie nowoczesnych, sprawdzonych rozwiązań z tego zakresu oraz nowoczesnych metod organizacji produkcji i zarządzania. Na słabą kondycję rolnictwa ekologicznego ma wpływ również niechęć do zrzeszania się. Większość rolników czuje obawę przed współpracą, co wynika głównie z braku zaufania społecznego i braku zrozumienia celowości takiego działania. 
Popularyzacja nowoczesnych technologii, sposobów zarządzania gospodarstwem oraz  sposobów sprzedaży i dystrybucji produktów, opracowanych dla systemu rolnictwa ekologicznego powinna przyczynić się do podniesienia efektów ekonomicznych uzyskiwanych przez  gospodarstwa ekologiczne. Stosowanie nowoczesnych technologii przyczynia się nie tylko do osiągania wyższych plonów, ale również do uzyskiwania produktów o wyższej jakości, które znacznie łatwiej wprowadzić na rynek. Co z kolei przekłada się na wyższe i stabilniejsze dochody gospodarstw. Wyższe dochody z produkcji ekologicznej przyczynią się do zahamowania spadku zainteresowania rolników tym typem produkcji. Zwiększona produkcja będzie mogła w większym stopniu zaspokoić rosnący popyt na żywność wysokiej jakości wytwarzanej bez użycia chemicznych środków produkcji.</t>
    </r>
  </si>
  <si>
    <r>
      <rPr>
        <b/>
        <sz val="11"/>
        <rFont val="Calibri"/>
        <family val="2"/>
        <charset val="238"/>
        <scheme val="minor"/>
      </rPr>
      <t xml:space="preserve">Uzasadnienie: </t>
    </r>
    <r>
      <rPr>
        <sz val="11"/>
        <rFont val="Calibri"/>
        <family val="2"/>
        <charset val="238"/>
        <scheme val="minor"/>
      </rPr>
      <t xml:space="preserve">
Ciągle postępujące zmiany klimatyczne nie sprzyjają pracy rolnika. Czasem jego trud i ciężka praca są zniweczone w jednej chwili. Co roku w gospodarstwach rolnych położonych w województwie warmińsko-mazurskim występują straty spowodowane wystąpieniem niekorzystnych zjawisk atmosferycznych. Szczególnie w okresie poprzedzającym żniwa i w trakcie ich trwania potrzebne jest szybkie i precyzyjne oszacowanie strat, tak aby rolnik mógł w terminie zebrać tę część upraw która nie została zniszczona w wyniku wystąpienia niekorzystnych zjawisk atmosferycznych. Brak wiedzy na temat korzyści płynących z zastosowanie innowacyjnych technologii w szacowaniu strat spowodowanych wystąpieniem niekorzystnych zjawisk atmosferycznych w rolnictwie jest odczuwalny, co jest szczególnie istotne w czasach gdy praktycznie co roku rolnictwo województwa warmińsko-mazurskiego boryka się ze skutkami wystąpienia zjawisk pogodowych które powodują wysokie straty głównie w produkcji roślinnej, w ekstremalnych przypadkach sięgające nawet blisko 100%. 
Istotnym czynnikiem rozwoju sektora rolnego jest nieustanna implementacja innowacji w gospodarstwach rolnych, które nastawione są na zwiększanie konkurencyjności i efektywności, poprawę jakości produkcji oraz ochronę środowiska przy jednoczesnym obniżeniu nakładów oraz kosztów produkcji. Udział w wyjeździe do gospodarstwa rolnego, w którym w sposób teoretyczny oraz praktyczny przedstawione zostaną możliwości i korzyści z zastosowania innowacyjnych technologii w szacowaniu strat spowodowanych wystąpieniem niekorzystnych zjawisk atmosferycznych, niewątpliwie ułatwi wymianę wiedzy i doświadczeń w tym temacie oraz nawiązanie współpracy pomiędzy stronami biorącymi udział w operacji.</t>
    </r>
  </si>
  <si>
    <r>
      <rPr>
        <b/>
        <sz val="11"/>
        <rFont val="Calibri"/>
        <family val="2"/>
        <charset val="238"/>
        <scheme val="minor"/>
      </rPr>
      <t xml:space="preserve">Uzasadnienie: </t>
    </r>
    <r>
      <rPr>
        <sz val="11"/>
        <rFont val="Calibri"/>
        <family val="2"/>
        <charset val="238"/>
        <scheme val="minor"/>
      </rPr>
      <t xml:space="preserve">
Województwo warmińsko-mazurskie cechuje się zróżnicowanym klimatem i różnorodnością gleb. Posiada jednak sprzyjające warunki dla uprawy szerokiego asortymentu roślin klimatu umiarkowanego, a plony osiągane na terenie województwa nie odstają od tych z cieplejszych rejonów kraju. Produkcja ogrodnicza to taka gałąź rolnictwa, w której jest bardzo wiele miejsca na wdrażanie innowacji. Począwszy od mechanizacji prac, poprzez nowe systemu uprawy, produkcję surowców o wysokich standardach jakościowych aż do innowacyjnych działań marketingowych. Produkcję ogrodniczą w województwie można podzielić na 4 gałęzie: produkcja sadownicza, produkcja owoców miękkich, produkcja warzywnicza, produkcja warzywnicza pod osłonami. 
Współczesny rolnik- ogrodnik zajmuje się nie tylko uprawą roli, często jest również ekonomistą i przedsiębiorcą. Pogłębianie wiedzy z zakresu prowadzonej działalności , w tym przypadku ogrodnictwo, skutkuje  osiągnięciem dobrych i bardzo dobrych rezultatów ekonomicznych w produkcji jaką prowadzą. Realizacja operacji ma na celu pokazania i wdrożenia w prowadzonej działalności dobrych praktyk wdrażania innowacji w gospodarstwach ogrodniczych. 
Realizacja operacji przyczyni się do nawiązania kontaktów pomiędzy uczestnikami operacji, którymi będą rolnicy, doradcy oraz przedstawiciele jednostek naukowych jak również kontaktów międzynarodowych w zakresie innowacji w rolnictwie. Obecność przedstawicieli świata nauki da im szansę na wymianę fachowej wiedzy w zakresie wdrażania innowacji w rolnictwie ze swoimi odpowiednikami z zagranicy, a następnie możliwość ewentualnego wdrożenia tej wiedzy w praktyce w gospodarstwach rolników uczestniczących w operacji.</t>
    </r>
  </si>
  <si>
    <t>liczba stron internetowych, na których zostanie zamieszczona informacja /publikacja</t>
  </si>
  <si>
    <t>Liczba stron internetowych, na których zostanie zamieszczona informacja /publikacja</t>
  </si>
  <si>
    <t>konferencja /kongres</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</si>
  <si>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</si>
  <si>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</si>
  <si>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</si>
  <si>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</si>
  <si>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</si>
  <si>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</si>
  <si>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</si>
  <si>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rolnicy, grupy rolników, doradcy, przedstawiciele nauki, instytutów naukowo-badawczych, przedsiębiorcy sektora rolno-spożywczego, przedstawiciele instytucji działających na rzecz polskiego rolnictwa,samorządowcy i  przedstawiciele LGD</t>
  </si>
  <si>
    <t>rolnicy, grupy rolników, doradcy, przedstawiciele nauki, instytutów naukowo-badawczych, przedsiębiorcy sektora rolno-spożywczego,</t>
  </si>
  <si>
    <t>Innowacyjne rozwiązania w małych gospodarstwach rolnych województwa śląskiego</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</si>
  <si>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</si>
  <si>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liczba uczestników  konferencji</t>
  </si>
  <si>
    <t>Rolnicy, przedsiębiorcy, doradcy, naukowcy.</t>
  </si>
  <si>
    <t>ul. Tkacka 5/6,  42-200 Częstochowa</t>
  </si>
  <si>
    <t>Uzasadnienie:  Operacja została wyłoniona w ramach konkursu  nr 2/2018 dla partnerów Krajowej Sieci Obszarów Wiejskich na wybór operacji, które będą realizowane w 2018 roku  w ramach dwuletniego planu operacyjnego na lata 2018-2019.</t>
  </si>
  <si>
    <r>
      <rPr>
        <b/>
        <sz val="11"/>
        <rFont val="Calibri"/>
        <family val="2"/>
        <charset val="238"/>
        <scheme val="minor"/>
      </rPr>
      <t>Uzasadnienie:</t>
    </r>
    <r>
      <rPr>
        <sz val="11"/>
        <rFont val="Calibri"/>
        <family val="2"/>
        <charset val="238"/>
        <scheme val="minor"/>
      </rPr>
      <t xml:space="preserve"> Poprzez poprawę ogólnych wyników gospodarstwa rolnego rozumie się poprawę konkurencyjności i zwiększenie rentowności gospodarstwa rolnego w wyniku jego restrukturyzacji. Jak wykazała analiza SWOT skala produkcji polskich gospodarstw, w których prowadzona jest produkcja zwierzęca, jest znacznie niższa niż średnia w UE. Ponadto zasadniczym problemem polskiego rolnictwa jest rozdrobnienie gospodarstw. W strukturze około 1,5 mln gospodarstw rolnych prowadzących działalność rolniczą w 2010 r. dominowały gospodarstwa o powierzchni do 5 ha (55%) i o standardowej produkcji do 4 tys. euro (51%). Najtrudniejsza sytuacja wziąwszy pod uwagę dochodowość gospodarstw wiejskich panuje w grupie gospodarstw do 20 hektarów użytków rolnych. Według danych GUS  gospodarstwa onajniższym potencjale produkcyjnym stanowią 95 % ogółu gospodarstw w kraju. Poprawa kondycji ekonomicznej, wzrost dochodów zapewniających utrzymanie rodziny i  okrycia kosztów działalności to zadanie priorytetowe ukierunkowane na wszechstronne wsparcie. Działań zaradczych należy upatrywać w poszukiwaniu dodatkowych korzyści uzyskiwanych z bezpośredniej sprzedaży produktów przetworzonych z surowca pochodzącego  zrodzimego gospodarstwa i wszelkich działań pozarolniczych podnoszących potencjał gospodarstwa rolnego. Idąc naprzeciw rosnącym problemom wsi w dniu 1 stycznia 2017 r. wprowadzono w życie ustawę z dnia 16 listopada 2016 r. o zmianie niektórych ustaw w celu ułatwienia sprzedaży żywności przez rolników (Dz. U. Poz. 1961). Niniejszy akt prawny stanowi zachętę dla rolników prowadzących małe gospodarstwa i pragnących poprawić swą sytuację materialną poprzez rozpoczęcie samodzielnego wytwarzania dóbr na bazie surowców wyprodukowanych w gospodarstwie. Beneficjentami tutaj są zarówno rolnicy jak i konsumenci, którzy mają w perspektywie dostęp do zróżnicowanej, bogatej oferty o wysokiej jakości. Rolniczy handel detaliczny to jedna z form handlu detalicznego, dla której w polskim porządku prawnym przyjęto odrębne uregulowania w zakresie nadzoru organów urzędowej kontroli żywności oraz wprowadzono określone preferencje podatkowe. W ramach takiego handlu możliwe jest m.in. przetwórstwo i zbywanie wytworzonej żywności konsumentom końcowym. Warunkiem jest to, że taka żywność musi pochodzić w całości lub części z własnej uprawy, hodowli lub chowu. W ramach MLO rolnicy i mali przedsiębiorcy mogą produkować i bezpośrednio sprzedawać konsumentom lub lokalnym sklepom czy restauracjom, wytwarzane przez siebie mięso, produkty rybołówstwa, jajeczne czy mleczne. Opisane wyżej rozwiązania  są racjonalną receptą dla poprawy trudnej sytuacji bytowej najuboższych gospodarstw wiejskich. Należy tu jednak zauważyć, że bariera mentalna, prawna czy organizacyjna może być nie do przejścia dla mieszkańców wsi. Tak więc opisane wyżej problemy wymuszają wręcz stosowanie działań zaradczych, a przede wszystkim powstanie  grup operacyjnych służących pomocą w pogarszającej się sytuacji bytowej małych gospodarstw. Zaniechania w tym względzie mogą doprowadzić do pogłębiania pauperyzacji środowiska wiejskiego. Wielka w tym rola doradców rolniczych i utworzonych przez nich mechanizmów pozwalających realnie wspomóc środowisko wiejskie poprzez programy naprawcze i szeroko rozumiane wsparcie. Powstanie posiadających niewątpliwy potencjał grup operacyjnych jest ze wszech miar uzasadnione, a ich uruchomienie wpisuje się w założone w niniejszej operacji cele. Formą przekazu będzie seminarium pozwalające na dogodne aplikowanie wiedzy o innowacjach z zakresu łańcuchów dostaw, RHD i MLO. Seminarium uzupełni wyjazd studyjny do gospodarstwa z powodzeniem stosującego innowacje w zakresie RHD w  celu praktycznego zobrazowania tematu. Wśród form realizacji operacji planuje się również organizację stoiska wystawienniczego połączonego z  unktem informacyjno-konsultacyjnym na organizowanych przez PODR targach ogrodniczych. Ponadto zaplanowano publikacje w lokalnych mediach oraz kompendium wiedzy z zakresu RHD i MLO na internetowej witrynie PODR. Informacje i plakat na temat realizowanej operacji umieszczone zostaną na stronach Starostwa Powiatu Słupsk, Gmin z powiatu słupskiego oraz jednostek podległych. Wymienione formy realizacji są niezbędne do realizacji założonych celów (transfer wiedzy), a ich uzupełnieniem i dopełnieniem będzie wyjazd studyjny, który ma on na celu ukazanie  praktycznego wymiaru poznanych przez grupę docelową rozwiązań.</t>
    </r>
  </si>
  <si>
    <r>
      <rPr>
        <b/>
        <sz val="11"/>
        <rFont val="Calibri"/>
        <family val="2"/>
        <charset val="238"/>
        <scheme val="minor"/>
      </rPr>
      <t>Uzasadnienie:</t>
    </r>
    <r>
      <rPr>
        <sz val="11"/>
        <rFont val="Calibri"/>
        <family val="2"/>
        <charset val="238"/>
        <scheme val="minor"/>
      </rPr>
      <t xml:space="preserve"> Rolnictwo ekologiczne jest metodą wytwarzania żywności, która w oparciu o naturalne cykle przyrody minimalizuje wpływ człowieka na środowisko. Ma ono na celu utrzymanie równowagi biologicznej w środowisku produkcji dzięki pielęgnowaniu bioróżnorodności, ograniczaniu nawożenia, samowystarczalności paszowo-nawozowej, czyli dążenie do zamknięcia obiegu materii w gospodarstwie poprzez zrównoważenie produkcji roślinnej i zwierzęcej. Podstawą nawożenia w produkcji roślinnej są nawozy organiczne, takie jak: kompost, obornik, gnojowica, nawozy zielone. Chów zwierząt oparty jest na paszach własnych. W ekologicznym systemie produkcji wyklucza się stosowanie syntetycznych substancji, takich jak: nawozy mineralne, chemiczne pestycydy, hormony wzrostu. Niedopuszczalne jest również wykorzystywanie organizmów modyfikowanych genetycznie i ich pochodnych. W wyniku takiego sposobu gospodarowania powstają płody rolne o najwyższej jakości. Realizacja operacji ułatwi transfer wiedzy i innowacji w rolnictwie oraz na obszarach wiejskich, a także przyczyni się do promocji innowacji w rolnictwie i produkcji żywności ekologicznej. Dodatkowo przedsięwzięcie obejmuje kilka form realizacji operacji, takich jak: seminarium, wydanie publikacji pod kątem zwiększania wiedzy merytorycznej oraz spotu (jako innowacyjne narzędzie przekazu) wpływającego znacząco na podniesienie świadomości ekologicznej, wiedzy nt. zasad produkcji ekologicznej, jak również w skuteczny sposób promujące operację. Do tego  całościowe wydarzenie pod hasłem „Pomorski Ekofestiwal”, któremu będzie towarzyszył Gdański Bazar Natury, gdzie odbywa się sprzedaż produktów ekologicznych, ułatwi skupienie w jednym miejscu i o tym samym czasie strony zainteresowane, w tym potencjalnych członków grupy operacyjnej. Wpłynie to na zwiększenie konkurencyjności gospodarstw ekologicznych.</t>
    </r>
  </si>
  <si>
    <r>
      <t xml:space="preserve">Uzasadnienie: </t>
    </r>
    <r>
      <rPr>
        <sz val="11"/>
        <rFont val="Calibri"/>
        <family val="2"/>
        <charset val="238"/>
        <scheme val="minor"/>
      </rPr>
      <t>Problemem w prowadzeniu gospodarstw ukierunkowanych na produkcję zwierzęca, jest niedostateczna ilość wdrażanych innowacji, które podnoszą rentowność produkcji oraz w sposób optymalny wykorzystują zasoby. Do efektywnego i praktycznego wdrażania innowacji na poziomie gospodarstw potrzebna jest współpraca miedzy innymi rolników, przedsiębiorców, naukowców i podmiotów wspierających rolnictwo. Istnieje mało możliwości aby grupy te mogły się spotykać w celu omawiania możliwości rozwiązywania problemów w produkcji zwierzęcej oraz ich wdrażania w praktyce. Problemem jest również niedostateczna wiedza w zakresie innowacyjnych rozwiązań i ich wynikach, tak aby efektywnie adaptować je w pomorskich gospodarstwach oraz wyciągać wnioski z innych udanych lub nieudanych wdrożeń.   Zapotrzebowanie na wprowadzenie nowoczesnych i innowacyjnych rozwiązań w gospodarstwach utrzymujących bydło. Kluczowym problemem jest brak wiedzy na temat postępu prac hodowlanych w zakresie hodowli bydła, które mają cały czas miejsce. Realizacja operacji ułatwi transfer wiedzy i innowacji w rolnictwie oraz na obszarach wiejskich, a także przyczyni się do promocji innowacji w rolnictwie i produkcji żywności. Dodatkowo wyjazd obejmuje wizytę na gospodarstwach prowadzących hodowlę bydła mięsnego oraz mlecznego wpłynie to na zwiększenie konkurencyjności gospodarstw.</t>
    </r>
  </si>
  <si>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</si>
  <si>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</si>
  <si>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maj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maj 2018
e) działania na rzecz powstania grupy operacyjnej moderowane przez brokera innowacji z PODR
</t>
  </si>
  <si>
    <t>seminarium, wyjazd studyjny, broszura</t>
  </si>
  <si>
    <t>liczba uczestników seminarium</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</si>
  <si>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 doradców rolniczych
</t>
  </si>
  <si>
    <t>Zespół Szkół Rolniczych Centrum Kształcenia Praktycznego im. Józefa Wybickiego w Bolesławowie</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</si>
  <si>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</si>
  <si>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</si>
  <si>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</si>
  <si>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</si>
  <si>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</si>
  <si>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</si>
  <si>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r>
      <rPr>
        <b/>
        <sz val="11"/>
        <rFont val="Calibri"/>
        <family val="2"/>
        <charset val="238"/>
        <scheme val="minor"/>
      </rPr>
      <t>Uzasadnienie:</t>
    </r>
    <r>
      <rPr>
        <sz val="11"/>
        <rFont val="Calibri"/>
        <family val="2"/>
        <charset val="238"/>
        <scheme val="minor"/>
      </rPr>
      <t xml:space="preserve"> Problemem obszarów wiejskich jest niedostateczny poziom transferu  wiedzy o innowacyjnych rozwiązaniach gospodarczych, pozwalających na wzmocnienie konkurencyjności obszarów wiejskich i zlokalizowanych na ich terenie podmiotów gospodarczych. Kolejnym problemem istniejącym na obszarach wiejskich jest brak integracji i aktywizacji mieszkańców. Jedynym sposobem na rozwiązanie problemów w tym zakresie jest min. utworzenie grupy operacyjnej. Wyjazd szkoleniowy jest doskonałą forma aktywizacji mieszkańców obszarów wiejskich, sprzyja wymianie doświadczeń i możliwości powstania grup operacyjnych. Operacja ma na celu zapoznanie grupy uczestników z różnymi formami przedsiębiorczości na terenach wiejskich, poznanie innowacyjnych rozwiązań przedsięwzięć gospodarczych, ze szczególnym uwzględnieniem łańcucha żywnościowego na obszarach wiejskich województwa dolnośląskiego. Ponadto pokazanie na przykładzie województwa dolnośląskiego procesu budowania i komercjalizacji polskich produktów turystyki wiejskiej. Realizacja operacji pozwoli na przekazanie wiedzy uczestnikom z zakresu małej przedsiębiorczości na obszarach wiejskich.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rolnictwie i na obszarach wiejskich. Projekt może pozytywnie wpłynąć na aktywizowanie społeczności wiejskiej w kierunku rozwoju obszarów wiejskich poprzez wdrażanie innowacyjnych rozwiązań. Kreowanie przedsiębiorczych postaw i motywowanie do podejmowania działań związanych z uruchomieniem dodatkowej działalności gospodarczej, umożliwi stworzenie miejsc pracy, podniesie rentowność gospodarstw rolnych. W ramach operacji planowane są warsztaty (3 godz.) z moderatorem SIR: Prezentacja doświadczeń na obszarze woj. dolnośląskiego z zakresu tworzenia grup operacyjnych i innowacyjnych rozwiązań na obszarach wiejskich. Wyjazd szkoleniowy  będzie złożony z wizyt studyjnych w lokalnych przedsiębiorstwach, gospodarstwach rolnych, stowarzyszeniach: wizyta w LGD Partnerstwo Ducha Gór – prezes Dorota Goetz - Przykład zrzeszenia lokalnych,  regionalnych artystów, rzemieślników i producentów, żywności; Sklep z produktami, uruchomienie punków informacji turystycznej; wizyta u producenta Janina Zimmer -  Agroturystyka Gospodarstwo Rolne „Łomniczanka”- Gospodarstwo rolne, agroturystyka, hodowla bydła, drobiu, ryb;  produkcja wyrobów  garmażeryjnych z wołowiny z własnego gospodarstwa; sklep z produktami regionalnymi „Wiejskie delicje”; wizyta u producenta Bożena Sokołowska - Gospodarstwo „Kozia Łąka” - Gospodarstwo ekologiczne, hodowla kóz, przetwórstwo  mleka koziego, zagroda edukacyjna, sprzedaż przez Internet; wizyta u producenta Ol Vita – Olejarnia. Produkty spożywcze i kosmetyczne. Nagroda w konkursie „Sposób na sukces”; wizyta u producenta Ryszard Gut „Winnica Świdnicka”- Uprawa winorośli, produkcja i sprzedaż win, zagroda edukacyjna, stowarzyszenie winiarzy; wizyta u producenta Dariusz Konarski ,,Dar-Vit” - Tradycyjne przetwórstwo  mięsa, sprzedaż bezpośrednia; wizyta u. producenta „Maciejowy Sad” - Uprawa owoców, tłoczenie soków na zimno, zagroda edukacyjna. Wizyty grupy uczestników będą miały na celu integrację, aktywizację, a także czerpanie inspiracji na innowacyjne przedsięwzięcia, a także   pomogą w budowaniu wzajemnych relacji w potencjalnej grupie operacyjnej.</t>
    </r>
  </si>
  <si>
    <r>
      <rPr>
        <u/>
        <sz val="11"/>
        <rFont val="Calibri"/>
        <family val="2"/>
        <charset val="238"/>
        <scheme val="minor"/>
      </rPr>
      <t>Uzasadnienie:</t>
    </r>
    <r>
      <rPr>
        <sz val="11"/>
        <rFont val="Calibri"/>
        <family val="2"/>
        <charset val="238"/>
        <scheme val="minor"/>
      </rPr>
      <t xml:space="preserve"> Seminarium będzie dobrą okazją do nawiązywania bezpośrednich kontaktów pomiędzy rolnikami, doradcami oraz przedstawicielami świata nauki. Aby stawić czoła przyszłym  wyzwaniom,  rolnicy, doradcy oraz mieszkańcy obszarów wiejskich musza przede wszystkim zdobywać nową wiedzę, umieć wykorzystać ją w praktyce oraz potrafić się nią dzielić ze społecznością lokalną. Zdobyta wiedza teoretyczna i praktyczna pozwoli uczestnikom łatwiej i efektywniej zarządzać gospodarstwem oraz uczestniczyć w rynku produktów wysokiej jakości, co podniesie konkurencyjność i rentowność gospodarstw ekologicznych. Należy wyraźnie podkreślić, że w Unii Europejskiej następuje rozwój rolnictwa ekologicznego dzięki temu, że dopłaty stanowią bardzo ważny punkt struktury przychodów. W województwie podlaskim znaczącą cześć chowu bydła mięsnego stanowią metody konwencjonalne, ekologiczny chów byłby tu innowacyjny. Uczstnicy poznają nowoczesne, innowacyjne rozwiązania w hodowli bydła mięsnego, tematy związane z organizacją bazy paszowej, profilaktyką zaburzeń metabolicznych oraz innowacyjną i nowoczesną technologią chowu i hodowli bydła mięsnego. Poprzez przedsięwzięcie zaktywizujemy i dotrzemy do szerszej grupy potencjalnych odbiorców zainteresowanych tematyką ekologicznej (innowacyjnej na podlasiu) produkcji zwierzęcej. Operacja ma zachęcić do zastępowania konwencjonalnego chowu zwierząt na tak poszukiwany przez konsumentów ekologiczny. Konieczna jest znajomość trendów na rynku rolnym, w tym sytuacji na rynku Unii Europejskiej, ponieważ tam trafia większość wołowiny. </t>
    </r>
  </si>
  <si>
    <r>
      <rPr>
        <u/>
        <sz val="11"/>
        <rFont val="Calibri"/>
        <family val="2"/>
        <charset val="238"/>
        <scheme val="minor"/>
      </rPr>
      <t>Uzasadnienie:</t>
    </r>
    <r>
      <rPr>
        <sz val="11"/>
        <rFont val="Calibri"/>
        <family val="2"/>
        <charset val="238"/>
        <scheme val="minor"/>
      </rPr>
      <t xml:space="preserve"> Chcąc zatrzymać proces wymierania populacji pszczół, zadbać o przyszłość ludzkości, warto propagować tradycję pszczelarską wśród społeczeństwa, należy podnieść poziom wiedzy i świadomość osób zainteresowanych tematyką pszczelarską z województwa podlaskiego w zakresie aktualnych szans i problemów w pszczelarstwie. Realizacja operacji zapewni nabywanie najnowszych wiadomości, informacji o innowacyjnych metodach utrzymywania pszczół oraz innowacyjnych motodach leczenia pszczół z różnego rodzaju chorób, które osłabiają rodziny pszczele. Uczestnicy warsztatów zdobędą wiedzę i umiejętności z zakresu zakładania i prowadzenia pasieki. Pszczelarstwo jako alternatywna produkcja zwierzęca może wpłynąć na zwiększanie rentowności gospodarstw i wzrost konkurencyjności w rolnictwie. Obecnie najszerszą grupą pszczelarzy są osoby starsze, które przekazuja jedynie tradycyjne metody prowadzenia pasieki. Uczestnicy warsztatów dowiedzą się o innowacyjnych metodach utrzymania pszczół oraz dowiedzą się jak korzystać ze współczesnych i innowacyjnych metod pracy i źródeł informacji tj. komputer, Internet, aplikacje mobilne itp.</t>
    </r>
  </si>
  <si>
    <r>
      <rPr>
        <u/>
        <sz val="11"/>
        <rFont val="Calibri"/>
        <family val="2"/>
        <charset val="238"/>
        <scheme val="minor"/>
      </rPr>
      <t>Uzasadnienie:</t>
    </r>
    <r>
      <rPr>
        <sz val="11"/>
        <rFont val="Calibri"/>
        <family val="2"/>
        <charset val="238"/>
        <scheme val="minor"/>
      </rPr>
      <t xml:space="preserve"> Gospodarstwa opiekuńcze, to nowy kierunek w innowacyjnej ofercie rolnictwa społecznego, aby zadecydować o podjęciu się takiej działalności, niezbędne jest zapoznanie się z dobrymi praktykami w tej dziedzinie. Pionierem w świadczeniu usług opiekuńczych jest województwo kujawsko-pomorskie, w którym funkcjonują takie gospodarstwa. Stąd pomysł, aby mieszkańcy obszarów wiejskich i doradcy z woj. podlaskiego mieli możliwość osobistego zapoznania się z doświadczeniami osób już realizujących takie usługi. </t>
    </r>
  </si>
  <si>
    <r>
      <rPr>
        <u/>
        <sz val="11"/>
        <rFont val="Calibri"/>
        <family val="2"/>
        <charset val="238"/>
        <scheme val="minor"/>
      </rPr>
      <t xml:space="preserve">Uzasadnienie: </t>
    </r>
    <r>
      <rPr>
        <sz val="11"/>
        <rFont val="Calibri"/>
        <family val="2"/>
        <charset val="238"/>
        <scheme val="minor"/>
      </rPr>
      <t xml:space="preserve"> Poprzez emisję audycji w telewizji większa liczba osób zostanie poinformowana o innowacyjnych rozwiązaniach w rolnictwie i na obszarach wiejskich. Dzięki formie realizacji operacji istnieje możliwość pozyskania nowych beneficjentów oraz dotarcie do szerszego grona odbiorców. Emisja audycji w telewizji publicznej pozwoli dotrzeć do szerszego grona przedsiebiorców, rolników, naukowców.</t>
    </r>
  </si>
  <si>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</si>
  <si>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</si>
  <si>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</si>
  <si>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</si>
  <si>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</si>
  <si>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</si>
  <si>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</si>
  <si>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osoby</t>
  </si>
  <si>
    <t>rolnicy, przedsiębiorcy, doradcy i naukowcy</t>
  </si>
  <si>
    <t>24 571,50</t>
  </si>
  <si>
    <t>ul. Tkacka 5/6           42-200 Częstochowa</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</si>
  <si>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Zakres obejmował bedzie: przeszkolenie 45 uczestników projektu w ramach zorganizowanego seminarium  i  45 uczestników wyjazdu studyjnego   z tematyki dotyczącej nowatorskiej uprawy i przetwórstwa owoców  jako działań na rzecz  poszukiwania partnerów KSOW do współpracy w ramach działania „Współpraca’’ oraz poznanie zagranicznych  doświadczeń przydatnych w tworzeniu i funkcjonowaniu grup operacyjnych. </t>
  </si>
  <si>
    <t xml:space="preserve">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podczas seminarium będzie  poparta  doświadczeniami producentów i przetwórców  (zajmującymi się przede wszystkim nowatorską uprawą winogron i produkcją win)  zaobserwowanymi podczas wyjazdu studyjnego.  </t>
  </si>
  <si>
    <t>1. 1
2. 45
3. 1
4. 45</t>
  </si>
  <si>
    <t>1. seminarium 
2. ilość uczestników 
seminarium 
3. wyjazd studyjny 
4. ilość uczestników wyjazdu</t>
  </si>
  <si>
    <t xml:space="preserve">1. seminarium 
2. ilość uczestników 
seminarium osób  
3. wyjazd studyjny 
4. ilość uczestników wyjazdu
</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</si>
  <si>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</si>
  <si>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</si>
  <si>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</si>
  <si>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II/ III kw</t>
  </si>
  <si>
    <t>Uniwersytet Rzeszowski, Wydział Ekonomii, Katedra Polityki Gospodarczej</t>
  </si>
  <si>
    <t xml:space="preserve">35-601 Rzeszów ul. Ćwiklińskiej 2 </t>
  </si>
  <si>
    <t xml:space="preserve">Uzasadnienie:  operacja wyłoniona w ramach konkursu nr 2/2018 dla Partnerów Krajowej Sieci Obszarów Wiejskich w ramach dwuletniego Planu Operacyjnego na lata 2018-2019 </t>
  </si>
  <si>
    <r>
      <rPr>
        <b/>
        <sz val="11"/>
        <rFont val="Calibri"/>
        <family val="2"/>
        <charset val="238"/>
        <scheme val="minor"/>
      </rPr>
      <t>rolnicy</t>
    </r>
    <r>
      <rPr>
        <sz val="11"/>
        <rFont val="Calibri"/>
        <family val="2"/>
        <charset val="238"/>
        <scheme val="minor"/>
      </rPr>
      <t xml:space="preserve"> –zainteresowani produkcją żywności ekologicznej, unowocześnieniem swoich gospodarstw, a tym samym poprawą konkurencyjności na rynku,
</t>
    </r>
    <r>
      <rPr>
        <b/>
        <sz val="11"/>
        <rFont val="Calibri"/>
        <family val="2"/>
        <charset val="238"/>
        <scheme val="minor"/>
      </rPr>
      <t>doradcy  rolniczyczy,</t>
    </r>
    <r>
      <rPr>
        <sz val="11"/>
        <rFont val="Calibri"/>
        <family val="2"/>
        <charset val="238"/>
        <scheme val="minor"/>
      </rPr>
      <t xml:space="preserve"> którzy zajmują się wdrażaniem innowacyjnych rozwiązań na obszarach wiejskich
</t>
    </r>
    <r>
      <rPr>
        <b/>
        <sz val="11"/>
        <rFont val="Calibri"/>
        <family val="2"/>
        <charset val="238"/>
        <scheme val="minor"/>
      </rPr>
      <t xml:space="preserve">pracownicy naukowi, </t>
    </r>
    <r>
      <rPr>
        <sz val="11"/>
        <rFont val="Calibri"/>
        <family val="2"/>
        <charset val="238"/>
        <scheme val="minor"/>
      </rPr>
      <t xml:space="preserve">których zainteresowania naukowo-dydaktyczne obejmują tematykę rozwoju rolnictwa i obszarów wiejskich.
</t>
    </r>
  </si>
  <si>
    <t>1. 1
2. 23</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</si>
  <si>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</si>
  <si>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</si>
  <si>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Rolnicy, przedsiębiorcy, doradcy, naukowcy</t>
  </si>
  <si>
    <t>II/III</t>
  </si>
  <si>
    <t>Częstochowski Stowarzyszenie Rozwoju Małej Przedsiębiorczości</t>
  </si>
  <si>
    <t>ul. Tkacka 5/6    42-200 Częstocohwa</t>
  </si>
  <si>
    <t>Uzasadnienie: Operacja została wyłoniona w konkursie nr 2/2018 dla Partnerów Krajowej Sieci Obszarów Wiejskich w ramach Programu Rozwoju Obszarów Wiejskich na lata 2014-2020. Plan operacyjny na lata 2018-2019.</t>
  </si>
  <si>
    <t>Innowacyjne rozwiązania w małych gospodarstwach rolnych w województwie małopolskim.</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</si>
  <si>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</si>
  <si>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</si>
  <si>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</si>
  <si>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</si>
  <si>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Uzasadnienie:  Problem odporności chwastów na środki chemiczne jest znany od dawna. W ostatnich latach jednak w związku z intensyfikacją produkcji oraz licznymi uproszczeniami w uprawie nasila się problem powstawania chwastów niewrażliwych na określone substancje aktywne zawarte w herbicydach. Ponadto wycofywanie z obiegu coraz większej liczby substancji aktywnych na terenie Unii Europejskiej coraz bardziej zawęża możliwość chemicznego zwalczania chwastów a tym samym sprzyja ich uodparnianiu się. W związku z tym coraz więcej rolników poszukuje nowych metod skutecznego zwalczania niepożądanej roślinności przy jak najmniejszych kosztach poniesionych na taki zabieg. Możliwości takie dają innowacyjne metody zwalczania chwastów, do których można zaliczyć metodę elektroherbicydu. Metoda ta polega na porażeniu roślin prądem w wyniku czemu po pewnym czasie obumierają. Metoda ta jest całkowicie przyjazna dla środowiska, ponieważ nie używa się przy niej żadnych środków chemicznych. Ponadto możliwe jest zastosowanie tej innowacyjnej metody w rolnictwie ekologicznym, które stale boryka się z problemem zachwaszczenia pól.</t>
  </si>
  <si>
    <t>Innowacyjne metody produkcji zwierzęcej, w tym bydła mięsnego w województwie lubuskim</t>
  </si>
  <si>
    <t>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Przedmiotem operacji jest organizacja 2-dniowej konferencji dla 50 uczestników grupy docelowej, w tym 25 rolników, 10 doradców, 10 przedsiębiorców i 5 naukowców. Tematem operacji są innowacyjne metody w zakresie produkcji zwierzęcej, w tym bydła mięsnego w województwie lubuskim.</t>
  </si>
  <si>
    <t>Grupę docelowa operacji stanowić będą przedstawiciele podmiotów, które mogą wchodzić w skład grup operacyjnych EPI. W konferencji udział weźmie 50 uczestników, w tym 25 rolników, 10 przedsiębiorców, 10 doradców i 5 naukowców. Będą to osoby, które prowadzą działalność na terenie województwa lubuskiego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</si>
  <si>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5/6 42-200 Częstochowa</t>
  </si>
  <si>
    <t xml:space="preserve">IV           </t>
  </si>
  <si>
    <t>Uzasadnienie: Mimo podjętej na szeroką skalę akcji informacyjno-szkoleniowej w województwie lubelskim dotychczas nie udało się zawiązać grupy operacyjnej, która byłaby gotowa zawnioskować o środki finansowe w ramach działania "Współpraca", nabór pilotażowy 2017. Dlatego Lubelski Ośrodek Doradztwa Rolniczego w Końskowoli w ramach Sieci na rzecz innowacji w rolnictwie i na obszarach wiejskich podejmuje działanie polegające na prezentacji działających już grup operacyjnych w Czechach. Czesi wyprzedzają nas we wdrażaniu innowacji od nauki do praktyki. Są też bardziej zaawansowani w pracach na rzecz organizacji i funkcjonowania grup operacyjnych w ramach Europejskiego Partnerstwa na rzecz Innowacji (EPI). Czeski system pracy brokerów innowacji przynosi jak widać pożądane efekty. Dlatego warto zapoznać się z dobrymi praktykami, wiedzą i doświadczeniem w tym zakresie naszego południowego sąsiada. W Polsce, a zwłaszcza w województwie lubelskim brak jest dostatecznej wiedzy i doświadczenia na temat organizacji i funkcjonowania grup operacyjnych wśród potencjalnych członków (rolnicy, posiadacze lasów, doradcy, przedsiębiorcy, przedstawiciele instytucji naukowych). Stanowi to problem główny niniejszej operacji, którego bez odpowiedniego wsparcia trudno będzie pokonać. 
Stąd też Lubelski Ośrodek Doradztwa Rolniczego w Końskowoli wychodząc na przeciw oczekiwaniom potencjalnym członkom grup operacyjnych w woj. lubelskim zorganizuje wyjazd studyjny do Czech, gdzie uczestnicy zapoznają się doświadczeniami tamtejszych brokerów innowacji,  poznają przykłady funkcjonowania czeskich grup operacyjnych EPI oraz odbędą wizyty w gospodarstwach rolnych będących członkami takich grup. Możliwość organizacji wyjazdu do Czech będzie doskonałą formą podniesienia wiedzy wśród potencjalnych uczestników grup operacyjnych pokazania w jaki sposób funkcjonują grupy operacyjne w kraju zagranicznym a co za tym idzie zachęci ich to do aplikowania z działania „Współpraca”. Taka forma operacji zmotywuje różne podmioty do wspólnych działań mających na celu podniesienie rentowności swoich gospodarstw. Wszystkie te działania znakomicie wpisują się w wybrane działanie KSOW. Przedstawienie przykładów grup EPI, które obecnie funkcjonują zmotywują uczestników do rozwiązywania problemów w swoich gospodarstwach oraz zachęci ich do współpracy. Realizacja operacji będzie przekazywać wiedzę praktyczną jak i teoretyczną, w tym przykłady wdrożeń innowacyjnych w gospodarstwach zagranicznych.  Działanie Współpraca oparte jest na opracowywaniu i wdrażaniu nowego lub znacznie udoskonalonego produktu jak również nowych lub znacznie udoskonalonych praktyk, procesów, technologii bądź metod organizacji a wybrana forma realizacji będzie bezpośrednim wsparciem dla potencjalnych uczestników grup operacyjnych. Grupa docelowa stanowić będą osoby zainteresowane organizacją i funkcjonowaniem grup operacyjnych w liczbie 35 osób a w przyszłości jako potencjalni członkowie grup operacyjnych, które powstaną w województwie lubelskim. Takie  dobranie grupy docelowej pozwoli na wymianę i standaryzację wiedzy w zakresie omawianych tematów. Pozwoli na podejmowanie, przez uczestników wyjazdu, świadomych i przemyślanych decyzji w zakresie wspólnych działań na rzecz innowacji w rolnictwie i na obszarach wiejskich, a w konsekwencji zawnioskowaniem o wsparcie w ramach działania Współpraca z PROW 2014-2020. Wyjazd jest doskonałą formą edukacyjną, która oferuje zarówno możliwość podniesienia wiedzy przez uczestników wyjazdu jak również doskonałą formą wymiany doświadczeń oraz szerokiej dyskusji w wybranych aspektach. Uczestnicy będą mieli również okazję aby podnieść swoją wiedzę i indywidualnie aktywizować siebie. Pokazanie grup operacyjnych, które odniosły sukces i realizują wdrożone innowacje, to coś co będzie niewątpliwym stymulatorem uczestników do podjęcia poszukiwań wśród siebie partnerów do współpracy. Dlatego też, wybrana forma realizacji pozwala na osiągnięcie zakładanych celów, efektów oraz zakresu realizacji operacji, gdyż duża grupa uczestników podniesie swoją wiedzę w zakresie tematyki operacji, w tym również praktyczną.  Poprzez udział w wyjeździe uczestnicy będą zainteresowani i zmotywowani do podejmowania wspólnych działań w zakresie wdrażania innowacyjnych rozwiązań, które w efekcie będą skutkowały podniesieniem rentowności gospodarstw. Stanie się tak gdyż podczas wyjazdu będą prezentowanie przykłady dobrych praktyk, w postaci grup operacyjnych, które działają i odnoszą sukcesy we wdrażaniu innowacji. Dzięki wizycie w Czechach jak i również bezpośrednim rozmowom uczestnicy podniosą swoją wiedzę i będą kreowali własne postawy proinnowacyjne w oparciu o wspólne potrzeby, wielu różnych podmiotów. Będzie to znakomita okazja do promowania działania Współpraca jako efektywnego narzędzia do realizacji wdrożeń innowacyjnych rozwiązań w rolnictwie i na obszarach wiejskich. Pokazanie, że działając na wsi też można odnieść sukces gospodarczy wykorzystując przede wszystkim nowatorskie podejście i współpracę. Wartość operacji ustalono na podstawie przeprowadzonego rozeznania rynku u trzech potencjalnych wykonawców.</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</si>
  <si>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</si>
  <si>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</si>
  <si>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</si>
  <si>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</si>
  <si>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</si>
  <si>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</si>
  <si>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</si>
  <si>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Uzasadnienie:
Współpraca pomiędzy organizacjami całego sektora wołowiny w Polsce jest bardzo ważna, aby móc dalej działać i rozwijać nasz rynek. Nie jest to łatwe, bo wiele osób jest opornych na dzielenie się wiedzą i doświadczeniem. Cena nie jest jedynym parametrem produkcji, decydującym o tym, czy rolnikowi się opłaca czy nie. Zwiększenie efektywności chowu, czyli skrócenie okresu produkcyjnego, poprawa genetyki, to są przede wszystkim te czynniki, które wpływają zdecydowanie na zwiększenie opłacalności chowu. Bardzo ważnym filarem sektora wołowiny powinny okazać się grupy operacyjne, w których zrzeszać się mogą doświadczeni hodowcy, ale również ci początkujący. Dlatego tak ważne jest połączenie wiedzy oraz praktyki. Producenci wprost sygnalizują, że są zainteresowani rozszerzeniem produkcji czy poszukiwaniem partnerów, ale brak im wiedzy i przygotowania do wdrożenia tych działań. Do osiągnięcia wymiernych korzyści niezbędne jest zaangażowanie w ten proces przedstawicieli różnych środowisk: producentów rolnych – hodowców bydła mięsnego, naukowców oraz doradców. Należy zaprezentować w jaki sposób mogą zawiązywać korzystne dla wszystkich członków partnerstwa oraz podkreślać wagę utrzymywania wysokiej jakości produktów powstających w ramach tej współpracy. Platformą dla takiej współpracy jest proces tworzenia grup operacyjnych realizujących cele Sieci na rzecz Innowacji w Rolnictwie. Stworzenie grupy operacyjnej stworzyłoby warunki do skorzystania ze wsparcia w ramach działania Współpraca, a także umożliwiłoby nawiązanie realnej kooperacji różnych podmiotów w zakresie wprowadzania produktów o wysokiej jakości na rynek z wykorzystaniem nowych możliwości sprzedaży w ramach tzw. krótkich łańcuchów dostaw. Ten rodzaj innowacji odpowiada na potrzeby współczesnych klientów, którzy będąc świadomymi minusów masowej produkcji, poszukują sprawdzonych źródeł żywności i są w stanie zapłacić za nią więcej. Proponowana operacja jest pionierskim przedsięwzięciem planowanym do realizacji na obszarze województwa kujawsko-pomorskiego i może w znaczący sposób przyczynić się do zwiększenia zainteresowania podejmowaniem współpracy w ramach grup operacyjnych działających na rzecz skracania łańcucha dostaw wysokiej jakości wołowiny. </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</si>
  <si>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</si>
  <si>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</si>
  <si>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</si>
  <si>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</si>
  <si>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II-IV 2018</t>
  </si>
  <si>
    <t>Krajowe Zrzeszenie Producentów Rzepaku i Roślin Białkowych</t>
  </si>
  <si>
    <t>Warszawa 
ul. Szkolna 2/4, lokal nr 403, 
00-006 Warszawa</t>
  </si>
  <si>
    <t>seminarium II</t>
  </si>
  <si>
    <t>seminarium III</t>
  </si>
  <si>
    <t>ekspertyza</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</si>
  <si>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</si>
  <si>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</si>
  <si>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</si>
  <si>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</si>
  <si>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</si>
  <si>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</si>
  <si>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</si>
  <si>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Uzasadnienie: Operacja została wybrana w ramach Konkursu nr 2/2018 dla partnerów Krajowej Sieci Obszarów Wiejskich na wybór operacji, które będą realizowane w 2018 r. w ramach dwuletniego planu operacyjnego na lata 2018–2019.</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</si>
  <si>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</si>
  <si>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</si>
  <si>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Promocja innowacji w hodowli bydła mięsnego podczas Europejskich Targów Hodowlanych w Clermount-Ferrand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</si>
  <si>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</si>
  <si>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Rolnicy, w tym przedstawiciele grup producenckich, doradcy, naukowcy.</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</si>
  <si>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</si>
  <si>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</si>
  <si>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</si>
  <si>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</si>
  <si>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rolnicy, doradcy, przedstawiciele samorządu rolniczego, przedstawiciele nauki oraz przedstawiciele innych organizacji czy instytucji  działających na rzecz rozwoju rolnictwa</t>
  </si>
  <si>
    <t xml:space="preserve"> broszura (liczba egzemplarzy)</t>
  </si>
  <si>
    <t>Cykl konferencji w zakresie innowacyjnych rozwiązań w małych gospodarstwach rolnych</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</si>
  <si>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w tym 100 rolników, 40 doradców, 40 przedsiębiorców i 20 naukowców. Tematem operacji są innowacyjne metody produkcji w małych gospodarstwach rolnych, w tym w zakresie małego przetwórstwa w województwach: śląskim, małopolskim, świętokrzyskim oraz podkarpackim.</t>
  </si>
  <si>
    <t>4 konferencje</t>
  </si>
  <si>
    <t>ul. Tkacka 5/6,  
42-200 Częstochowa</t>
  </si>
  <si>
    <t>Propozycje operacji do Planu operacyjnego KSOW na lata 2018-2019 (działania 2 i 5) - maj 2018</t>
  </si>
  <si>
    <t>Załącznik nr 1 do uchwały nr 10: Projekt Planu operacyjnego na lata 2018-2019 dla działania 2 i 5 - maj 2018</t>
  </si>
  <si>
    <t xml:space="preserve">Dolnośląski ODR </t>
  </si>
  <si>
    <t xml:space="preserve">Kujawsko-Pomorski ODR </t>
  </si>
  <si>
    <t>Lubelski ODR</t>
  </si>
  <si>
    <t xml:space="preserve">Lubuski ODR </t>
  </si>
  <si>
    <t xml:space="preserve">Łódzki ODR </t>
  </si>
  <si>
    <t xml:space="preserve">Małopolski ODR </t>
  </si>
  <si>
    <t xml:space="preserve">Mazowiecki ODR </t>
  </si>
  <si>
    <t>Opolski ODR</t>
  </si>
  <si>
    <t xml:space="preserve">Podkarpacki ODR </t>
  </si>
  <si>
    <t xml:space="preserve">Podlaski ODR </t>
  </si>
  <si>
    <t xml:space="preserve">Pomorski ODR </t>
  </si>
  <si>
    <t xml:space="preserve">Śląski ODR </t>
  </si>
  <si>
    <t xml:space="preserve">Świętokrzyski ODR </t>
  </si>
  <si>
    <t xml:space="preserve">Warmińsko-Mazurski ODR </t>
  </si>
  <si>
    <t xml:space="preserve">Wielkopolski ODR </t>
  </si>
  <si>
    <t xml:space="preserve">Załącznik nr 1 do uchwały nr 10: Projekt Planu operacyjnego na lata 2018-2019 dla działania 2 i 5 - maj 2018 </t>
  </si>
  <si>
    <t xml:space="preserve">Zachodniopomorski ODR </t>
  </si>
  <si>
    <t>Współpraca międzysektorowa, jako podstawa poznania innowacji w rolnictwie.</t>
  </si>
  <si>
    <t>Celem operacji jest powstanie 25-osobowej nieformalnej grupy, składającej się z rolników oraz przedsiębiorców, która wspólnie będzie uczestniczyć w szkoleniach, wyjazdach studyjnych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</si>
  <si>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</si>
  <si>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II, III, IV kwartał</t>
  </si>
  <si>
    <t>Lokalna Grupa Działania Ziemi Siedleckiej</t>
  </si>
  <si>
    <t>Stary Krzesk 62, 
08-111 Krzesk</t>
  </si>
  <si>
    <t>liczba uczestników szkoleń</t>
  </si>
  <si>
    <t>liczba uczestników wyjazdów studyjnych</t>
  </si>
  <si>
    <t xml:space="preserve">
70</t>
  </si>
  <si>
    <t>Uzasadnienie: operacja została wybrana w Konkursie dla partnerów KSOW nr 2/2018</t>
  </si>
  <si>
    <r>
      <rPr>
        <b/>
        <sz val="11"/>
        <rFont val="Calibri"/>
        <family val="2"/>
        <charset val="238"/>
        <scheme val="minor"/>
      </rPr>
      <t>szkolenie</t>
    </r>
    <r>
      <rPr>
        <sz val="11"/>
        <rFont val="Calibri"/>
        <family val="2"/>
        <charset val="238"/>
        <scheme val="minor"/>
      </rPr>
      <t xml:space="preserve"> (9 różnych szkoleń dla jednej 25-osobowej grupy)
</t>
    </r>
    <r>
      <rPr>
        <b/>
        <sz val="11"/>
        <rFont val="Calibri"/>
        <family val="2"/>
        <charset val="238"/>
        <scheme val="minor"/>
      </rPr>
      <t>wyjazd studyjny</t>
    </r>
    <r>
      <rPr>
        <sz val="11"/>
        <rFont val="Calibri"/>
        <family val="2"/>
        <charset val="238"/>
        <scheme val="minor"/>
      </rPr>
      <t xml:space="preserve"> (2 wyjazdy do różnych lokalizacji - dla jednej 25-osobowej grupy)
</t>
    </r>
    <r>
      <rPr>
        <b/>
        <sz val="11"/>
        <rFont val="Calibri"/>
        <family val="2"/>
        <charset val="238"/>
        <scheme val="minor"/>
      </rPr>
      <t>konferencja</t>
    </r>
    <r>
      <rPr>
        <sz val="11"/>
        <rFont val="Calibri"/>
        <family val="2"/>
        <charset val="238"/>
        <scheme val="minor"/>
      </rPr>
      <t xml:space="preserve"> (dla 70 osób)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</si>
</sst>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z_ł_-;\-* #,##0\ _z_ł_-;_-* &quot;-&quot;\ _z_ł_-;_-@_-"/>
    <numFmt numFmtId="44" formatCode="_-* #,##0.00\ &quot;zł&quot;_-;\-* #,##0.00\ &quot;zł&quot;_-;_-* &quot;-&quot;??\ &quot;zł&quot;_-;_-@_-"/>
    <numFmt numFmtId="164" formatCode="#,##0.00\ &quot;zł&quot;"/>
    <numFmt numFmtId="165" formatCode="[$-415]General"/>
    <numFmt numFmtId="166" formatCode="_-* #,##0.00\ [$zł-415]_-;\-* #,##0.00\ [$zł-415]_-;_-* &quot;-&quot;??\ [$zł-415]_-;_-@_-"/>
    <numFmt numFmtId="167" formatCode="#,##0.00_ ;\-#,##0.00\ "/>
  </numFmts>
  <fonts count="2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
      <sz val="10"/>
      <color indexed="8"/>
      <name val="Calibri"/>
      <family val="2"/>
      <charset val="238"/>
    </font>
    <font>
      <sz val="11"/>
      <color theme="1"/>
      <name val="Calibri"/>
      <family val="2"/>
      <charset val="238"/>
      <scheme val="minor"/>
    </font>
    <font>
      <sz val="9"/>
      <color theme="1"/>
      <name val="Calibri"/>
      <family val="2"/>
      <charset val="238"/>
      <scheme val="minor"/>
    </font>
    <font>
      <sz val="10"/>
      <color indexed="8"/>
      <name val="Calibri"/>
      <family val="2"/>
      <charset val="238"/>
      <scheme val="minor"/>
    </font>
    <font>
      <sz val="10"/>
      <color theme="1"/>
      <name val="Calibri"/>
      <family val="2"/>
      <charset val="238"/>
      <scheme val="minor"/>
    </font>
    <font>
      <sz val="10"/>
      <name val="Calibri"/>
      <family val="2"/>
      <charset val="238"/>
      <scheme val="minor"/>
    </font>
    <font>
      <sz val="11"/>
      <color rgb="FF000000"/>
      <name val="Calibri"/>
      <family val="2"/>
      <charset val="238"/>
    </font>
    <font>
      <sz val="8"/>
      <name val="Calibri"/>
      <family val="2"/>
      <charset val="238"/>
      <scheme val="minor"/>
    </font>
    <font>
      <b/>
      <sz val="10"/>
      <color theme="1"/>
      <name val="Calibri"/>
      <family val="2"/>
      <charset val="238"/>
      <scheme val="minor"/>
    </font>
    <font>
      <b/>
      <sz val="13"/>
      <color theme="1"/>
      <name val="Calibri"/>
      <family val="2"/>
      <charset val="238"/>
      <scheme val="minor"/>
    </font>
    <font>
      <sz val="14"/>
      <color theme="1"/>
      <name val="Calibri"/>
      <family val="2"/>
      <charset val="238"/>
      <scheme val="minor"/>
    </font>
    <font>
      <b/>
      <sz val="14"/>
      <color theme="1"/>
      <name val="Calibri"/>
      <family val="2"/>
      <charset val="238"/>
      <scheme val="minor"/>
    </font>
    <font>
      <b/>
      <sz val="11"/>
      <color indexed="8"/>
      <name val="Calibri"/>
      <family val="2"/>
      <charset val="238"/>
    </font>
    <font>
      <b/>
      <sz val="11"/>
      <name val="Calibri"/>
      <family val="2"/>
      <charset val="238"/>
      <scheme val="minor"/>
    </font>
    <font>
      <sz val="11"/>
      <name val="Calibri"/>
      <family val="2"/>
      <charset val="238"/>
    </font>
    <font>
      <sz val="11"/>
      <color theme="1"/>
      <name val="Calibri"/>
      <family val="2"/>
      <scheme val="minor"/>
    </font>
    <font>
      <sz val="11"/>
      <color theme="1"/>
      <name val="Calibri"/>
      <family val="2"/>
      <charset val="238"/>
    </font>
    <font>
      <sz val="11"/>
      <name val="Arial CE"/>
      <charset val="238"/>
    </font>
    <font>
      <u/>
      <sz val="11"/>
      <name val="Calibri"/>
      <family val="2"/>
      <charset val="238"/>
      <scheme val="minor"/>
    </font>
    <font>
      <b/>
      <sz val="11"/>
      <color rgb="FF000000"/>
      <name val="Calibri"/>
      <family val="2"/>
      <charset val="238"/>
      <scheme val="minor"/>
    </font>
    <font>
      <sz val="11"/>
      <color rgb="FF000000"/>
      <name val="Calibri"/>
      <family val="2"/>
      <charset val="238"/>
      <scheme val="minor"/>
    </font>
    <font>
      <b/>
      <sz val="14"/>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C4EEC4"/>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auto="1"/>
      </left>
      <right style="hair">
        <color auto="1"/>
      </right>
      <top style="hair">
        <color auto="1"/>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6">
    <xf numFmtId="0" fontId="0" fillId="0" borderId="0"/>
    <xf numFmtId="44" fontId="7" fillId="0" borderId="0" applyFont="0" applyFill="0" applyBorder="0" applyAlignment="0" applyProtection="0"/>
    <xf numFmtId="165" fontId="12" fillId="0" borderId="0" applyBorder="0" applyProtection="0"/>
    <xf numFmtId="0" fontId="3" fillId="0" borderId="0"/>
    <xf numFmtId="0" fontId="21" fillId="0" borderId="0"/>
    <xf numFmtId="41" fontId="7" fillId="0" borderId="0" applyFont="0" applyFill="0" applyBorder="0" applyAlignment="0" applyProtection="0"/>
  </cellStyleXfs>
  <cellXfs count="448">
    <xf numFmtId="0" fontId="0" fillId="0" borderId="0" xfId="0"/>
    <xf numFmtId="0" fontId="1" fillId="0" borderId="0" xfId="0" applyFont="1"/>
    <xf numFmtId="4" fontId="0" fillId="0" borderId="0" xfId="0" applyNumberForma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0" xfId="0" applyFont="1" applyFill="1"/>
    <xf numFmtId="0" fontId="0" fillId="0" borderId="0" xfId="0" applyFont="1"/>
    <xf numFmtId="4" fontId="0" fillId="0" borderId="0" xfId="0" applyNumberFormat="1" applyFont="1"/>
    <xf numFmtId="1" fontId="2" fillId="2"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3" borderId="0" xfId="0" applyFont="1" applyFill="1" applyAlignment="1">
      <alignment horizontal="center" vertical="center"/>
    </xf>
    <xf numFmtId="0" fontId="3" fillId="3" borderId="0" xfId="0" applyFont="1" applyFill="1"/>
    <xf numFmtId="0" fontId="5" fillId="0" borderId="7" xfId="0" applyFont="1" applyFill="1" applyBorder="1" applyAlignment="1">
      <alignment horizontal="lef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xf>
    <xf numFmtId="0" fontId="0" fillId="4" borderId="1" xfId="0" applyFont="1" applyFill="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 fontId="0" fillId="0" borderId="2" xfId="0" applyNumberFormat="1" applyFont="1" applyBorder="1" applyAlignment="1">
      <alignment horizontal="center"/>
    </xf>
    <xf numFmtId="0" fontId="0" fillId="0" borderId="0" xfId="0" applyFont="1" applyAlignment="1">
      <alignment wrapText="1"/>
    </xf>
    <xf numFmtId="0" fontId="0" fillId="0" borderId="2" xfId="0" applyFont="1" applyBorder="1"/>
    <xf numFmtId="0" fontId="0" fillId="4" borderId="8" xfId="0" applyFont="1" applyFill="1" applyBorder="1" applyAlignment="1">
      <alignment horizontal="center"/>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4" fontId="9" fillId="2" borderId="2" xfId="0" applyNumberFormat="1" applyFont="1" applyFill="1" applyBorder="1" applyAlignment="1">
      <alignment horizontal="center" vertical="center" wrapText="1"/>
    </xf>
    <xf numFmtId="4" fontId="5" fillId="0" borderId="0" xfId="0" applyNumberFormat="1" applyFont="1" applyFill="1" applyBorder="1" applyAlignment="1">
      <alignment horizontal="left" vertical="center"/>
    </xf>
    <xf numFmtId="17" fontId="1" fillId="0" borderId="0" xfId="0" applyNumberFormat="1" applyFont="1"/>
    <xf numFmtId="0" fontId="0" fillId="4" borderId="1" xfId="0" applyFont="1" applyFill="1" applyBorder="1" applyAlignment="1">
      <alignment horizontal="center" vertical="center"/>
    </xf>
    <xf numFmtId="3" fontId="0"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14" fillId="0" borderId="0" xfId="0" applyFont="1"/>
    <xf numFmtId="0" fontId="10" fillId="0" borderId="0" xfId="0" applyFont="1"/>
    <xf numFmtId="4" fontId="10" fillId="0" borderId="0" xfId="0" applyNumberFormat="1" applyFont="1"/>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4" fontId="6" fillId="2" borderId="2"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xf numFmtId="0" fontId="11" fillId="0" borderId="0" xfId="1" applyNumberFormat="1" applyFont="1" applyFill="1" applyAlignment="1">
      <alignment horizontal="center" vertical="center"/>
    </xf>
    <xf numFmtId="0" fontId="10" fillId="0" borderId="0" xfId="0" applyNumberFormat="1" applyFont="1"/>
    <xf numFmtId="2" fontId="10" fillId="0" borderId="0" xfId="0" applyNumberFormat="1" applyFont="1"/>
    <xf numFmtId="0" fontId="10" fillId="4" borderId="1" xfId="0" applyFont="1" applyFill="1" applyBorder="1" applyAlignment="1">
      <alignment horizontal="center"/>
    </xf>
    <xf numFmtId="3" fontId="10" fillId="0" borderId="2" xfId="0" applyNumberFormat="1" applyFont="1" applyBorder="1" applyAlignment="1">
      <alignment horizontal="center"/>
    </xf>
    <xf numFmtId="0" fontId="10" fillId="0" borderId="2" xfId="0" applyFont="1" applyBorder="1" applyAlignment="1">
      <alignment horizontal="center"/>
    </xf>
    <xf numFmtId="164" fontId="4" fillId="0" borderId="0" xfId="0" applyNumberFormat="1" applyFont="1" applyFill="1" applyAlignment="1">
      <alignment horizontal="center" vertical="center" wrapText="1"/>
    </xf>
    <xf numFmtId="0" fontId="4" fillId="0" borderId="0" xfId="0" applyFont="1" applyFill="1" applyAlignment="1">
      <alignment wrapText="1"/>
    </xf>
    <xf numFmtId="0" fontId="2" fillId="2" borderId="5" xfId="0" applyFont="1" applyFill="1" applyBorder="1" applyAlignment="1">
      <alignment horizontal="left"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4" fontId="4" fillId="0" borderId="2" xfId="0" applyNumberFormat="1" applyFont="1" applyFill="1" applyBorder="1" applyAlignment="1">
      <alignment horizontal="center" vertical="center"/>
    </xf>
    <xf numFmtId="0" fontId="4" fillId="0" borderId="0" xfId="0" applyFont="1" applyAlignment="1">
      <alignment horizontal="center" vertical="center" wrapText="1"/>
    </xf>
    <xf numFmtId="4" fontId="4" fillId="0" borderId="12" xfId="0" applyNumberFormat="1" applyFont="1" applyFill="1" applyBorder="1" applyAlignment="1" applyProtection="1">
      <alignment horizontal="center" vertical="center"/>
    </xf>
    <xf numFmtId="0" fontId="0" fillId="0" borderId="0" xfId="0" applyFont="1" applyAlignment="1">
      <alignment vertical="center"/>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center" vertical="center" wrapText="1"/>
    </xf>
    <xf numFmtId="0" fontId="3" fillId="0" borderId="0" xfId="0" applyFont="1" applyAlignment="1">
      <alignment wrapText="1"/>
    </xf>
    <xf numFmtId="164" fontId="0" fillId="0" borderId="0" xfId="0" applyNumberFormat="1" applyFont="1" applyFill="1" applyAlignment="1">
      <alignment horizontal="center" vertical="center"/>
    </xf>
    <xf numFmtId="0" fontId="0" fillId="0" borderId="0" xfId="0" applyFont="1" applyFill="1"/>
    <xf numFmtId="164" fontId="8" fillId="0" borderId="0" xfId="0" applyNumberFormat="1" applyFont="1" applyFill="1" applyAlignment="1">
      <alignment horizontal="center" vertical="center"/>
    </xf>
    <xf numFmtId="0" fontId="8" fillId="0" borderId="0" xfId="0" applyFont="1" applyFill="1"/>
    <xf numFmtId="0" fontId="0" fillId="0" borderId="0" xfId="0" applyFont="1" applyAlignment="1">
      <alignment horizontal="left" vertical="center"/>
    </xf>
    <xf numFmtId="0" fontId="0" fillId="0" borderId="0" xfId="0" applyFont="1" applyAlignment="1">
      <alignment horizontal="center" vertical="center"/>
    </xf>
    <xf numFmtId="0" fontId="0" fillId="4" borderId="2" xfId="0" applyFont="1" applyFill="1" applyBorder="1" applyAlignment="1">
      <alignment horizontal="center"/>
    </xf>
    <xf numFmtId="4" fontId="0" fillId="0" borderId="2" xfId="0" applyNumberFormat="1"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1" fontId="2" fillId="3" borderId="2" xfId="0" applyNumberFormat="1" applyFont="1" applyFill="1" applyBorder="1" applyAlignment="1">
      <alignment horizontal="center" vertical="center" wrapText="1"/>
    </xf>
    <xf numFmtId="0" fontId="5" fillId="3" borderId="0" xfId="0" applyFont="1" applyFill="1" applyBorder="1" applyAlignment="1">
      <alignment horizontal="left" vertical="center"/>
    </xf>
    <xf numFmtId="0" fontId="0" fillId="3" borderId="0" xfId="0" applyFont="1" applyFill="1" applyBorder="1"/>
    <xf numFmtId="4" fontId="0" fillId="3" borderId="0" xfId="0" applyNumberFormat="1"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4" fontId="0" fillId="3" borderId="0" xfId="0" applyNumberFormat="1" applyFont="1" applyFill="1" applyBorder="1" applyAlignment="1">
      <alignment horizontal="center"/>
    </xf>
    <xf numFmtId="3" fontId="0" fillId="0" borderId="0" xfId="0" applyNumberFormat="1" applyFont="1" applyBorder="1" applyAlignment="1">
      <alignment horizontal="center"/>
    </xf>
    <xf numFmtId="0" fontId="16" fillId="0" borderId="0" xfId="0" applyFont="1"/>
    <xf numFmtId="4" fontId="16" fillId="0" borderId="0" xfId="0" applyNumberFormat="1" applyFont="1"/>
    <xf numFmtId="0" fontId="17" fillId="0" borderId="0" xfId="0" applyFont="1"/>
    <xf numFmtId="0" fontId="8" fillId="0" borderId="0" xfId="0" applyFont="1"/>
    <xf numFmtId="0" fontId="16" fillId="0" borderId="0" xfId="0" applyFont="1" applyBorder="1"/>
    <xf numFmtId="0" fontId="0" fillId="0" borderId="0" xfId="0" applyFont="1" applyBorder="1"/>
    <xf numFmtId="0" fontId="19"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Fill="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3" borderId="0" xfId="0" applyFont="1" applyFill="1" applyAlignment="1">
      <alignment horizontal="center" vertical="center" wrapText="1"/>
    </xf>
    <xf numFmtId="0" fontId="13" fillId="0" borderId="0" xfId="0" applyFont="1"/>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4" fillId="3" borderId="0" xfId="0" applyFont="1" applyFill="1" applyBorder="1" applyAlignment="1">
      <alignment horizontal="center" vertical="center" wrapText="1"/>
    </xf>
    <xf numFmtId="0" fontId="4" fillId="0" borderId="11" xfId="0" applyFont="1" applyBorder="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3" applyFont="1" applyFill="1" applyBorder="1" applyAlignment="1">
      <alignment vertical="center" wrapText="1"/>
    </xf>
    <xf numFmtId="4" fontId="4" fillId="0" borderId="2" xfId="3" applyNumberFormat="1" applyFont="1" applyFill="1" applyBorder="1" applyAlignment="1">
      <alignment vertical="center" wrapText="1"/>
    </xf>
    <xf numFmtId="0" fontId="4" fillId="0" borderId="0" xfId="0" applyFont="1" applyFill="1" applyBorder="1"/>
    <xf numFmtId="0" fontId="4" fillId="0" borderId="11" xfId="0" applyFont="1" applyFill="1" applyBorder="1" applyAlignment="1">
      <alignment horizontal="right" vertical="center"/>
    </xf>
    <xf numFmtId="4" fontId="4" fillId="0" borderId="0" xfId="0" applyNumberFormat="1" applyFont="1" applyFill="1"/>
    <xf numFmtId="4" fontId="4" fillId="0" borderId="0" xfId="0" applyNumberFormat="1" applyFont="1" applyFill="1" applyBorder="1"/>
    <xf numFmtId="4" fontId="4" fillId="0" borderId="11" xfId="0" applyNumberFormat="1" applyFont="1" applyFill="1" applyBorder="1" applyAlignment="1">
      <alignment horizontal="right" vertical="center"/>
    </xf>
    <xf numFmtId="0" fontId="4" fillId="0" borderId="2" xfId="0" applyFont="1" applyBorder="1" applyAlignment="1">
      <alignment vertical="center" wrapText="1"/>
    </xf>
    <xf numFmtId="0" fontId="4" fillId="3" borderId="2" xfId="0" applyFont="1" applyFill="1" applyBorder="1" applyAlignment="1">
      <alignment horizontal="center" vertical="center" wrapText="1"/>
    </xf>
    <xf numFmtId="0" fontId="4" fillId="0" borderId="15"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0" xfId="3" applyFont="1" applyFill="1" applyBorder="1" applyAlignment="1">
      <alignment vertical="center" wrapText="1"/>
    </xf>
    <xf numFmtId="4" fontId="4" fillId="0" borderId="0" xfId="3" applyNumberFormat="1" applyFont="1" applyFill="1" applyBorder="1" applyAlignment="1">
      <alignment vertical="center" wrapText="1"/>
    </xf>
    <xf numFmtId="0" fontId="4" fillId="0" borderId="0" xfId="0" applyFont="1" applyAlignment="1">
      <alignment horizontal="right" vertical="center"/>
    </xf>
    <xf numFmtId="4" fontId="4" fillId="0" borderId="0" xfId="0" applyNumberFormat="1" applyFont="1"/>
    <xf numFmtId="0" fontId="4" fillId="2" borderId="14" xfId="0" applyFont="1" applyFill="1" applyBorder="1" applyAlignment="1">
      <alignment horizontal="center" vertical="center"/>
    </xf>
    <xf numFmtId="0" fontId="4" fillId="0" borderId="3" xfId="3"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xf numFmtId="0" fontId="4" fillId="0" borderId="2" xfId="0" applyFont="1" applyFill="1" applyBorder="1" applyAlignment="1">
      <alignment horizontal="right" vertical="center"/>
    </xf>
    <xf numFmtId="4" fontId="4" fillId="0" borderId="2" xfId="0" applyNumberFormat="1" applyFont="1" applyFill="1" applyBorder="1"/>
    <xf numFmtId="4" fontId="4" fillId="0" borderId="2" xfId="0" applyNumberFormat="1" applyFont="1" applyFill="1" applyBorder="1" applyAlignment="1">
      <alignment horizontal="right" vertical="center"/>
    </xf>
    <xf numFmtId="4" fontId="4" fillId="0" borderId="2" xfId="0" applyNumberFormat="1" applyFont="1" applyFill="1" applyBorder="1" applyAlignment="1">
      <alignment vertical="center"/>
    </xf>
    <xf numFmtId="4" fontId="0"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Border="1" applyAlignment="1">
      <alignment horizontal="center"/>
    </xf>
    <xf numFmtId="49" fontId="4" fillId="3"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0" fillId="0" borderId="2" xfId="0" applyFont="1" applyFill="1" applyBorder="1" applyAlignment="1">
      <alignment horizontal="center" vertical="center"/>
    </xf>
    <xf numFmtId="4" fontId="0" fillId="0" borderId="2" xfId="0" applyNumberFormat="1" applyFont="1" applyBorder="1" applyAlignment="1">
      <alignment horizontal="right"/>
    </xf>
    <xf numFmtId="3" fontId="22" fillId="0" borderId="2" xfId="0" applyNumberFormat="1" applyFont="1" applyBorder="1" applyAlignment="1">
      <alignment horizontal="center"/>
    </xf>
    <xf numFmtId="4" fontId="22" fillId="0" borderId="2" xfId="0" applyNumberFormat="1" applyFont="1" applyBorder="1"/>
    <xf numFmtId="0" fontId="0" fillId="0" borderId="2" xfId="0" applyFont="1" applyFill="1" applyBorder="1" applyAlignment="1">
      <alignment horizontal="center"/>
    </xf>
    <xf numFmtId="0" fontId="22" fillId="0" borderId="2" xfId="0" applyFont="1" applyBorder="1" applyAlignment="1">
      <alignment horizontal="center"/>
    </xf>
    <xf numFmtId="4" fontId="22" fillId="0" borderId="2" xfId="0" applyNumberFormat="1" applyFont="1" applyBorder="1" applyAlignment="1"/>
    <xf numFmtId="0" fontId="22" fillId="0" borderId="2" xfId="0" applyFont="1" applyFill="1" applyBorder="1" applyAlignment="1">
      <alignment horizontal="center"/>
    </xf>
    <xf numFmtId="4" fontId="0" fillId="0" borderId="2" xfId="0" applyNumberFormat="1" applyFont="1" applyBorder="1" applyAlignment="1"/>
    <xf numFmtId="3" fontId="0" fillId="0" borderId="2" xfId="0" applyNumberFormat="1" applyBorder="1" applyAlignment="1">
      <alignment horizontal="center"/>
    </xf>
    <xf numFmtId="4" fontId="0" fillId="0" borderId="2" xfId="0" applyNumberFormat="1" applyBorder="1" applyAlignment="1">
      <alignment horizontal="right"/>
    </xf>
    <xf numFmtId="4" fontId="0" fillId="0" borderId="2" xfId="0" applyNumberFormat="1" applyFont="1" applyBorder="1" applyAlignment="1">
      <alignment horizontal="right" vertical="center"/>
    </xf>
    <xf numFmtId="0" fontId="0" fillId="5" borderId="2" xfId="0" applyFill="1" applyBorder="1" applyAlignment="1">
      <alignment horizontal="center"/>
    </xf>
    <xf numFmtId="0" fontId="0" fillId="5" borderId="2" xfId="0" applyFill="1" applyBorder="1"/>
    <xf numFmtId="0" fontId="0" fillId="5" borderId="2" xfId="0" applyFill="1" applyBorder="1" applyAlignment="1">
      <alignment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5" fillId="0" borderId="7" xfId="0" applyFont="1" applyFill="1" applyBorder="1" applyAlignment="1">
      <alignment horizontal="left" vertical="center"/>
    </xf>
    <xf numFmtId="0" fontId="4"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Font="1" applyBorder="1" applyAlignment="1">
      <alignment horizontal="center" vertical="center"/>
    </xf>
    <xf numFmtId="0" fontId="4" fillId="0"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0" fillId="0" borderId="2" xfId="0" applyFont="1" applyBorder="1" applyAlignment="1">
      <alignment horizontal="left"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0" fillId="0" borderId="0" xfId="0" applyFont="1"/>
    <xf numFmtId="1" fontId="2" fillId="2" borderId="2" xfId="0" applyNumberFormat="1" applyFont="1" applyFill="1" applyBorder="1" applyAlignment="1">
      <alignment horizontal="center" vertical="center" wrapText="1"/>
    </xf>
    <xf numFmtId="0" fontId="0" fillId="4" borderId="1" xfId="0" applyFont="1" applyFill="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19"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3" borderId="6" xfId="0" applyFont="1" applyFill="1" applyBorder="1" applyAlignment="1">
      <alignment horizontal="center" vertical="center"/>
    </xf>
    <xf numFmtId="0" fontId="4" fillId="3" borderId="2" xfId="0" applyFont="1" applyFill="1" applyBorder="1" applyAlignment="1">
      <alignment horizontal="left" vertical="top" wrapText="1"/>
    </xf>
    <xf numFmtId="1"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19" fillId="3" borderId="0" xfId="0" applyFont="1" applyFill="1" applyAlignment="1">
      <alignment horizontal="center" vertical="center" wrapText="1"/>
    </xf>
    <xf numFmtId="3" fontId="4" fillId="3"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0" fontId="0" fillId="0" borderId="0" xfId="0" applyFont="1"/>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4" fontId="0" fillId="0" borderId="2" xfId="0" applyNumberFormat="1" applyFont="1" applyBorder="1"/>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locked="0"/>
    </xf>
    <xf numFmtId="0" fontId="11"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4" borderId="2"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4" fontId="0" fillId="0" borderId="2" xfId="0" applyNumberFormat="1" applyFill="1" applyBorder="1" applyAlignment="1">
      <alignment horizontal="right"/>
    </xf>
    <xf numFmtId="0" fontId="4" fillId="3" borderId="2" xfId="0" applyFont="1" applyFill="1" applyBorder="1" applyAlignment="1">
      <alignment horizontal="left" vertical="center"/>
    </xf>
    <xf numFmtId="0" fontId="4" fillId="3" borderId="2" xfId="0" applyFont="1" applyFill="1" applyBorder="1" applyAlignment="1">
      <alignment vertical="center" wrapText="1"/>
    </xf>
    <xf numFmtId="0" fontId="4" fillId="3" borderId="0" xfId="0" applyFont="1" applyFill="1" applyBorder="1" applyAlignment="1">
      <alignment horizontal="center" vertical="center"/>
    </xf>
    <xf numFmtId="0" fontId="4" fillId="0" borderId="4" xfId="0" applyFont="1" applyFill="1" applyBorder="1" applyAlignment="1">
      <alignment horizontal="center" vertical="center"/>
    </xf>
    <xf numFmtId="44" fontId="4" fillId="0" borderId="2" xfId="1" applyFont="1" applyFill="1" applyBorder="1" applyAlignment="1">
      <alignment horizontal="center" vertical="center" wrapText="1"/>
    </xf>
    <xf numFmtId="167" fontId="10" fillId="0" borderId="2" xfId="5" applyNumberFormat="1" applyFont="1" applyBorder="1"/>
    <xf numFmtId="0" fontId="23" fillId="0" borderId="0" xfId="0" applyFont="1" applyAlignment="1">
      <alignment horizontal="center" vertical="center"/>
    </xf>
    <xf numFmtId="0" fontId="23" fillId="0" borderId="0" xfId="0" applyFont="1"/>
    <xf numFmtId="17" fontId="4" fillId="0" borderId="2" xfId="0" quotePrefix="1" applyNumberFormat="1" applyFont="1" applyFill="1" applyBorder="1" applyAlignment="1">
      <alignment horizontal="center" vertical="center" wrapText="1"/>
    </xf>
    <xf numFmtId="4" fontId="4" fillId="0" borderId="2" xfId="0" quotePrefix="1" applyNumberFormat="1" applyFont="1" applyFill="1" applyBorder="1" applyAlignment="1">
      <alignment horizontal="center" vertical="center"/>
    </xf>
    <xf numFmtId="4" fontId="10" fillId="0" borderId="2" xfId="0" applyNumberFormat="1" applyFont="1" applyBorder="1" applyAlignment="1">
      <alignment horizontal="right"/>
    </xf>
    <xf numFmtId="4" fontId="0" fillId="0" borderId="0" xfId="0" applyNumberFormat="1" applyFont="1" applyAlignment="1">
      <alignment horizontal="center" vertical="center"/>
    </xf>
    <xf numFmtId="0" fontId="4" fillId="0" borderId="0" xfId="0" applyFont="1" applyAlignment="1">
      <alignment horizontal="left" vertical="center" wrapText="1"/>
    </xf>
    <xf numFmtId="1"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65" fontId="4" fillId="0" borderId="2" xfId="2" applyFont="1" applyFill="1" applyBorder="1" applyAlignment="1">
      <alignment horizontal="center" vertical="center" wrapText="1"/>
    </xf>
    <xf numFmtId="165" fontId="20" fillId="0" borderId="2" xfId="2" applyFont="1" applyFill="1" applyBorder="1" applyAlignment="1">
      <alignment horizontal="center" vertical="center" wrapText="1"/>
    </xf>
    <xf numFmtId="0" fontId="1" fillId="0" borderId="2" xfId="0" applyFont="1" applyBorder="1" applyAlignment="1">
      <alignment horizontal="left" vertical="center" wrapText="1"/>
    </xf>
    <xf numFmtId="0" fontId="0" fillId="0" borderId="0" xfId="0" applyFont="1" applyAlignment="1">
      <alignment horizontal="left" vertical="center" wrapText="1"/>
    </xf>
    <xf numFmtId="0" fontId="1" fillId="0" borderId="0" xfId="0" applyFont="1" applyAlignment="1">
      <alignment vertical="center" wrapText="1"/>
    </xf>
    <xf numFmtId="0" fontId="0" fillId="0" borderId="2" xfId="0" applyFont="1" applyBorder="1" applyAlignment="1">
      <alignment vertical="center" wrapText="1"/>
    </xf>
    <xf numFmtId="0" fontId="0" fillId="0" borderId="0" xfId="0" applyFont="1" applyAlignment="1">
      <alignment horizontal="center" vertical="center" wrapText="1"/>
    </xf>
    <xf numFmtId="4" fontId="0" fillId="0" borderId="2" xfId="0" applyNumberFormat="1" applyFont="1" applyFill="1" applyBorder="1" applyAlignment="1">
      <alignment horizontal="right"/>
    </xf>
    <xf numFmtId="17" fontId="4" fillId="0" borderId="2" xfId="0" applyNumberFormat="1"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4" fontId="0" fillId="0" borderId="2" xfId="0" applyNumberFormat="1" applyFont="1" applyFill="1" applyBorder="1" applyAlignment="1">
      <alignment horizontal="right" vertical="center"/>
    </xf>
    <xf numFmtId="0" fontId="4" fillId="3" borderId="2" xfId="0"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Fill="1" applyBorder="1" applyAlignment="1">
      <alignment horizontal="center" vertical="center"/>
    </xf>
    <xf numFmtId="0" fontId="27" fillId="0" borderId="0" xfId="0" applyFont="1"/>
    <xf numFmtId="17" fontId="4" fillId="0" borderId="5" xfId="0" applyNumberFormat="1" applyFont="1" applyFill="1" applyBorder="1" applyAlignment="1">
      <alignment horizontal="right" vertical="center" wrapText="1"/>
    </xf>
    <xf numFmtId="0" fontId="4" fillId="0" borderId="5" xfId="0" applyNumberFormat="1" applyFont="1" applyFill="1" applyBorder="1" applyAlignment="1">
      <alignment horizontal="center" vertical="center" wrapText="1"/>
    </xf>
    <xf numFmtId="17" fontId="4" fillId="0" borderId="2" xfId="0" applyNumberFormat="1" applyFont="1" applyFill="1" applyBorder="1" applyAlignment="1">
      <alignment horizontal="right" vertical="center" wrapText="1"/>
    </xf>
    <xf numFmtId="2" fontId="4" fillId="0"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2" xfId="3" applyFont="1" applyFill="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20"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left"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4" xfId="0" applyFont="1" applyFill="1" applyBorder="1" applyAlignment="1">
      <alignment horizontal="center"/>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4" fontId="2" fillId="3" borderId="1" xfId="0" applyNumberFormat="1" applyFont="1" applyFill="1" applyBorder="1" applyAlignment="1">
      <alignment horizontal="center" vertical="center"/>
    </xf>
    <xf numFmtId="4" fontId="2" fillId="3" borderId="8" xfId="0" applyNumberFormat="1" applyFont="1" applyFill="1" applyBorder="1" applyAlignment="1">
      <alignment horizontal="center" vertical="center"/>
    </xf>
    <xf numFmtId="4" fontId="2" fillId="3" borderId="5" xfId="0" applyNumberFormat="1"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wrapText="1"/>
    </xf>
    <xf numFmtId="17" fontId="4" fillId="0" borderId="1"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17" fontId="4" fillId="0" borderId="8"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3" xfId="0" applyFont="1" applyBorder="1" applyAlignment="1">
      <alignment horizontal="left" vertical="center" wrapText="1"/>
    </xf>
    <xf numFmtId="0" fontId="0" fillId="0" borderId="7" xfId="0" applyFont="1" applyBorder="1" applyAlignment="1">
      <alignment horizontal="left" vertical="center"/>
    </xf>
    <xf numFmtId="0" fontId="0" fillId="0" borderId="4" xfId="0" applyFont="1" applyBorder="1" applyAlignment="1">
      <alignment horizontal="left"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10" fillId="0" borderId="4" xfId="0" applyFont="1" applyBorder="1" applyAlignment="1">
      <alignment horizontal="center"/>
    </xf>
    <xf numFmtId="4" fontId="9" fillId="2" borderId="3"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7" xfId="0" applyFont="1" applyFill="1" applyBorder="1" applyAlignment="1">
      <alignment horizontal="center" vertical="center"/>
    </xf>
    <xf numFmtId="0" fontId="4" fillId="0" borderId="3"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 fontId="4" fillId="0" borderId="1" xfId="0" quotePrefix="1" applyNumberFormat="1" applyFont="1" applyFill="1" applyBorder="1" applyAlignment="1">
      <alignment horizontal="center" vertical="center"/>
    </xf>
    <xf numFmtId="4" fontId="4" fillId="0" borderId="8" xfId="0" quotePrefix="1" applyNumberFormat="1" applyFont="1" applyFill="1" applyBorder="1" applyAlignment="1">
      <alignment horizontal="center" vertical="center"/>
    </xf>
    <xf numFmtId="4" fontId="4" fillId="0" borderId="5" xfId="0" quotePrefix="1" applyNumberFormat="1" applyFont="1" applyFill="1" applyBorder="1" applyAlignment="1">
      <alignment horizontal="center" vertical="center"/>
    </xf>
    <xf numFmtId="0" fontId="0" fillId="0" borderId="1" xfId="0" applyFont="1" applyBorder="1" applyAlignment="1">
      <alignment horizontal="center" wrapText="1"/>
    </xf>
    <xf numFmtId="0" fontId="0" fillId="0" borderId="8" xfId="0" applyFont="1" applyBorder="1" applyAlignment="1">
      <alignment horizontal="center"/>
    </xf>
    <xf numFmtId="0" fontId="0" fillId="0" borderId="5" xfId="0" applyFont="1" applyBorder="1" applyAlignment="1">
      <alignment horizontal="center"/>
    </xf>
    <xf numFmtId="17" fontId="4" fillId="0" borderId="1" xfId="0" quotePrefix="1" applyNumberFormat="1" applyFont="1" applyFill="1" applyBorder="1" applyAlignment="1">
      <alignment horizontal="center" vertical="center" wrapText="1"/>
    </xf>
    <xf numFmtId="17" fontId="4" fillId="0" borderId="8" xfId="0" quotePrefix="1" applyNumberFormat="1" applyFont="1" applyFill="1" applyBorder="1" applyAlignment="1">
      <alignment horizontal="center" vertical="center" wrapText="1"/>
    </xf>
    <xf numFmtId="17" fontId="4" fillId="0" borderId="5" xfId="0" quotePrefix="1" applyNumberFormat="1" applyFont="1" applyFill="1" applyBorder="1" applyAlignment="1">
      <alignment horizontal="center" vertical="center" wrapText="1"/>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7" xfId="0" applyFont="1" applyFill="1" applyBorder="1" applyAlignment="1">
      <alignment horizontal="center"/>
    </xf>
    <xf numFmtId="0" fontId="19" fillId="0" borderId="3"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4" fillId="0" borderId="3" xfId="1" applyNumberFormat="1" applyFont="1" applyFill="1" applyBorder="1" applyAlignment="1">
      <alignment horizontal="left" vertical="center" wrapText="1"/>
    </xf>
    <xf numFmtId="0" fontId="4" fillId="0" borderId="7" xfId="1" applyNumberFormat="1" applyFont="1" applyFill="1" applyBorder="1" applyAlignment="1">
      <alignment horizontal="left" vertical="center" wrapText="1"/>
    </xf>
    <xf numFmtId="0" fontId="4" fillId="0" borderId="4" xfId="1" applyNumberFormat="1" applyFont="1" applyFill="1" applyBorder="1" applyAlignment="1">
      <alignment horizontal="left" vertical="center" wrapText="1"/>
    </xf>
    <xf numFmtId="44" fontId="4" fillId="0" borderId="1" xfId="1" applyFont="1" applyFill="1" applyBorder="1" applyAlignment="1">
      <alignment horizontal="center" vertical="center" wrapText="1"/>
    </xf>
    <xf numFmtId="44" fontId="4" fillId="0" borderId="8" xfId="1" applyFont="1" applyFill="1" applyBorder="1" applyAlignment="1">
      <alignment horizontal="center" vertical="center" wrapText="1"/>
    </xf>
    <xf numFmtId="44" fontId="4" fillId="0" borderId="5" xfId="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166" fontId="4" fillId="0" borderId="8"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4" fillId="0" borderId="4" xfId="0" applyFont="1" applyFill="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4" xfId="0" applyFont="1" applyFill="1" applyBorder="1" applyAlignment="1">
      <alignment horizontal="left" vertical="center"/>
    </xf>
    <xf numFmtId="0" fontId="4" fillId="0" borderId="2"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center" vertical="center" wrapText="1"/>
      <protection locked="0"/>
    </xf>
    <xf numFmtId="4" fontId="0" fillId="0" borderId="2" xfId="0" applyNumberFormat="1" applyFont="1" applyBorder="1" applyAlignment="1" applyProtection="1">
      <alignment horizontal="center" vertical="center" wrapText="1"/>
      <protection locked="0"/>
    </xf>
    <xf numFmtId="0" fontId="1" fillId="0" borderId="0" xfId="0" applyFont="1" applyAlignment="1">
      <alignment horizontal="left" vertical="center"/>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xf numFmtId="4" fontId="4"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4" borderId="2" xfId="0" applyFont="1" applyFill="1" applyBorder="1" applyAlignment="1">
      <alignment horizont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5" fillId="0" borderId="0" xfId="0" applyFont="1" applyAlignment="1">
      <alignment horizontal="left" vertical="center" wrapText="1"/>
    </xf>
    <xf numFmtId="0" fontId="0" fillId="0" borderId="4" xfId="0" applyBorder="1" applyAlignment="1">
      <alignment horizontal="center" wrapText="1"/>
    </xf>
    <xf numFmtId="0" fontId="0" fillId="4" borderId="2" xfId="0" applyFont="1" applyFill="1" applyBorder="1" applyAlignment="1">
      <alignment horizontal="center" vertical="center"/>
    </xf>
    <xf numFmtId="0" fontId="0" fillId="3" borderId="0"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4" xfId="0" applyFont="1" applyFill="1" applyBorder="1" applyAlignment="1">
      <alignment horizontal="center"/>
    </xf>
    <xf numFmtId="4" fontId="2" fillId="3" borderId="2"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wrapText="1"/>
    </xf>
    <xf numFmtId="0" fontId="4" fillId="3" borderId="7" xfId="0" applyFont="1" applyFill="1" applyBorder="1" applyAlignment="1">
      <alignment horizontal="left" wrapText="1"/>
    </xf>
    <xf numFmtId="0" fontId="4" fillId="3" borderId="4" xfId="0" applyFont="1" applyFill="1" applyBorder="1" applyAlignment="1">
      <alignment horizontal="left" wrapText="1"/>
    </xf>
    <xf numFmtId="0" fontId="20" fillId="3" borderId="2" xfId="0" applyFont="1" applyFill="1" applyBorder="1" applyAlignment="1">
      <alignment horizontal="center" vertical="center" wrapText="1"/>
    </xf>
    <xf numFmtId="0" fontId="0" fillId="0" borderId="4" xfId="0" applyFont="1" applyBorder="1" applyAlignment="1">
      <alignment horizontal="center"/>
    </xf>
    <xf numFmtId="0" fontId="0" fillId="5" borderId="2" xfId="0" applyFill="1" applyBorder="1" applyAlignment="1">
      <alignment horizontal="center"/>
    </xf>
  </cellXfs>
  <cellStyles count="6">
    <cellStyle name="Dziesiętny [0]" xfId="5" builtinId="6"/>
    <cellStyle name="Excel Built-in Normal" xfId="2" xr:uid="{00000000-0005-0000-0000-000001000000}"/>
    <cellStyle name="Normalny" xfId="0" builtinId="0"/>
    <cellStyle name="Normalny 3" xfId="3" xr:uid="{00000000-0005-0000-0000-000003000000}"/>
    <cellStyle name="Normalny 4" xfId="4" xr:uid="{00000000-0005-0000-0000-000004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305"/>
  <sheetViews>
    <sheetView zoomScale="60" zoomScaleNormal="60" workbookViewId="0">
      <selection activeCell="J2" sqref="J2"/>
    </sheetView>
  </sheetViews>
  <sheetFormatPr defaultRowHeight="15" x14ac:dyDescent="0.25"/>
  <cols>
    <col min="1" max="1" width="4.7109375" style="107" customWidth="1"/>
    <col min="2" max="2" width="8.85546875" style="108" customWidth="1"/>
    <col min="3" max="3" width="11.42578125" style="108" customWidth="1"/>
    <col min="4" max="4" width="9.7109375" style="108" customWidth="1"/>
    <col min="5" max="5" width="45.7109375" style="107" customWidth="1"/>
    <col min="6" max="6" width="76.42578125" style="107" customWidth="1"/>
    <col min="7" max="7" width="33.28515625" style="108" customWidth="1"/>
    <col min="8" max="8" width="19.28515625" style="108" customWidth="1"/>
    <col min="9" max="9" width="11.7109375" style="108" customWidth="1"/>
    <col min="10" max="10" width="48.42578125" style="107" bestFit="1" customWidth="1"/>
    <col min="11" max="12" width="10.7109375" style="108" customWidth="1"/>
    <col min="13" max="13" width="14.7109375" style="107" customWidth="1"/>
    <col min="14" max="14" width="17.5703125" style="107" customWidth="1"/>
    <col min="15" max="16" width="14.7109375" style="107" customWidth="1"/>
    <col min="17" max="17" width="16.7109375" style="109" customWidth="1"/>
    <col min="18" max="18" width="15.7109375" style="110" customWidth="1"/>
    <col min="19" max="34" width="0" style="107" hidden="1" customWidth="1"/>
    <col min="35" max="36" width="9.140625" style="107"/>
    <col min="37" max="37" width="38.7109375" style="107" customWidth="1"/>
    <col min="38" max="215" width="9.140625" style="107"/>
    <col min="216" max="216" width="4.7109375" style="107" bestFit="1" customWidth="1"/>
    <col min="217" max="217" width="9.7109375" style="107" bestFit="1" customWidth="1"/>
    <col min="218" max="218" width="10" style="107" bestFit="1" customWidth="1"/>
    <col min="219" max="219" width="8.85546875" style="107" bestFit="1" customWidth="1"/>
    <col min="220" max="220" width="22.85546875" style="107" customWidth="1"/>
    <col min="221" max="221" width="59.7109375" style="107" bestFit="1" customWidth="1"/>
    <col min="222" max="222" width="57.85546875" style="107" bestFit="1" customWidth="1"/>
    <col min="223" max="223" width="35.28515625" style="107" bestFit="1" customWidth="1"/>
    <col min="224" max="224" width="28.140625" style="107" bestFit="1" customWidth="1"/>
    <col min="225" max="225" width="33.140625" style="107" bestFit="1" customWidth="1"/>
    <col min="226" max="226" width="26" style="107" bestFit="1" customWidth="1"/>
    <col min="227" max="227" width="19.140625" style="107" bestFit="1" customWidth="1"/>
    <col min="228" max="228" width="10.42578125" style="107" customWidth="1"/>
    <col min="229" max="229" width="11.85546875" style="107" customWidth="1"/>
    <col min="230" max="230" width="14.7109375" style="107" customWidth="1"/>
    <col min="231" max="231" width="9" style="107" bestFit="1" customWidth="1"/>
    <col min="232" max="471" width="9.140625" style="107"/>
    <col min="472" max="472" width="4.7109375" style="107" bestFit="1" customWidth="1"/>
    <col min="473" max="473" width="9.7109375" style="107" bestFit="1" customWidth="1"/>
    <col min="474" max="474" width="10" style="107" bestFit="1" customWidth="1"/>
    <col min="475" max="475" width="8.85546875" style="107" bestFit="1" customWidth="1"/>
    <col min="476" max="476" width="22.85546875" style="107" customWidth="1"/>
    <col min="477" max="477" width="59.7109375" style="107" bestFit="1" customWidth="1"/>
    <col min="478" max="478" width="57.85546875" style="107" bestFit="1" customWidth="1"/>
    <col min="479" max="479" width="35.28515625" style="107" bestFit="1" customWidth="1"/>
    <col min="480" max="480" width="28.140625" style="107" bestFit="1" customWidth="1"/>
    <col min="481" max="481" width="33.140625" style="107" bestFit="1" customWidth="1"/>
    <col min="482" max="482" width="26" style="107" bestFit="1" customWidth="1"/>
    <col min="483" max="483" width="19.140625" style="107" bestFit="1" customWidth="1"/>
    <col min="484" max="484" width="10.42578125" style="107" customWidth="1"/>
    <col min="485" max="485" width="11.85546875" style="107" customWidth="1"/>
    <col min="486" max="486" width="14.7109375" style="107" customWidth="1"/>
    <col min="487" max="487" width="9" style="107" bestFit="1" customWidth="1"/>
    <col min="488" max="727" width="9.140625" style="107"/>
    <col min="728" max="728" width="4.7109375" style="107" bestFit="1" customWidth="1"/>
    <col min="729" max="729" width="9.7109375" style="107" bestFit="1" customWidth="1"/>
    <col min="730" max="730" width="10" style="107" bestFit="1" customWidth="1"/>
    <col min="731" max="731" width="8.85546875" style="107" bestFit="1" customWidth="1"/>
    <col min="732" max="732" width="22.85546875" style="107" customWidth="1"/>
    <col min="733" max="733" width="59.7109375" style="107" bestFit="1" customWidth="1"/>
    <col min="734" max="734" width="57.85546875" style="107" bestFit="1" customWidth="1"/>
    <col min="735" max="735" width="35.28515625" style="107" bestFit="1" customWidth="1"/>
    <col min="736" max="736" width="28.140625" style="107" bestFit="1" customWidth="1"/>
    <col min="737" max="737" width="33.140625" style="107" bestFit="1" customWidth="1"/>
    <col min="738" max="738" width="26" style="107" bestFit="1" customWidth="1"/>
    <col min="739" max="739" width="19.140625" style="107" bestFit="1" customWidth="1"/>
    <col min="740" max="740" width="10.42578125" style="107" customWidth="1"/>
    <col min="741" max="741" width="11.85546875" style="107" customWidth="1"/>
    <col min="742" max="742" width="14.7109375" style="107" customWidth="1"/>
    <col min="743" max="743" width="9" style="107" bestFit="1" customWidth="1"/>
    <col min="744" max="983" width="9.140625" style="107"/>
    <col min="984" max="984" width="4.7109375" style="107" bestFit="1" customWidth="1"/>
    <col min="985" max="985" width="9.7109375" style="107" bestFit="1" customWidth="1"/>
    <col min="986" max="986" width="10" style="107" bestFit="1" customWidth="1"/>
    <col min="987" max="987" width="8.85546875" style="107" bestFit="1" customWidth="1"/>
    <col min="988" max="988" width="22.85546875" style="107" customWidth="1"/>
    <col min="989" max="989" width="59.7109375" style="107" bestFit="1" customWidth="1"/>
    <col min="990" max="990" width="57.85546875" style="107" bestFit="1" customWidth="1"/>
    <col min="991" max="991" width="35.28515625" style="107" bestFit="1" customWidth="1"/>
    <col min="992" max="992" width="28.140625" style="107" bestFit="1" customWidth="1"/>
    <col min="993" max="993" width="33.140625" style="107" bestFit="1" customWidth="1"/>
    <col min="994" max="994" width="26" style="107" bestFit="1" customWidth="1"/>
    <col min="995" max="995" width="19.140625" style="107" bestFit="1" customWidth="1"/>
    <col min="996" max="996" width="10.42578125" style="107" customWidth="1"/>
    <col min="997" max="997" width="11.85546875" style="107" customWidth="1"/>
    <col min="998" max="998" width="14.7109375" style="107" customWidth="1"/>
    <col min="999" max="999" width="9" style="107" bestFit="1" customWidth="1"/>
    <col min="1000" max="1239" width="9.140625" style="107"/>
    <col min="1240" max="1240" width="4.7109375" style="107" bestFit="1" customWidth="1"/>
    <col min="1241" max="1241" width="9.7109375" style="107" bestFit="1" customWidth="1"/>
    <col min="1242" max="1242" width="10" style="107" bestFit="1" customWidth="1"/>
    <col min="1243" max="1243" width="8.85546875" style="107" bestFit="1" customWidth="1"/>
    <col min="1244" max="1244" width="22.85546875" style="107" customWidth="1"/>
    <col min="1245" max="1245" width="59.7109375" style="107" bestFit="1" customWidth="1"/>
    <col min="1246" max="1246" width="57.85546875" style="107" bestFit="1" customWidth="1"/>
    <col min="1247" max="1247" width="35.28515625" style="107" bestFit="1" customWidth="1"/>
    <col min="1248" max="1248" width="28.140625" style="107" bestFit="1" customWidth="1"/>
    <col min="1249" max="1249" width="33.140625" style="107" bestFit="1" customWidth="1"/>
    <col min="1250" max="1250" width="26" style="107" bestFit="1" customWidth="1"/>
    <col min="1251" max="1251" width="19.140625" style="107" bestFit="1" customWidth="1"/>
    <col min="1252" max="1252" width="10.42578125" style="107" customWidth="1"/>
    <col min="1253" max="1253" width="11.85546875" style="107" customWidth="1"/>
    <col min="1254" max="1254" width="14.7109375" style="107" customWidth="1"/>
    <col min="1255" max="1255" width="9" style="107" bestFit="1" customWidth="1"/>
    <col min="1256" max="1495" width="9.140625" style="107"/>
    <col min="1496" max="1496" width="4.7109375" style="107" bestFit="1" customWidth="1"/>
    <col min="1497" max="1497" width="9.7109375" style="107" bestFit="1" customWidth="1"/>
    <col min="1498" max="1498" width="10" style="107" bestFit="1" customWidth="1"/>
    <col min="1499" max="1499" width="8.85546875" style="107" bestFit="1" customWidth="1"/>
    <col min="1500" max="1500" width="22.85546875" style="107" customWidth="1"/>
    <col min="1501" max="1501" width="59.7109375" style="107" bestFit="1" customWidth="1"/>
    <col min="1502" max="1502" width="57.85546875" style="107" bestFit="1" customWidth="1"/>
    <col min="1503" max="1503" width="35.28515625" style="107" bestFit="1" customWidth="1"/>
    <col min="1504" max="1504" width="28.140625" style="107" bestFit="1" customWidth="1"/>
    <col min="1505" max="1505" width="33.140625" style="107" bestFit="1" customWidth="1"/>
    <col min="1506" max="1506" width="26" style="107" bestFit="1" customWidth="1"/>
    <col min="1507" max="1507" width="19.140625" style="107" bestFit="1" customWidth="1"/>
    <col min="1508" max="1508" width="10.42578125" style="107" customWidth="1"/>
    <col min="1509" max="1509" width="11.85546875" style="107" customWidth="1"/>
    <col min="1510" max="1510" width="14.7109375" style="107" customWidth="1"/>
    <col min="1511" max="1511" width="9" style="107" bestFit="1" customWidth="1"/>
    <col min="1512" max="1751" width="9.140625" style="107"/>
    <col min="1752" max="1752" width="4.7109375" style="107" bestFit="1" customWidth="1"/>
    <col min="1753" max="1753" width="9.7109375" style="107" bestFit="1" customWidth="1"/>
    <col min="1754" max="1754" width="10" style="107" bestFit="1" customWidth="1"/>
    <col min="1755" max="1755" width="8.85546875" style="107" bestFit="1" customWidth="1"/>
    <col min="1756" max="1756" width="22.85546875" style="107" customWidth="1"/>
    <col min="1757" max="1757" width="59.7109375" style="107" bestFit="1" customWidth="1"/>
    <col min="1758" max="1758" width="57.85546875" style="107" bestFit="1" customWidth="1"/>
    <col min="1759" max="1759" width="35.28515625" style="107" bestFit="1" customWidth="1"/>
    <col min="1760" max="1760" width="28.140625" style="107" bestFit="1" customWidth="1"/>
    <col min="1761" max="1761" width="33.140625" style="107" bestFit="1" customWidth="1"/>
    <col min="1762" max="1762" width="26" style="107" bestFit="1" customWidth="1"/>
    <col min="1763" max="1763" width="19.140625" style="107" bestFit="1" customWidth="1"/>
    <col min="1764" max="1764" width="10.42578125" style="107" customWidth="1"/>
    <col min="1765" max="1765" width="11.85546875" style="107" customWidth="1"/>
    <col min="1766" max="1766" width="14.7109375" style="107" customWidth="1"/>
    <col min="1767" max="1767" width="9" style="107" bestFit="1" customWidth="1"/>
    <col min="1768" max="2007" width="9.140625" style="107"/>
    <col min="2008" max="2008" width="4.7109375" style="107" bestFit="1" customWidth="1"/>
    <col min="2009" max="2009" width="9.7109375" style="107" bestFit="1" customWidth="1"/>
    <col min="2010" max="2010" width="10" style="107" bestFit="1" customWidth="1"/>
    <col min="2011" max="2011" width="8.85546875" style="107" bestFit="1" customWidth="1"/>
    <col min="2012" max="2012" width="22.85546875" style="107" customWidth="1"/>
    <col min="2013" max="2013" width="59.7109375" style="107" bestFit="1" customWidth="1"/>
    <col min="2014" max="2014" width="57.85546875" style="107" bestFit="1" customWidth="1"/>
    <col min="2015" max="2015" width="35.28515625" style="107" bestFit="1" customWidth="1"/>
    <col min="2016" max="2016" width="28.140625" style="107" bestFit="1" customWidth="1"/>
    <col min="2017" max="2017" width="33.140625" style="107" bestFit="1" customWidth="1"/>
    <col min="2018" max="2018" width="26" style="107" bestFit="1" customWidth="1"/>
    <col min="2019" max="2019" width="19.140625" style="107" bestFit="1" customWidth="1"/>
    <col min="2020" max="2020" width="10.42578125" style="107" customWidth="1"/>
    <col min="2021" max="2021" width="11.85546875" style="107" customWidth="1"/>
    <col min="2022" max="2022" width="14.7109375" style="107" customWidth="1"/>
    <col min="2023" max="2023" width="9" style="107" bestFit="1" customWidth="1"/>
    <col min="2024" max="2263" width="9.140625" style="107"/>
    <col min="2264" max="2264" width="4.7109375" style="107" bestFit="1" customWidth="1"/>
    <col min="2265" max="2265" width="9.7109375" style="107" bestFit="1" customWidth="1"/>
    <col min="2266" max="2266" width="10" style="107" bestFit="1" customWidth="1"/>
    <col min="2267" max="2267" width="8.85546875" style="107" bestFit="1" customWidth="1"/>
    <col min="2268" max="2268" width="22.85546875" style="107" customWidth="1"/>
    <col min="2269" max="2269" width="59.7109375" style="107" bestFit="1" customWidth="1"/>
    <col min="2270" max="2270" width="57.85546875" style="107" bestFit="1" customWidth="1"/>
    <col min="2271" max="2271" width="35.28515625" style="107" bestFit="1" customWidth="1"/>
    <col min="2272" max="2272" width="28.140625" style="107" bestFit="1" customWidth="1"/>
    <col min="2273" max="2273" width="33.140625" style="107" bestFit="1" customWidth="1"/>
    <col min="2274" max="2274" width="26" style="107" bestFit="1" customWidth="1"/>
    <col min="2275" max="2275" width="19.140625" style="107" bestFit="1" customWidth="1"/>
    <col min="2276" max="2276" width="10.42578125" style="107" customWidth="1"/>
    <col min="2277" max="2277" width="11.85546875" style="107" customWidth="1"/>
    <col min="2278" max="2278" width="14.7109375" style="107" customWidth="1"/>
    <col min="2279" max="2279" width="9" style="107" bestFit="1" customWidth="1"/>
    <col min="2280" max="2519" width="9.140625" style="107"/>
    <col min="2520" max="2520" width="4.7109375" style="107" bestFit="1" customWidth="1"/>
    <col min="2521" max="2521" width="9.7109375" style="107" bestFit="1" customWidth="1"/>
    <col min="2522" max="2522" width="10" style="107" bestFit="1" customWidth="1"/>
    <col min="2523" max="2523" width="8.85546875" style="107" bestFit="1" customWidth="1"/>
    <col min="2524" max="2524" width="22.85546875" style="107" customWidth="1"/>
    <col min="2525" max="2525" width="59.7109375" style="107" bestFit="1" customWidth="1"/>
    <col min="2526" max="2526" width="57.85546875" style="107" bestFit="1" customWidth="1"/>
    <col min="2527" max="2527" width="35.28515625" style="107" bestFit="1" customWidth="1"/>
    <col min="2528" max="2528" width="28.140625" style="107" bestFit="1" customWidth="1"/>
    <col min="2529" max="2529" width="33.140625" style="107" bestFit="1" customWidth="1"/>
    <col min="2530" max="2530" width="26" style="107" bestFit="1" customWidth="1"/>
    <col min="2531" max="2531" width="19.140625" style="107" bestFit="1" customWidth="1"/>
    <col min="2532" max="2532" width="10.42578125" style="107" customWidth="1"/>
    <col min="2533" max="2533" width="11.85546875" style="107" customWidth="1"/>
    <col min="2534" max="2534" width="14.7109375" style="107" customWidth="1"/>
    <col min="2535" max="2535" width="9" style="107" bestFit="1" customWidth="1"/>
    <col min="2536" max="2775" width="9.140625" style="107"/>
    <col min="2776" max="2776" width="4.7109375" style="107" bestFit="1" customWidth="1"/>
    <col min="2777" max="2777" width="9.7109375" style="107" bestFit="1" customWidth="1"/>
    <col min="2778" max="2778" width="10" style="107" bestFit="1" customWidth="1"/>
    <col min="2779" max="2779" width="8.85546875" style="107" bestFit="1" customWidth="1"/>
    <col min="2780" max="2780" width="22.85546875" style="107" customWidth="1"/>
    <col min="2781" max="2781" width="59.7109375" style="107" bestFit="1" customWidth="1"/>
    <col min="2782" max="2782" width="57.85546875" style="107" bestFit="1" customWidth="1"/>
    <col min="2783" max="2783" width="35.28515625" style="107" bestFit="1" customWidth="1"/>
    <col min="2784" max="2784" width="28.140625" style="107" bestFit="1" customWidth="1"/>
    <col min="2785" max="2785" width="33.140625" style="107" bestFit="1" customWidth="1"/>
    <col min="2786" max="2786" width="26" style="107" bestFit="1" customWidth="1"/>
    <col min="2787" max="2787" width="19.140625" style="107" bestFit="1" customWidth="1"/>
    <col min="2788" max="2788" width="10.42578125" style="107" customWidth="1"/>
    <col min="2789" max="2789" width="11.85546875" style="107" customWidth="1"/>
    <col min="2790" max="2790" width="14.7109375" style="107" customWidth="1"/>
    <col min="2791" max="2791" width="9" style="107" bestFit="1" customWidth="1"/>
    <col min="2792" max="3031" width="9.140625" style="107"/>
    <col min="3032" max="3032" width="4.7109375" style="107" bestFit="1" customWidth="1"/>
    <col min="3033" max="3033" width="9.7109375" style="107" bestFit="1" customWidth="1"/>
    <col min="3034" max="3034" width="10" style="107" bestFit="1" customWidth="1"/>
    <col min="3035" max="3035" width="8.85546875" style="107" bestFit="1" customWidth="1"/>
    <col min="3036" max="3036" width="22.85546875" style="107" customWidth="1"/>
    <col min="3037" max="3037" width="59.7109375" style="107" bestFit="1" customWidth="1"/>
    <col min="3038" max="3038" width="57.85546875" style="107" bestFit="1" customWidth="1"/>
    <col min="3039" max="3039" width="35.28515625" style="107" bestFit="1" customWidth="1"/>
    <col min="3040" max="3040" width="28.140625" style="107" bestFit="1" customWidth="1"/>
    <col min="3041" max="3041" width="33.140625" style="107" bestFit="1" customWidth="1"/>
    <col min="3042" max="3042" width="26" style="107" bestFit="1" customWidth="1"/>
    <col min="3043" max="3043" width="19.140625" style="107" bestFit="1" customWidth="1"/>
    <col min="3044" max="3044" width="10.42578125" style="107" customWidth="1"/>
    <col min="3045" max="3045" width="11.85546875" style="107" customWidth="1"/>
    <col min="3046" max="3046" width="14.7109375" style="107" customWidth="1"/>
    <col min="3047" max="3047" width="9" style="107" bestFit="1" customWidth="1"/>
    <col min="3048" max="3287" width="9.140625" style="107"/>
    <col min="3288" max="3288" width="4.7109375" style="107" bestFit="1" customWidth="1"/>
    <col min="3289" max="3289" width="9.7109375" style="107" bestFit="1" customWidth="1"/>
    <col min="3290" max="3290" width="10" style="107" bestFit="1" customWidth="1"/>
    <col min="3291" max="3291" width="8.85546875" style="107" bestFit="1" customWidth="1"/>
    <col min="3292" max="3292" width="22.85546875" style="107" customWidth="1"/>
    <col min="3293" max="3293" width="59.7109375" style="107" bestFit="1" customWidth="1"/>
    <col min="3294" max="3294" width="57.85546875" style="107" bestFit="1" customWidth="1"/>
    <col min="3295" max="3295" width="35.28515625" style="107" bestFit="1" customWidth="1"/>
    <col min="3296" max="3296" width="28.140625" style="107" bestFit="1" customWidth="1"/>
    <col min="3297" max="3297" width="33.140625" style="107" bestFit="1" customWidth="1"/>
    <col min="3298" max="3298" width="26" style="107" bestFit="1" customWidth="1"/>
    <col min="3299" max="3299" width="19.140625" style="107" bestFit="1" customWidth="1"/>
    <col min="3300" max="3300" width="10.42578125" style="107" customWidth="1"/>
    <col min="3301" max="3301" width="11.85546875" style="107" customWidth="1"/>
    <col min="3302" max="3302" width="14.7109375" style="107" customWidth="1"/>
    <col min="3303" max="3303" width="9" style="107" bestFit="1" customWidth="1"/>
    <col min="3304" max="3543" width="9.140625" style="107"/>
    <col min="3544" max="3544" width="4.7109375" style="107" bestFit="1" customWidth="1"/>
    <col min="3545" max="3545" width="9.7109375" style="107" bestFit="1" customWidth="1"/>
    <col min="3546" max="3546" width="10" style="107" bestFit="1" customWidth="1"/>
    <col min="3547" max="3547" width="8.85546875" style="107" bestFit="1" customWidth="1"/>
    <col min="3548" max="3548" width="22.85546875" style="107" customWidth="1"/>
    <col min="3549" max="3549" width="59.7109375" style="107" bestFit="1" customWidth="1"/>
    <col min="3550" max="3550" width="57.85546875" style="107" bestFit="1" customWidth="1"/>
    <col min="3551" max="3551" width="35.28515625" style="107" bestFit="1" customWidth="1"/>
    <col min="3552" max="3552" width="28.140625" style="107" bestFit="1" customWidth="1"/>
    <col min="3553" max="3553" width="33.140625" style="107" bestFit="1" customWidth="1"/>
    <col min="3554" max="3554" width="26" style="107" bestFit="1" customWidth="1"/>
    <col min="3555" max="3555" width="19.140625" style="107" bestFit="1" customWidth="1"/>
    <col min="3556" max="3556" width="10.42578125" style="107" customWidth="1"/>
    <col min="3557" max="3557" width="11.85546875" style="107" customWidth="1"/>
    <col min="3558" max="3558" width="14.7109375" style="107" customWidth="1"/>
    <col min="3559" max="3559" width="9" style="107" bestFit="1" customWidth="1"/>
    <col min="3560" max="3799" width="9.140625" style="107"/>
    <col min="3800" max="3800" width="4.7109375" style="107" bestFit="1" customWidth="1"/>
    <col min="3801" max="3801" width="9.7109375" style="107" bestFit="1" customWidth="1"/>
    <col min="3802" max="3802" width="10" style="107" bestFit="1" customWidth="1"/>
    <col min="3803" max="3803" width="8.85546875" style="107" bestFit="1" customWidth="1"/>
    <col min="3804" max="3804" width="22.85546875" style="107" customWidth="1"/>
    <col min="3805" max="3805" width="59.7109375" style="107" bestFit="1" customWidth="1"/>
    <col min="3806" max="3806" width="57.85546875" style="107" bestFit="1" customWidth="1"/>
    <col min="3807" max="3807" width="35.28515625" style="107" bestFit="1" customWidth="1"/>
    <col min="3808" max="3808" width="28.140625" style="107" bestFit="1" customWidth="1"/>
    <col min="3809" max="3809" width="33.140625" style="107" bestFit="1" customWidth="1"/>
    <col min="3810" max="3810" width="26" style="107" bestFit="1" customWidth="1"/>
    <col min="3811" max="3811" width="19.140625" style="107" bestFit="1" customWidth="1"/>
    <col min="3812" max="3812" width="10.42578125" style="107" customWidth="1"/>
    <col min="3813" max="3813" width="11.85546875" style="107" customWidth="1"/>
    <col min="3814" max="3814" width="14.7109375" style="107" customWidth="1"/>
    <col min="3815" max="3815" width="9" style="107" bestFit="1" customWidth="1"/>
    <col min="3816" max="4055" width="9.140625" style="107"/>
    <col min="4056" max="4056" width="4.7109375" style="107" bestFit="1" customWidth="1"/>
    <col min="4057" max="4057" width="9.7109375" style="107" bestFit="1" customWidth="1"/>
    <col min="4058" max="4058" width="10" style="107" bestFit="1" customWidth="1"/>
    <col min="4059" max="4059" width="8.85546875" style="107" bestFit="1" customWidth="1"/>
    <col min="4060" max="4060" width="22.85546875" style="107" customWidth="1"/>
    <col min="4061" max="4061" width="59.7109375" style="107" bestFit="1" customWidth="1"/>
    <col min="4062" max="4062" width="57.85546875" style="107" bestFit="1" customWidth="1"/>
    <col min="4063" max="4063" width="35.28515625" style="107" bestFit="1" customWidth="1"/>
    <col min="4064" max="4064" width="28.140625" style="107" bestFit="1" customWidth="1"/>
    <col min="4065" max="4065" width="33.140625" style="107" bestFit="1" customWidth="1"/>
    <col min="4066" max="4066" width="26" style="107" bestFit="1" customWidth="1"/>
    <col min="4067" max="4067" width="19.140625" style="107" bestFit="1" customWidth="1"/>
    <col min="4068" max="4068" width="10.42578125" style="107" customWidth="1"/>
    <col min="4069" max="4069" width="11.85546875" style="107" customWidth="1"/>
    <col min="4070" max="4070" width="14.7109375" style="107" customWidth="1"/>
    <col min="4071" max="4071" width="9" style="107" bestFit="1" customWidth="1"/>
    <col min="4072" max="4311" width="9.140625" style="107"/>
    <col min="4312" max="4312" width="4.7109375" style="107" bestFit="1" customWidth="1"/>
    <col min="4313" max="4313" width="9.7109375" style="107" bestFit="1" customWidth="1"/>
    <col min="4314" max="4314" width="10" style="107" bestFit="1" customWidth="1"/>
    <col min="4315" max="4315" width="8.85546875" style="107" bestFit="1" customWidth="1"/>
    <col min="4316" max="4316" width="22.85546875" style="107" customWidth="1"/>
    <col min="4317" max="4317" width="59.7109375" style="107" bestFit="1" customWidth="1"/>
    <col min="4318" max="4318" width="57.85546875" style="107" bestFit="1" customWidth="1"/>
    <col min="4319" max="4319" width="35.28515625" style="107" bestFit="1" customWidth="1"/>
    <col min="4320" max="4320" width="28.140625" style="107" bestFit="1" customWidth="1"/>
    <col min="4321" max="4321" width="33.140625" style="107" bestFit="1" customWidth="1"/>
    <col min="4322" max="4322" width="26" style="107" bestFit="1" customWidth="1"/>
    <col min="4323" max="4323" width="19.140625" style="107" bestFit="1" customWidth="1"/>
    <col min="4324" max="4324" width="10.42578125" style="107" customWidth="1"/>
    <col min="4325" max="4325" width="11.85546875" style="107" customWidth="1"/>
    <col min="4326" max="4326" width="14.7109375" style="107" customWidth="1"/>
    <col min="4327" max="4327" width="9" style="107" bestFit="1" customWidth="1"/>
    <col min="4328" max="4567" width="9.140625" style="107"/>
    <col min="4568" max="4568" width="4.7109375" style="107" bestFit="1" customWidth="1"/>
    <col min="4569" max="4569" width="9.7109375" style="107" bestFit="1" customWidth="1"/>
    <col min="4570" max="4570" width="10" style="107" bestFit="1" customWidth="1"/>
    <col min="4571" max="4571" width="8.85546875" style="107" bestFit="1" customWidth="1"/>
    <col min="4572" max="4572" width="22.85546875" style="107" customWidth="1"/>
    <col min="4573" max="4573" width="59.7109375" style="107" bestFit="1" customWidth="1"/>
    <col min="4574" max="4574" width="57.85546875" style="107" bestFit="1" customWidth="1"/>
    <col min="4575" max="4575" width="35.28515625" style="107" bestFit="1" customWidth="1"/>
    <col min="4576" max="4576" width="28.140625" style="107" bestFit="1" customWidth="1"/>
    <col min="4577" max="4577" width="33.140625" style="107" bestFit="1" customWidth="1"/>
    <col min="4578" max="4578" width="26" style="107" bestFit="1" customWidth="1"/>
    <col min="4579" max="4579" width="19.140625" style="107" bestFit="1" customWidth="1"/>
    <col min="4580" max="4580" width="10.42578125" style="107" customWidth="1"/>
    <col min="4581" max="4581" width="11.85546875" style="107" customWidth="1"/>
    <col min="4582" max="4582" width="14.7109375" style="107" customWidth="1"/>
    <col min="4583" max="4583" width="9" style="107" bestFit="1" customWidth="1"/>
    <col min="4584" max="4823" width="9.140625" style="107"/>
    <col min="4824" max="4824" width="4.7109375" style="107" bestFit="1" customWidth="1"/>
    <col min="4825" max="4825" width="9.7109375" style="107" bestFit="1" customWidth="1"/>
    <col min="4826" max="4826" width="10" style="107" bestFit="1" customWidth="1"/>
    <col min="4827" max="4827" width="8.85546875" style="107" bestFit="1" customWidth="1"/>
    <col min="4828" max="4828" width="22.85546875" style="107" customWidth="1"/>
    <col min="4829" max="4829" width="59.7109375" style="107" bestFit="1" customWidth="1"/>
    <col min="4830" max="4830" width="57.85546875" style="107" bestFit="1" customWidth="1"/>
    <col min="4831" max="4831" width="35.28515625" style="107" bestFit="1" customWidth="1"/>
    <col min="4832" max="4832" width="28.140625" style="107" bestFit="1" customWidth="1"/>
    <col min="4833" max="4833" width="33.140625" style="107" bestFit="1" customWidth="1"/>
    <col min="4834" max="4834" width="26" style="107" bestFit="1" customWidth="1"/>
    <col min="4835" max="4835" width="19.140625" style="107" bestFit="1" customWidth="1"/>
    <col min="4836" max="4836" width="10.42578125" style="107" customWidth="1"/>
    <col min="4837" max="4837" width="11.85546875" style="107" customWidth="1"/>
    <col min="4838" max="4838" width="14.7109375" style="107" customWidth="1"/>
    <col min="4839" max="4839" width="9" style="107" bestFit="1" customWidth="1"/>
    <col min="4840" max="5079" width="9.140625" style="107"/>
    <col min="5080" max="5080" width="4.7109375" style="107" bestFit="1" customWidth="1"/>
    <col min="5081" max="5081" width="9.7109375" style="107" bestFit="1" customWidth="1"/>
    <col min="5082" max="5082" width="10" style="107" bestFit="1" customWidth="1"/>
    <col min="5083" max="5083" width="8.85546875" style="107" bestFit="1" customWidth="1"/>
    <col min="5084" max="5084" width="22.85546875" style="107" customWidth="1"/>
    <col min="5085" max="5085" width="59.7109375" style="107" bestFit="1" customWidth="1"/>
    <col min="5086" max="5086" width="57.85546875" style="107" bestFit="1" customWidth="1"/>
    <col min="5087" max="5087" width="35.28515625" style="107" bestFit="1" customWidth="1"/>
    <col min="5088" max="5088" width="28.140625" style="107" bestFit="1" customWidth="1"/>
    <col min="5089" max="5089" width="33.140625" style="107" bestFit="1" customWidth="1"/>
    <col min="5090" max="5090" width="26" style="107" bestFit="1" customWidth="1"/>
    <col min="5091" max="5091" width="19.140625" style="107" bestFit="1" customWidth="1"/>
    <col min="5092" max="5092" width="10.42578125" style="107" customWidth="1"/>
    <col min="5093" max="5093" width="11.85546875" style="107" customWidth="1"/>
    <col min="5094" max="5094" width="14.7109375" style="107" customWidth="1"/>
    <col min="5095" max="5095" width="9" style="107" bestFit="1" customWidth="1"/>
    <col min="5096" max="5335" width="9.140625" style="107"/>
    <col min="5336" max="5336" width="4.7109375" style="107" bestFit="1" customWidth="1"/>
    <col min="5337" max="5337" width="9.7109375" style="107" bestFit="1" customWidth="1"/>
    <col min="5338" max="5338" width="10" style="107" bestFit="1" customWidth="1"/>
    <col min="5339" max="5339" width="8.85546875" style="107" bestFit="1" customWidth="1"/>
    <col min="5340" max="5340" width="22.85546875" style="107" customWidth="1"/>
    <col min="5341" max="5341" width="59.7109375" style="107" bestFit="1" customWidth="1"/>
    <col min="5342" max="5342" width="57.85546875" style="107" bestFit="1" customWidth="1"/>
    <col min="5343" max="5343" width="35.28515625" style="107" bestFit="1" customWidth="1"/>
    <col min="5344" max="5344" width="28.140625" style="107" bestFit="1" customWidth="1"/>
    <col min="5345" max="5345" width="33.140625" style="107" bestFit="1" customWidth="1"/>
    <col min="5346" max="5346" width="26" style="107" bestFit="1" customWidth="1"/>
    <col min="5347" max="5347" width="19.140625" style="107" bestFit="1" customWidth="1"/>
    <col min="5348" max="5348" width="10.42578125" style="107" customWidth="1"/>
    <col min="5349" max="5349" width="11.85546875" style="107" customWidth="1"/>
    <col min="5350" max="5350" width="14.7109375" style="107" customWidth="1"/>
    <col min="5351" max="5351" width="9" style="107" bestFit="1" customWidth="1"/>
    <col min="5352" max="5591" width="9.140625" style="107"/>
    <col min="5592" max="5592" width="4.7109375" style="107" bestFit="1" customWidth="1"/>
    <col min="5593" max="5593" width="9.7109375" style="107" bestFit="1" customWidth="1"/>
    <col min="5594" max="5594" width="10" style="107" bestFit="1" customWidth="1"/>
    <col min="5595" max="5595" width="8.85546875" style="107" bestFit="1" customWidth="1"/>
    <col min="5596" max="5596" width="22.85546875" style="107" customWidth="1"/>
    <col min="5597" max="5597" width="59.7109375" style="107" bestFit="1" customWidth="1"/>
    <col min="5598" max="5598" width="57.85546875" style="107" bestFit="1" customWidth="1"/>
    <col min="5599" max="5599" width="35.28515625" style="107" bestFit="1" customWidth="1"/>
    <col min="5600" max="5600" width="28.140625" style="107" bestFit="1" customWidth="1"/>
    <col min="5601" max="5601" width="33.140625" style="107" bestFit="1" customWidth="1"/>
    <col min="5602" max="5602" width="26" style="107" bestFit="1" customWidth="1"/>
    <col min="5603" max="5603" width="19.140625" style="107" bestFit="1" customWidth="1"/>
    <col min="5604" max="5604" width="10.42578125" style="107" customWidth="1"/>
    <col min="5605" max="5605" width="11.85546875" style="107" customWidth="1"/>
    <col min="5606" max="5606" width="14.7109375" style="107" customWidth="1"/>
    <col min="5607" max="5607" width="9" style="107" bestFit="1" customWidth="1"/>
    <col min="5608" max="5847" width="9.140625" style="107"/>
    <col min="5848" max="5848" width="4.7109375" style="107" bestFit="1" customWidth="1"/>
    <col min="5849" max="5849" width="9.7109375" style="107" bestFit="1" customWidth="1"/>
    <col min="5850" max="5850" width="10" style="107" bestFit="1" customWidth="1"/>
    <col min="5851" max="5851" width="8.85546875" style="107" bestFit="1" customWidth="1"/>
    <col min="5852" max="5852" width="22.85546875" style="107" customWidth="1"/>
    <col min="5853" max="5853" width="59.7109375" style="107" bestFit="1" customWidth="1"/>
    <col min="5854" max="5854" width="57.85546875" style="107" bestFit="1" customWidth="1"/>
    <col min="5855" max="5855" width="35.28515625" style="107" bestFit="1" customWidth="1"/>
    <col min="5856" max="5856" width="28.140625" style="107" bestFit="1" customWidth="1"/>
    <col min="5857" max="5857" width="33.140625" style="107" bestFit="1" customWidth="1"/>
    <col min="5858" max="5858" width="26" style="107" bestFit="1" customWidth="1"/>
    <col min="5859" max="5859" width="19.140625" style="107" bestFit="1" customWidth="1"/>
    <col min="5860" max="5860" width="10.42578125" style="107" customWidth="1"/>
    <col min="5861" max="5861" width="11.85546875" style="107" customWidth="1"/>
    <col min="5862" max="5862" width="14.7109375" style="107" customWidth="1"/>
    <col min="5863" max="5863" width="9" style="107" bestFit="1" customWidth="1"/>
    <col min="5864" max="6103" width="9.140625" style="107"/>
    <col min="6104" max="6104" width="4.7109375" style="107" bestFit="1" customWidth="1"/>
    <col min="6105" max="6105" width="9.7109375" style="107" bestFit="1" customWidth="1"/>
    <col min="6106" max="6106" width="10" style="107" bestFit="1" customWidth="1"/>
    <col min="6107" max="6107" width="8.85546875" style="107" bestFit="1" customWidth="1"/>
    <col min="6108" max="6108" width="22.85546875" style="107" customWidth="1"/>
    <col min="6109" max="6109" width="59.7109375" style="107" bestFit="1" customWidth="1"/>
    <col min="6110" max="6110" width="57.85546875" style="107" bestFit="1" customWidth="1"/>
    <col min="6111" max="6111" width="35.28515625" style="107" bestFit="1" customWidth="1"/>
    <col min="6112" max="6112" width="28.140625" style="107" bestFit="1" customWidth="1"/>
    <col min="6113" max="6113" width="33.140625" style="107" bestFit="1" customWidth="1"/>
    <col min="6114" max="6114" width="26" style="107" bestFit="1" customWidth="1"/>
    <col min="6115" max="6115" width="19.140625" style="107" bestFit="1" customWidth="1"/>
    <col min="6116" max="6116" width="10.42578125" style="107" customWidth="1"/>
    <col min="6117" max="6117" width="11.85546875" style="107" customWidth="1"/>
    <col min="6118" max="6118" width="14.7109375" style="107" customWidth="1"/>
    <col min="6119" max="6119" width="9" style="107" bestFit="1" customWidth="1"/>
    <col min="6120" max="6359" width="9.140625" style="107"/>
    <col min="6360" max="6360" width="4.7109375" style="107" bestFit="1" customWidth="1"/>
    <col min="6361" max="6361" width="9.7109375" style="107" bestFit="1" customWidth="1"/>
    <col min="6362" max="6362" width="10" style="107" bestFit="1" customWidth="1"/>
    <col min="6363" max="6363" width="8.85546875" style="107" bestFit="1" customWidth="1"/>
    <col min="6364" max="6364" width="22.85546875" style="107" customWidth="1"/>
    <col min="6365" max="6365" width="59.7109375" style="107" bestFit="1" customWidth="1"/>
    <col min="6366" max="6366" width="57.85546875" style="107" bestFit="1" customWidth="1"/>
    <col min="6367" max="6367" width="35.28515625" style="107" bestFit="1" customWidth="1"/>
    <col min="6368" max="6368" width="28.140625" style="107" bestFit="1" customWidth="1"/>
    <col min="6369" max="6369" width="33.140625" style="107" bestFit="1" customWidth="1"/>
    <col min="6370" max="6370" width="26" style="107" bestFit="1" customWidth="1"/>
    <col min="6371" max="6371" width="19.140625" style="107" bestFit="1" customWidth="1"/>
    <col min="6372" max="6372" width="10.42578125" style="107" customWidth="1"/>
    <col min="6373" max="6373" width="11.85546875" style="107" customWidth="1"/>
    <col min="6374" max="6374" width="14.7109375" style="107" customWidth="1"/>
    <col min="6375" max="6375" width="9" style="107" bestFit="1" customWidth="1"/>
    <col min="6376" max="6615" width="9.140625" style="107"/>
    <col min="6616" max="6616" width="4.7109375" style="107" bestFit="1" customWidth="1"/>
    <col min="6617" max="6617" width="9.7109375" style="107" bestFit="1" customWidth="1"/>
    <col min="6618" max="6618" width="10" style="107" bestFit="1" customWidth="1"/>
    <col min="6619" max="6619" width="8.85546875" style="107" bestFit="1" customWidth="1"/>
    <col min="6620" max="6620" width="22.85546875" style="107" customWidth="1"/>
    <col min="6621" max="6621" width="59.7109375" style="107" bestFit="1" customWidth="1"/>
    <col min="6622" max="6622" width="57.85546875" style="107" bestFit="1" customWidth="1"/>
    <col min="6623" max="6623" width="35.28515625" style="107" bestFit="1" customWidth="1"/>
    <col min="6624" max="6624" width="28.140625" style="107" bestFit="1" customWidth="1"/>
    <col min="6625" max="6625" width="33.140625" style="107" bestFit="1" customWidth="1"/>
    <col min="6626" max="6626" width="26" style="107" bestFit="1" customWidth="1"/>
    <col min="6627" max="6627" width="19.140625" style="107" bestFit="1" customWidth="1"/>
    <col min="6628" max="6628" width="10.42578125" style="107" customWidth="1"/>
    <col min="6629" max="6629" width="11.85546875" style="107" customWidth="1"/>
    <col min="6630" max="6630" width="14.7109375" style="107" customWidth="1"/>
    <col min="6631" max="6631" width="9" style="107" bestFit="1" customWidth="1"/>
    <col min="6632" max="6871" width="9.140625" style="107"/>
    <col min="6872" max="6872" width="4.7109375" style="107" bestFit="1" customWidth="1"/>
    <col min="6873" max="6873" width="9.7109375" style="107" bestFit="1" customWidth="1"/>
    <col min="6874" max="6874" width="10" style="107" bestFit="1" customWidth="1"/>
    <col min="6875" max="6875" width="8.85546875" style="107" bestFit="1" customWidth="1"/>
    <col min="6876" max="6876" width="22.85546875" style="107" customWidth="1"/>
    <col min="6877" max="6877" width="59.7109375" style="107" bestFit="1" customWidth="1"/>
    <col min="6878" max="6878" width="57.85546875" style="107" bestFit="1" customWidth="1"/>
    <col min="6879" max="6879" width="35.28515625" style="107" bestFit="1" customWidth="1"/>
    <col min="6880" max="6880" width="28.140625" style="107" bestFit="1" customWidth="1"/>
    <col min="6881" max="6881" width="33.140625" style="107" bestFit="1" customWidth="1"/>
    <col min="6882" max="6882" width="26" style="107" bestFit="1" customWidth="1"/>
    <col min="6883" max="6883" width="19.140625" style="107" bestFit="1" customWidth="1"/>
    <col min="6884" max="6884" width="10.42578125" style="107" customWidth="1"/>
    <col min="6885" max="6885" width="11.85546875" style="107" customWidth="1"/>
    <col min="6886" max="6886" width="14.7109375" style="107" customWidth="1"/>
    <col min="6887" max="6887" width="9" style="107" bestFit="1" customWidth="1"/>
    <col min="6888" max="7127" width="9.140625" style="107"/>
    <col min="7128" max="7128" width="4.7109375" style="107" bestFit="1" customWidth="1"/>
    <col min="7129" max="7129" width="9.7109375" style="107" bestFit="1" customWidth="1"/>
    <col min="7130" max="7130" width="10" style="107" bestFit="1" customWidth="1"/>
    <col min="7131" max="7131" width="8.85546875" style="107" bestFit="1" customWidth="1"/>
    <col min="7132" max="7132" width="22.85546875" style="107" customWidth="1"/>
    <col min="7133" max="7133" width="59.7109375" style="107" bestFit="1" customWidth="1"/>
    <col min="7134" max="7134" width="57.85546875" style="107" bestFit="1" customWidth="1"/>
    <col min="7135" max="7135" width="35.28515625" style="107" bestFit="1" customWidth="1"/>
    <col min="7136" max="7136" width="28.140625" style="107" bestFit="1" customWidth="1"/>
    <col min="7137" max="7137" width="33.140625" style="107" bestFit="1" customWidth="1"/>
    <col min="7138" max="7138" width="26" style="107" bestFit="1" customWidth="1"/>
    <col min="7139" max="7139" width="19.140625" style="107" bestFit="1" customWidth="1"/>
    <col min="7140" max="7140" width="10.42578125" style="107" customWidth="1"/>
    <col min="7141" max="7141" width="11.85546875" style="107" customWidth="1"/>
    <col min="7142" max="7142" width="14.7109375" style="107" customWidth="1"/>
    <col min="7143" max="7143" width="9" style="107" bestFit="1" customWidth="1"/>
    <col min="7144" max="7383" width="9.140625" style="107"/>
    <col min="7384" max="7384" width="4.7109375" style="107" bestFit="1" customWidth="1"/>
    <col min="7385" max="7385" width="9.7109375" style="107" bestFit="1" customWidth="1"/>
    <col min="7386" max="7386" width="10" style="107" bestFit="1" customWidth="1"/>
    <col min="7387" max="7387" width="8.85546875" style="107" bestFit="1" customWidth="1"/>
    <col min="7388" max="7388" width="22.85546875" style="107" customWidth="1"/>
    <col min="7389" max="7389" width="59.7109375" style="107" bestFit="1" customWidth="1"/>
    <col min="7390" max="7390" width="57.85546875" style="107" bestFit="1" customWidth="1"/>
    <col min="7391" max="7391" width="35.28515625" style="107" bestFit="1" customWidth="1"/>
    <col min="7392" max="7392" width="28.140625" style="107" bestFit="1" customWidth="1"/>
    <col min="7393" max="7393" width="33.140625" style="107" bestFit="1" customWidth="1"/>
    <col min="7394" max="7394" width="26" style="107" bestFit="1" customWidth="1"/>
    <col min="7395" max="7395" width="19.140625" style="107" bestFit="1" customWidth="1"/>
    <col min="7396" max="7396" width="10.42578125" style="107" customWidth="1"/>
    <col min="7397" max="7397" width="11.85546875" style="107" customWidth="1"/>
    <col min="7398" max="7398" width="14.7109375" style="107" customWidth="1"/>
    <col min="7399" max="7399" width="9" style="107" bestFit="1" customWidth="1"/>
    <col min="7400" max="7639" width="9.140625" style="107"/>
    <col min="7640" max="7640" width="4.7109375" style="107" bestFit="1" customWidth="1"/>
    <col min="7641" max="7641" width="9.7109375" style="107" bestFit="1" customWidth="1"/>
    <col min="7642" max="7642" width="10" style="107" bestFit="1" customWidth="1"/>
    <col min="7643" max="7643" width="8.85546875" style="107" bestFit="1" customWidth="1"/>
    <col min="7644" max="7644" width="22.85546875" style="107" customWidth="1"/>
    <col min="7645" max="7645" width="59.7109375" style="107" bestFit="1" customWidth="1"/>
    <col min="7646" max="7646" width="57.85546875" style="107" bestFit="1" customWidth="1"/>
    <col min="7647" max="7647" width="35.28515625" style="107" bestFit="1" customWidth="1"/>
    <col min="7648" max="7648" width="28.140625" style="107" bestFit="1" customWidth="1"/>
    <col min="7649" max="7649" width="33.140625" style="107" bestFit="1" customWidth="1"/>
    <col min="7650" max="7650" width="26" style="107" bestFit="1" customWidth="1"/>
    <col min="7651" max="7651" width="19.140625" style="107" bestFit="1" customWidth="1"/>
    <col min="7652" max="7652" width="10.42578125" style="107" customWidth="1"/>
    <col min="7653" max="7653" width="11.85546875" style="107" customWidth="1"/>
    <col min="7654" max="7654" width="14.7109375" style="107" customWidth="1"/>
    <col min="7655" max="7655" width="9" style="107" bestFit="1" customWidth="1"/>
    <col min="7656" max="7895" width="9.140625" style="107"/>
    <col min="7896" max="7896" width="4.7109375" style="107" bestFit="1" customWidth="1"/>
    <col min="7897" max="7897" width="9.7109375" style="107" bestFit="1" customWidth="1"/>
    <col min="7898" max="7898" width="10" style="107" bestFit="1" customWidth="1"/>
    <col min="7899" max="7899" width="8.85546875" style="107" bestFit="1" customWidth="1"/>
    <col min="7900" max="7900" width="22.85546875" style="107" customWidth="1"/>
    <col min="7901" max="7901" width="59.7109375" style="107" bestFit="1" customWidth="1"/>
    <col min="7902" max="7902" width="57.85546875" style="107" bestFit="1" customWidth="1"/>
    <col min="7903" max="7903" width="35.28515625" style="107" bestFit="1" customWidth="1"/>
    <col min="7904" max="7904" width="28.140625" style="107" bestFit="1" customWidth="1"/>
    <col min="7905" max="7905" width="33.140625" style="107" bestFit="1" customWidth="1"/>
    <col min="7906" max="7906" width="26" style="107" bestFit="1" customWidth="1"/>
    <col min="7907" max="7907" width="19.140625" style="107" bestFit="1" customWidth="1"/>
    <col min="7908" max="7908" width="10.42578125" style="107" customWidth="1"/>
    <col min="7909" max="7909" width="11.85546875" style="107" customWidth="1"/>
    <col min="7910" max="7910" width="14.7109375" style="107" customWidth="1"/>
    <col min="7911" max="7911" width="9" style="107" bestFit="1" customWidth="1"/>
    <col min="7912" max="8151" width="9.140625" style="107"/>
    <col min="8152" max="8152" width="4.7109375" style="107" bestFit="1" customWidth="1"/>
    <col min="8153" max="8153" width="9.7109375" style="107" bestFit="1" customWidth="1"/>
    <col min="8154" max="8154" width="10" style="107" bestFit="1" customWidth="1"/>
    <col min="8155" max="8155" width="8.85546875" style="107" bestFit="1" customWidth="1"/>
    <col min="8156" max="8156" width="22.85546875" style="107" customWidth="1"/>
    <col min="8157" max="8157" width="59.7109375" style="107" bestFit="1" customWidth="1"/>
    <col min="8158" max="8158" width="57.85546875" style="107" bestFit="1" customWidth="1"/>
    <col min="8159" max="8159" width="35.28515625" style="107" bestFit="1" customWidth="1"/>
    <col min="8160" max="8160" width="28.140625" style="107" bestFit="1" customWidth="1"/>
    <col min="8161" max="8161" width="33.140625" style="107" bestFit="1" customWidth="1"/>
    <col min="8162" max="8162" width="26" style="107" bestFit="1" customWidth="1"/>
    <col min="8163" max="8163" width="19.140625" style="107" bestFit="1" customWidth="1"/>
    <col min="8164" max="8164" width="10.42578125" style="107" customWidth="1"/>
    <col min="8165" max="8165" width="11.85546875" style="107" customWidth="1"/>
    <col min="8166" max="8166" width="14.7109375" style="107" customWidth="1"/>
    <col min="8167" max="8167" width="9" style="107" bestFit="1" customWidth="1"/>
    <col min="8168" max="8407" width="9.140625" style="107"/>
    <col min="8408" max="8408" width="4.7109375" style="107" bestFit="1" customWidth="1"/>
    <col min="8409" max="8409" width="9.7109375" style="107" bestFit="1" customWidth="1"/>
    <col min="8410" max="8410" width="10" style="107" bestFit="1" customWidth="1"/>
    <col min="8411" max="8411" width="8.85546875" style="107" bestFit="1" customWidth="1"/>
    <col min="8412" max="8412" width="22.85546875" style="107" customWidth="1"/>
    <col min="8413" max="8413" width="59.7109375" style="107" bestFit="1" customWidth="1"/>
    <col min="8414" max="8414" width="57.85546875" style="107" bestFit="1" customWidth="1"/>
    <col min="8415" max="8415" width="35.28515625" style="107" bestFit="1" customWidth="1"/>
    <col min="8416" max="8416" width="28.140625" style="107" bestFit="1" customWidth="1"/>
    <col min="8417" max="8417" width="33.140625" style="107" bestFit="1" customWidth="1"/>
    <col min="8418" max="8418" width="26" style="107" bestFit="1" customWidth="1"/>
    <col min="8419" max="8419" width="19.140625" style="107" bestFit="1" customWidth="1"/>
    <col min="8420" max="8420" width="10.42578125" style="107" customWidth="1"/>
    <col min="8421" max="8421" width="11.85546875" style="107" customWidth="1"/>
    <col min="8422" max="8422" width="14.7109375" style="107" customWidth="1"/>
    <col min="8423" max="8423" width="9" style="107" bestFit="1" customWidth="1"/>
    <col min="8424" max="8663" width="9.140625" style="107"/>
    <col min="8664" max="8664" width="4.7109375" style="107" bestFit="1" customWidth="1"/>
    <col min="8665" max="8665" width="9.7109375" style="107" bestFit="1" customWidth="1"/>
    <col min="8666" max="8666" width="10" style="107" bestFit="1" customWidth="1"/>
    <col min="8667" max="8667" width="8.85546875" style="107" bestFit="1" customWidth="1"/>
    <col min="8668" max="8668" width="22.85546875" style="107" customWidth="1"/>
    <col min="8669" max="8669" width="59.7109375" style="107" bestFit="1" customWidth="1"/>
    <col min="8670" max="8670" width="57.85546875" style="107" bestFit="1" customWidth="1"/>
    <col min="8671" max="8671" width="35.28515625" style="107" bestFit="1" customWidth="1"/>
    <col min="8672" max="8672" width="28.140625" style="107" bestFit="1" customWidth="1"/>
    <col min="8673" max="8673" width="33.140625" style="107" bestFit="1" customWidth="1"/>
    <col min="8674" max="8674" width="26" style="107" bestFit="1" customWidth="1"/>
    <col min="8675" max="8675" width="19.140625" style="107" bestFit="1" customWidth="1"/>
    <col min="8676" max="8676" width="10.42578125" style="107" customWidth="1"/>
    <col min="8677" max="8677" width="11.85546875" style="107" customWidth="1"/>
    <col min="8678" max="8678" width="14.7109375" style="107" customWidth="1"/>
    <col min="8679" max="8679" width="9" style="107" bestFit="1" customWidth="1"/>
    <col min="8680" max="8919" width="9.140625" style="107"/>
    <col min="8920" max="8920" width="4.7109375" style="107" bestFit="1" customWidth="1"/>
    <col min="8921" max="8921" width="9.7109375" style="107" bestFit="1" customWidth="1"/>
    <col min="8922" max="8922" width="10" style="107" bestFit="1" customWidth="1"/>
    <col min="8923" max="8923" width="8.85546875" style="107" bestFit="1" customWidth="1"/>
    <col min="8924" max="8924" width="22.85546875" style="107" customWidth="1"/>
    <col min="8925" max="8925" width="59.7109375" style="107" bestFit="1" customWidth="1"/>
    <col min="8926" max="8926" width="57.85546875" style="107" bestFit="1" customWidth="1"/>
    <col min="8927" max="8927" width="35.28515625" style="107" bestFit="1" customWidth="1"/>
    <col min="8928" max="8928" width="28.140625" style="107" bestFit="1" customWidth="1"/>
    <col min="8929" max="8929" width="33.140625" style="107" bestFit="1" customWidth="1"/>
    <col min="8930" max="8930" width="26" style="107" bestFit="1" customWidth="1"/>
    <col min="8931" max="8931" width="19.140625" style="107" bestFit="1" customWidth="1"/>
    <col min="8932" max="8932" width="10.42578125" style="107" customWidth="1"/>
    <col min="8933" max="8933" width="11.85546875" style="107" customWidth="1"/>
    <col min="8934" max="8934" width="14.7109375" style="107" customWidth="1"/>
    <col min="8935" max="8935" width="9" style="107" bestFit="1" customWidth="1"/>
    <col min="8936" max="9175" width="9.140625" style="107"/>
    <col min="9176" max="9176" width="4.7109375" style="107" bestFit="1" customWidth="1"/>
    <col min="9177" max="9177" width="9.7109375" style="107" bestFit="1" customWidth="1"/>
    <col min="9178" max="9178" width="10" style="107" bestFit="1" customWidth="1"/>
    <col min="9179" max="9179" width="8.85546875" style="107" bestFit="1" customWidth="1"/>
    <col min="9180" max="9180" width="22.85546875" style="107" customWidth="1"/>
    <col min="9181" max="9181" width="59.7109375" style="107" bestFit="1" customWidth="1"/>
    <col min="9182" max="9182" width="57.85546875" style="107" bestFit="1" customWidth="1"/>
    <col min="9183" max="9183" width="35.28515625" style="107" bestFit="1" customWidth="1"/>
    <col min="9184" max="9184" width="28.140625" style="107" bestFit="1" customWidth="1"/>
    <col min="9185" max="9185" width="33.140625" style="107" bestFit="1" customWidth="1"/>
    <col min="9186" max="9186" width="26" style="107" bestFit="1" customWidth="1"/>
    <col min="9187" max="9187" width="19.140625" style="107" bestFit="1" customWidth="1"/>
    <col min="9188" max="9188" width="10.42578125" style="107" customWidth="1"/>
    <col min="9189" max="9189" width="11.85546875" style="107" customWidth="1"/>
    <col min="9190" max="9190" width="14.7109375" style="107" customWidth="1"/>
    <col min="9191" max="9191" width="9" style="107" bestFit="1" customWidth="1"/>
    <col min="9192" max="9431" width="9.140625" style="107"/>
    <col min="9432" max="9432" width="4.7109375" style="107" bestFit="1" customWidth="1"/>
    <col min="9433" max="9433" width="9.7109375" style="107" bestFit="1" customWidth="1"/>
    <col min="9434" max="9434" width="10" style="107" bestFit="1" customWidth="1"/>
    <col min="9435" max="9435" width="8.85546875" style="107" bestFit="1" customWidth="1"/>
    <col min="9436" max="9436" width="22.85546875" style="107" customWidth="1"/>
    <col min="9437" max="9437" width="59.7109375" style="107" bestFit="1" customWidth="1"/>
    <col min="9438" max="9438" width="57.85546875" style="107" bestFit="1" customWidth="1"/>
    <col min="9439" max="9439" width="35.28515625" style="107" bestFit="1" customWidth="1"/>
    <col min="9440" max="9440" width="28.140625" style="107" bestFit="1" customWidth="1"/>
    <col min="9441" max="9441" width="33.140625" style="107" bestFit="1" customWidth="1"/>
    <col min="9442" max="9442" width="26" style="107" bestFit="1" customWidth="1"/>
    <col min="9443" max="9443" width="19.140625" style="107" bestFit="1" customWidth="1"/>
    <col min="9444" max="9444" width="10.42578125" style="107" customWidth="1"/>
    <col min="9445" max="9445" width="11.85546875" style="107" customWidth="1"/>
    <col min="9446" max="9446" width="14.7109375" style="107" customWidth="1"/>
    <col min="9447" max="9447" width="9" style="107" bestFit="1" customWidth="1"/>
    <col min="9448" max="9687" width="9.140625" style="107"/>
    <col min="9688" max="9688" width="4.7109375" style="107" bestFit="1" customWidth="1"/>
    <col min="9689" max="9689" width="9.7109375" style="107" bestFit="1" customWidth="1"/>
    <col min="9690" max="9690" width="10" style="107" bestFit="1" customWidth="1"/>
    <col min="9691" max="9691" width="8.85546875" style="107" bestFit="1" customWidth="1"/>
    <col min="9692" max="9692" width="22.85546875" style="107" customWidth="1"/>
    <col min="9693" max="9693" width="59.7109375" style="107" bestFit="1" customWidth="1"/>
    <col min="9694" max="9694" width="57.85546875" style="107" bestFit="1" customWidth="1"/>
    <col min="9695" max="9695" width="35.28515625" style="107" bestFit="1" customWidth="1"/>
    <col min="9696" max="9696" width="28.140625" style="107" bestFit="1" customWidth="1"/>
    <col min="9697" max="9697" width="33.140625" style="107" bestFit="1" customWidth="1"/>
    <col min="9698" max="9698" width="26" style="107" bestFit="1" customWidth="1"/>
    <col min="9699" max="9699" width="19.140625" style="107" bestFit="1" customWidth="1"/>
    <col min="9700" max="9700" width="10.42578125" style="107" customWidth="1"/>
    <col min="9701" max="9701" width="11.85546875" style="107" customWidth="1"/>
    <col min="9702" max="9702" width="14.7109375" style="107" customWidth="1"/>
    <col min="9703" max="9703" width="9" style="107" bestFit="1" customWidth="1"/>
    <col min="9704" max="9943" width="9.140625" style="107"/>
    <col min="9944" max="9944" width="4.7109375" style="107" bestFit="1" customWidth="1"/>
    <col min="9945" max="9945" width="9.7109375" style="107" bestFit="1" customWidth="1"/>
    <col min="9946" max="9946" width="10" style="107" bestFit="1" customWidth="1"/>
    <col min="9947" max="9947" width="8.85546875" style="107" bestFit="1" customWidth="1"/>
    <col min="9948" max="9948" width="22.85546875" style="107" customWidth="1"/>
    <col min="9949" max="9949" width="59.7109375" style="107" bestFit="1" customWidth="1"/>
    <col min="9950" max="9950" width="57.85546875" style="107" bestFit="1" customWidth="1"/>
    <col min="9951" max="9951" width="35.28515625" style="107" bestFit="1" customWidth="1"/>
    <col min="9952" max="9952" width="28.140625" style="107" bestFit="1" customWidth="1"/>
    <col min="9953" max="9953" width="33.140625" style="107" bestFit="1" customWidth="1"/>
    <col min="9954" max="9954" width="26" style="107" bestFit="1" customWidth="1"/>
    <col min="9955" max="9955" width="19.140625" style="107" bestFit="1" customWidth="1"/>
    <col min="9956" max="9956" width="10.42578125" style="107" customWidth="1"/>
    <col min="9957" max="9957" width="11.85546875" style="107" customWidth="1"/>
    <col min="9958" max="9958" width="14.7109375" style="107" customWidth="1"/>
    <col min="9959" max="9959" width="9" style="107" bestFit="1" customWidth="1"/>
    <col min="9960" max="10199" width="9.140625" style="107"/>
    <col min="10200" max="10200" width="4.7109375" style="107" bestFit="1" customWidth="1"/>
    <col min="10201" max="10201" width="9.7109375" style="107" bestFit="1" customWidth="1"/>
    <col min="10202" max="10202" width="10" style="107" bestFit="1" customWidth="1"/>
    <col min="10203" max="10203" width="8.85546875" style="107" bestFit="1" customWidth="1"/>
    <col min="10204" max="10204" width="22.85546875" style="107" customWidth="1"/>
    <col min="10205" max="10205" width="59.7109375" style="107" bestFit="1" customWidth="1"/>
    <col min="10206" max="10206" width="57.85546875" style="107" bestFit="1" customWidth="1"/>
    <col min="10207" max="10207" width="35.28515625" style="107" bestFit="1" customWidth="1"/>
    <col min="10208" max="10208" width="28.140625" style="107" bestFit="1" customWidth="1"/>
    <col min="10209" max="10209" width="33.140625" style="107" bestFit="1" customWidth="1"/>
    <col min="10210" max="10210" width="26" style="107" bestFit="1" customWidth="1"/>
    <col min="10211" max="10211" width="19.140625" style="107" bestFit="1" customWidth="1"/>
    <col min="10212" max="10212" width="10.42578125" style="107" customWidth="1"/>
    <col min="10213" max="10213" width="11.85546875" style="107" customWidth="1"/>
    <col min="10214" max="10214" width="14.7109375" style="107" customWidth="1"/>
    <col min="10215" max="10215" width="9" style="107" bestFit="1" customWidth="1"/>
    <col min="10216" max="10455" width="9.140625" style="107"/>
    <col min="10456" max="10456" width="4.7109375" style="107" bestFit="1" customWidth="1"/>
    <col min="10457" max="10457" width="9.7109375" style="107" bestFit="1" customWidth="1"/>
    <col min="10458" max="10458" width="10" style="107" bestFit="1" customWidth="1"/>
    <col min="10459" max="10459" width="8.85546875" style="107" bestFit="1" customWidth="1"/>
    <col min="10460" max="10460" width="22.85546875" style="107" customWidth="1"/>
    <col min="10461" max="10461" width="59.7109375" style="107" bestFit="1" customWidth="1"/>
    <col min="10462" max="10462" width="57.85546875" style="107" bestFit="1" customWidth="1"/>
    <col min="10463" max="10463" width="35.28515625" style="107" bestFit="1" customWidth="1"/>
    <col min="10464" max="10464" width="28.140625" style="107" bestFit="1" customWidth="1"/>
    <col min="10465" max="10465" width="33.140625" style="107" bestFit="1" customWidth="1"/>
    <col min="10466" max="10466" width="26" style="107" bestFit="1" customWidth="1"/>
    <col min="10467" max="10467" width="19.140625" style="107" bestFit="1" customWidth="1"/>
    <col min="10468" max="10468" width="10.42578125" style="107" customWidth="1"/>
    <col min="10469" max="10469" width="11.85546875" style="107" customWidth="1"/>
    <col min="10470" max="10470" width="14.7109375" style="107" customWidth="1"/>
    <col min="10471" max="10471" width="9" style="107" bestFit="1" customWidth="1"/>
    <col min="10472" max="10711" width="9.140625" style="107"/>
    <col min="10712" max="10712" width="4.7109375" style="107" bestFit="1" customWidth="1"/>
    <col min="10713" max="10713" width="9.7109375" style="107" bestFit="1" customWidth="1"/>
    <col min="10714" max="10714" width="10" style="107" bestFit="1" customWidth="1"/>
    <col min="10715" max="10715" width="8.85546875" style="107" bestFit="1" customWidth="1"/>
    <col min="10716" max="10716" width="22.85546875" style="107" customWidth="1"/>
    <col min="10717" max="10717" width="59.7109375" style="107" bestFit="1" customWidth="1"/>
    <col min="10718" max="10718" width="57.85546875" style="107" bestFit="1" customWidth="1"/>
    <col min="10719" max="10719" width="35.28515625" style="107" bestFit="1" customWidth="1"/>
    <col min="10720" max="10720" width="28.140625" style="107" bestFit="1" customWidth="1"/>
    <col min="10721" max="10721" width="33.140625" style="107" bestFit="1" customWidth="1"/>
    <col min="10722" max="10722" width="26" style="107" bestFit="1" customWidth="1"/>
    <col min="10723" max="10723" width="19.140625" style="107" bestFit="1" customWidth="1"/>
    <col min="10724" max="10724" width="10.42578125" style="107" customWidth="1"/>
    <col min="10725" max="10725" width="11.85546875" style="107" customWidth="1"/>
    <col min="10726" max="10726" width="14.7109375" style="107" customWidth="1"/>
    <col min="10727" max="10727" width="9" style="107" bestFit="1" customWidth="1"/>
    <col min="10728" max="10967" width="9.140625" style="107"/>
    <col min="10968" max="10968" width="4.7109375" style="107" bestFit="1" customWidth="1"/>
    <col min="10969" max="10969" width="9.7109375" style="107" bestFit="1" customWidth="1"/>
    <col min="10970" max="10970" width="10" style="107" bestFit="1" customWidth="1"/>
    <col min="10971" max="10971" width="8.85546875" style="107" bestFit="1" customWidth="1"/>
    <col min="10972" max="10972" width="22.85546875" style="107" customWidth="1"/>
    <col min="10973" max="10973" width="59.7109375" style="107" bestFit="1" customWidth="1"/>
    <col min="10974" max="10974" width="57.85546875" style="107" bestFit="1" customWidth="1"/>
    <col min="10975" max="10975" width="35.28515625" style="107" bestFit="1" customWidth="1"/>
    <col min="10976" max="10976" width="28.140625" style="107" bestFit="1" customWidth="1"/>
    <col min="10977" max="10977" width="33.140625" style="107" bestFit="1" customWidth="1"/>
    <col min="10978" max="10978" width="26" style="107" bestFit="1" customWidth="1"/>
    <col min="10979" max="10979" width="19.140625" style="107" bestFit="1" customWidth="1"/>
    <col min="10980" max="10980" width="10.42578125" style="107" customWidth="1"/>
    <col min="10981" max="10981" width="11.85546875" style="107" customWidth="1"/>
    <col min="10982" max="10982" width="14.7109375" style="107" customWidth="1"/>
    <col min="10983" max="10983" width="9" style="107" bestFit="1" customWidth="1"/>
    <col min="10984" max="11223" width="9.140625" style="107"/>
    <col min="11224" max="11224" width="4.7109375" style="107" bestFit="1" customWidth="1"/>
    <col min="11225" max="11225" width="9.7109375" style="107" bestFit="1" customWidth="1"/>
    <col min="11226" max="11226" width="10" style="107" bestFit="1" customWidth="1"/>
    <col min="11227" max="11227" width="8.85546875" style="107" bestFit="1" customWidth="1"/>
    <col min="11228" max="11228" width="22.85546875" style="107" customWidth="1"/>
    <col min="11229" max="11229" width="59.7109375" style="107" bestFit="1" customWidth="1"/>
    <col min="11230" max="11230" width="57.85546875" style="107" bestFit="1" customWidth="1"/>
    <col min="11231" max="11231" width="35.28515625" style="107" bestFit="1" customWidth="1"/>
    <col min="11232" max="11232" width="28.140625" style="107" bestFit="1" customWidth="1"/>
    <col min="11233" max="11233" width="33.140625" style="107" bestFit="1" customWidth="1"/>
    <col min="11234" max="11234" width="26" style="107" bestFit="1" customWidth="1"/>
    <col min="11235" max="11235" width="19.140625" style="107" bestFit="1" customWidth="1"/>
    <col min="11236" max="11236" width="10.42578125" style="107" customWidth="1"/>
    <col min="11237" max="11237" width="11.85546875" style="107" customWidth="1"/>
    <col min="11238" max="11238" width="14.7109375" style="107" customWidth="1"/>
    <col min="11239" max="11239" width="9" style="107" bestFit="1" customWidth="1"/>
    <col min="11240" max="11479" width="9.140625" style="107"/>
    <col min="11480" max="11480" width="4.7109375" style="107" bestFit="1" customWidth="1"/>
    <col min="11481" max="11481" width="9.7109375" style="107" bestFit="1" customWidth="1"/>
    <col min="11482" max="11482" width="10" style="107" bestFit="1" customWidth="1"/>
    <col min="11483" max="11483" width="8.85546875" style="107" bestFit="1" customWidth="1"/>
    <col min="11484" max="11484" width="22.85546875" style="107" customWidth="1"/>
    <col min="11485" max="11485" width="59.7109375" style="107" bestFit="1" customWidth="1"/>
    <col min="11486" max="11486" width="57.85546875" style="107" bestFit="1" customWidth="1"/>
    <col min="11487" max="11487" width="35.28515625" style="107" bestFit="1" customWidth="1"/>
    <col min="11488" max="11488" width="28.140625" style="107" bestFit="1" customWidth="1"/>
    <col min="11489" max="11489" width="33.140625" style="107" bestFit="1" customWidth="1"/>
    <col min="11490" max="11490" width="26" style="107" bestFit="1" customWidth="1"/>
    <col min="11491" max="11491" width="19.140625" style="107" bestFit="1" customWidth="1"/>
    <col min="11492" max="11492" width="10.42578125" style="107" customWidth="1"/>
    <col min="11493" max="11493" width="11.85546875" style="107" customWidth="1"/>
    <col min="11494" max="11494" width="14.7109375" style="107" customWidth="1"/>
    <col min="11495" max="11495" width="9" style="107" bestFit="1" customWidth="1"/>
    <col min="11496" max="11735" width="9.140625" style="107"/>
    <col min="11736" max="11736" width="4.7109375" style="107" bestFit="1" customWidth="1"/>
    <col min="11737" max="11737" width="9.7109375" style="107" bestFit="1" customWidth="1"/>
    <col min="11738" max="11738" width="10" style="107" bestFit="1" customWidth="1"/>
    <col min="11739" max="11739" width="8.85546875" style="107" bestFit="1" customWidth="1"/>
    <col min="11740" max="11740" width="22.85546875" style="107" customWidth="1"/>
    <col min="11741" max="11741" width="59.7109375" style="107" bestFit="1" customWidth="1"/>
    <col min="11742" max="11742" width="57.85546875" style="107" bestFit="1" customWidth="1"/>
    <col min="11743" max="11743" width="35.28515625" style="107" bestFit="1" customWidth="1"/>
    <col min="11744" max="11744" width="28.140625" style="107" bestFit="1" customWidth="1"/>
    <col min="11745" max="11745" width="33.140625" style="107" bestFit="1" customWidth="1"/>
    <col min="11746" max="11746" width="26" style="107" bestFit="1" customWidth="1"/>
    <col min="11747" max="11747" width="19.140625" style="107" bestFit="1" customWidth="1"/>
    <col min="11748" max="11748" width="10.42578125" style="107" customWidth="1"/>
    <col min="11749" max="11749" width="11.85546875" style="107" customWidth="1"/>
    <col min="11750" max="11750" width="14.7109375" style="107" customWidth="1"/>
    <col min="11751" max="11751" width="9" style="107" bestFit="1" customWidth="1"/>
    <col min="11752" max="11991" width="9.140625" style="107"/>
    <col min="11992" max="11992" width="4.7109375" style="107" bestFit="1" customWidth="1"/>
    <col min="11993" max="11993" width="9.7109375" style="107" bestFit="1" customWidth="1"/>
    <col min="11994" max="11994" width="10" style="107" bestFit="1" customWidth="1"/>
    <col min="11995" max="11995" width="8.85546875" style="107" bestFit="1" customWidth="1"/>
    <col min="11996" max="11996" width="22.85546875" style="107" customWidth="1"/>
    <col min="11997" max="11997" width="59.7109375" style="107" bestFit="1" customWidth="1"/>
    <col min="11998" max="11998" width="57.85546875" style="107" bestFit="1" customWidth="1"/>
    <col min="11999" max="11999" width="35.28515625" style="107" bestFit="1" customWidth="1"/>
    <col min="12000" max="12000" width="28.140625" style="107" bestFit="1" customWidth="1"/>
    <col min="12001" max="12001" width="33.140625" style="107" bestFit="1" customWidth="1"/>
    <col min="12002" max="12002" width="26" style="107" bestFit="1" customWidth="1"/>
    <col min="12003" max="12003" width="19.140625" style="107" bestFit="1" customWidth="1"/>
    <col min="12004" max="12004" width="10.42578125" style="107" customWidth="1"/>
    <col min="12005" max="12005" width="11.85546875" style="107" customWidth="1"/>
    <col min="12006" max="12006" width="14.7109375" style="107" customWidth="1"/>
    <col min="12007" max="12007" width="9" style="107" bestFit="1" customWidth="1"/>
    <col min="12008" max="12247" width="9.140625" style="107"/>
    <col min="12248" max="12248" width="4.7109375" style="107" bestFit="1" customWidth="1"/>
    <col min="12249" max="12249" width="9.7109375" style="107" bestFit="1" customWidth="1"/>
    <col min="12250" max="12250" width="10" style="107" bestFit="1" customWidth="1"/>
    <col min="12251" max="12251" width="8.85546875" style="107" bestFit="1" customWidth="1"/>
    <col min="12252" max="12252" width="22.85546875" style="107" customWidth="1"/>
    <col min="12253" max="12253" width="59.7109375" style="107" bestFit="1" customWidth="1"/>
    <col min="12254" max="12254" width="57.85546875" style="107" bestFit="1" customWidth="1"/>
    <col min="12255" max="12255" width="35.28515625" style="107" bestFit="1" customWidth="1"/>
    <col min="12256" max="12256" width="28.140625" style="107" bestFit="1" customWidth="1"/>
    <col min="12257" max="12257" width="33.140625" style="107" bestFit="1" customWidth="1"/>
    <col min="12258" max="12258" width="26" style="107" bestFit="1" customWidth="1"/>
    <col min="12259" max="12259" width="19.140625" style="107" bestFit="1" customWidth="1"/>
    <col min="12260" max="12260" width="10.42578125" style="107" customWidth="1"/>
    <col min="12261" max="12261" width="11.85546875" style="107" customWidth="1"/>
    <col min="12262" max="12262" width="14.7109375" style="107" customWidth="1"/>
    <col min="12263" max="12263" width="9" style="107" bestFit="1" customWidth="1"/>
    <col min="12264" max="12503" width="9.140625" style="107"/>
    <col min="12504" max="12504" width="4.7109375" style="107" bestFit="1" customWidth="1"/>
    <col min="12505" max="12505" width="9.7109375" style="107" bestFit="1" customWidth="1"/>
    <col min="12506" max="12506" width="10" style="107" bestFit="1" customWidth="1"/>
    <col min="12507" max="12507" width="8.85546875" style="107" bestFit="1" customWidth="1"/>
    <col min="12508" max="12508" width="22.85546875" style="107" customWidth="1"/>
    <col min="12509" max="12509" width="59.7109375" style="107" bestFit="1" customWidth="1"/>
    <col min="12510" max="12510" width="57.85546875" style="107" bestFit="1" customWidth="1"/>
    <col min="12511" max="12511" width="35.28515625" style="107" bestFit="1" customWidth="1"/>
    <col min="12512" max="12512" width="28.140625" style="107" bestFit="1" customWidth="1"/>
    <col min="12513" max="12513" width="33.140625" style="107" bestFit="1" customWidth="1"/>
    <col min="12514" max="12514" width="26" style="107" bestFit="1" customWidth="1"/>
    <col min="12515" max="12515" width="19.140625" style="107" bestFit="1" customWidth="1"/>
    <col min="12516" max="12516" width="10.42578125" style="107" customWidth="1"/>
    <col min="12517" max="12517" width="11.85546875" style="107" customWidth="1"/>
    <col min="12518" max="12518" width="14.7109375" style="107" customWidth="1"/>
    <col min="12519" max="12519" width="9" style="107" bestFit="1" customWidth="1"/>
    <col min="12520" max="12759" width="9.140625" style="107"/>
    <col min="12760" max="12760" width="4.7109375" style="107" bestFit="1" customWidth="1"/>
    <col min="12761" max="12761" width="9.7109375" style="107" bestFit="1" customWidth="1"/>
    <col min="12762" max="12762" width="10" style="107" bestFit="1" customWidth="1"/>
    <col min="12763" max="12763" width="8.85546875" style="107" bestFit="1" customWidth="1"/>
    <col min="12764" max="12764" width="22.85546875" style="107" customWidth="1"/>
    <col min="12765" max="12765" width="59.7109375" style="107" bestFit="1" customWidth="1"/>
    <col min="12766" max="12766" width="57.85546875" style="107" bestFit="1" customWidth="1"/>
    <col min="12767" max="12767" width="35.28515625" style="107" bestFit="1" customWidth="1"/>
    <col min="12768" max="12768" width="28.140625" style="107" bestFit="1" customWidth="1"/>
    <col min="12769" max="12769" width="33.140625" style="107" bestFit="1" customWidth="1"/>
    <col min="12770" max="12770" width="26" style="107" bestFit="1" customWidth="1"/>
    <col min="12771" max="12771" width="19.140625" style="107" bestFit="1" customWidth="1"/>
    <col min="12772" max="12772" width="10.42578125" style="107" customWidth="1"/>
    <col min="12773" max="12773" width="11.85546875" style="107" customWidth="1"/>
    <col min="12774" max="12774" width="14.7109375" style="107" customWidth="1"/>
    <col min="12775" max="12775" width="9" style="107" bestFit="1" customWidth="1"/>
    <col min="12776" max="13015" width="9.140625" style="107"/>
    <col min="13016" max="13016" width="4.7109375" style="107" bestFit="1" customWidth="1"/>
    <col min="13017" max="13017" width="9.7109375" style="107" bestFit="1" customWidth="1"/>
    <col min="13018" max="13018" width="10" style="107" bestFit="1" customWidth="1"/>
    <col min="13019" max="13019" width="8.85546875" style="107" bestFit="1" customWidth="1"/>
    <col min="13020" max="13020" width="22.85546875" style="107" customWidth="1"/>
    <col min="13021" max="13021" width="59.7109375" style="107" bestFit="1" customWidth="1"/>
    <col min="13022" max="13022" width="57.85546875" style="107" bestFit="1" customWidth="1"/>
    <col min="13023" max="13023" width="35.28515625" style="107" bestFit="1" customWidth="1"/>
    <col min="13024" max="13024" width="28.140625" style="107" bestFit="1" customWidth="1"/>
    <col min="13025" max="13025" width="33.140625" style="107" bestFit="1" customWidth="1"/>
    <col min="13026" max="13026" width="26" style="107" bestFit="1" customWidth="1"/>
    <col min="13027" max="13027" width="19.140625" style="107" bestFit="1" customWidth="1"/>
    <col min="13028" max="13028" width="10.42578125" style="107" customWidth="1"/>
    <col min="13029" max="13029" width="11.85546875" style="107" customWidth="1"/>
    <col min="13030" max="13030" width="14.7109375" style="107" customWidth="1"/>
    <col min="13031" max="13031" width="9" style="107" bestFit="1" customWidth="1"/>
    <col min="13032" max="13271" width="9.140625" style="107"/>
    <col min="13272" max="13272" width="4.7109375" style="107" bestFit="1" customWidth="1"/>
    <col min="13273" max="13273" width="9.7109375" style="107" bestFit="1" customWidth="1"/>
    <col min="13274" max="13274" width="10" style="107" bestFit="1" customWidth="1"/>
    <col min="13275" max="13275" width="8.85546875" style="107" bestFit="1" customWidth="1"/>
    <col min="13276" max="13276" width="22.85546875" style="107" customWidth="1"/>
    <col min="13277" max="13277" width="59.7109375" style="107" bestFit="1" customWidth="1"/>
    <col min="13278" max="13278" width="57.85546875" style="107" bestFit="1" customWidth="1"/>
    <col min="13279" max="13279" width="35.28515625" style="107" bestFit="1" customWidth="1"/>
    <col min="13280" max="13280" width="28.140625" style="107" bestFit="1" customWidth="1"/>
    <col min="13281" max="13281" width="33.140625" style="107" bestFit="1" customWidth="1"/>
    <col min="13282" max="13282" width="26" style="107" bestFit="1" customWidth="1"/>
    <col min="13283" max="13283" width="19.140625" style="107" bestFit="1" customWidth="1"/>
    <col min="13284" max="13284" width="10.42578125" style="107" customWidth="1"/>
    <col min="13285" max="13285" width="11.85546875" style="107" customWidth="1"/>
    <col min="13286" max="13286" width="14.7109375" style="107" customWidth="1"/>
    <col min="13287" max="13287" width="9" style="107" bestFit="1" customWidth="1"/>
    <col min="13288" max="13527" width="9.140625" style="107"/>
    <col min="13528" max="13528" width="4.7109375" style="107" bestFit="1" customWidth="1"/>
    <col min="13529" max="13529" width="9.7109375" style="107" bestFit="1" customWidth="1"/>
    <col min="13530" max="13530" width="10" style="107" bestFit="1" customWidth="1"/>
    <col min="13531" max="13531" width="8.85546875" style="107" bestFit="1" customWidth="1"/>
    <col min="13532" max="13532" width="22.85546875" style="107" customWidth="1"/>
    <col min="13533" max="13533" width="59.7109375" style="107" bestFit="1" customWidth="1"/>
    <col min="13534" max="13534" width="57.85546875" style="107" bestFit="1" customWidth="1"/>
    <col min="13535" max="13535" width="35.28515625" style="107" bestFit="1" customWidth="1"/>
    <col min="13536" max="13536" width="28.140625" style="107" bestFit="1" customWidth="1"/>
    <col min="13537" max="13537" width="33.140625" style="107" bestFit="1" customWidth="1"/>
    <col min="13538" max="13538" width="26" style="107" bestFit="1" customWidth="1"/>
    <col min="13539" max="13539" width="19.140625" style="107" bestFit="1" customWidth="1"/>
    <col min="13540" max="13540" width="10.42578125" style="107" customWidth="1"/>
    <col min="13541" max="13541" width="11.85546875" style="107" customWidth="1"/>
    <col min="13542" max="13542" width="14.7109375" style="107" customWidth="1"/>
    <col min="13543" max="13543" width="9" style="107" bestFit="1" customWidth="1"/>
    <col min="13544" max="13783" width="9.140625" style="107"/>
    <col min="13784" max="13784" width="4.7109375" style="107" bestFit="1" customWidth="1"/>
    <col min="13785" max="13785" width="9.7109375" style="107" bestFit="1" customWidth="1"/>
    <col min="13786" max="13786" width="10" style="107" bestFit="1" customWidth="1"/>
    <col min="13787" max="13787" width="8.85546875" style="107" bestFit="1" customWidth="1"/>
    <col min="13788" max="13788" width="22.85546875" style="107" customWidth="1"/>
    <col min="13789" max="13789" width="59.7109375" style="107" bestFit="1" customWidth="1"/>
    <col min="13790" max="13790" width="57.85546875" style="107" bestFit="1" customWidth="1"/>
    <col min="13791" max="13791" width="35.28515625" style="107" bestFit="1" customWidth="1"/>
    <col min="13792" max="13792" width="28.140625" style="107" bestFit="1" customWidth="1"/>
    <col min="13793" max="13793" width="33.140625" style="107" bestFit="1" customWidth="1"/>
    <col min="13794" max="13794" width="26" style="107" bestFit="1" customWidth="1"/>
    <col min="13795" max="13795" width="19.140625" style="107" bestFit="1" customWidth="1"/>
    <col min="13796" max="13796" width="10.42578125" style="107" customWidth="1"/>
    <col min="13797" max="13797" width="11.85546875" style="107" customWidth="1"/>
    <col min="13798" max="13798" width="14.7109375" style="107" customWidth="1"/>
    <col min="13799" max="13799" width="9" style="107" bestFit="1" customWidth="1"/>
    <col min="13800" max="14039" width="9.140625" style="107"/>
    <col min="14040" max="14040" width="4.7109375" style="107" bestFit="1" customWidth="1"/>
    <col min="14041" max="14041" width="9.7109375" style="107" bestFit="1" customWidth="1"/>
    <col min="14042" max="14042" width="10" style="107" bestFit="1" customWidth="1"/>
    <col min="14043" max="14043" width="8.85546875" style="107" bestFit="1" customWidth="1"/>
    <col min="14044" max="14044" width="22.85546875" style="107" customWidth="1"/>
    <col min="14045" max="14045" width="59.7109375" style="107" bestFit="1" customWidth="1"/>
    <col min="14046" max="14046" width="57.85546875" style="107" bestFit="1" customWidth="1"/>
    <col min="14047" max="14047" width="35.28515625" style="107" bestFit="1" customWidth="1"/>
    <col min="14048" max="14048" width="28.140625" style="107" bestFit="1" customWidth="1"/>
    <col min="14049" max="14049" width="33.140625" style="107" bestFit="1" customWidth="1"/>
    <col min="14050" max="14050" width="26" style="107" bestFit="1" customWidth="1"/>
    <col min="14051" max="14051" width="19.140625" style="107" bestFit="1" customWidth="1"/>
    <col min="14052" max="14052" width="10.42578125" style="107" customWidth="1"/>
    <col min="14053" max="14053" width="11.85546875" style="107" customWidth="1"/>
    <col min="14054" max="14054" width="14.7109375" style="107" customWidth="1"/>
    <col min="14055" max="14055" width="9" style="107" bestFit="1" customWidth="1"/>
    <col min="14056" max="14295" width="9.140625" style="107"/>
    <col min="14296" max="14296" width="4.7109375" style="107" bestFit="1" customWidth="1"/>
    <col min="14297" max="14297" width="9.7109375" style="107" bestFit="1" customWidth="1"/>
    <col min="14298" max="14298" width="10" style="107" bestFit="1" customWidth="1"/>
    <col min="14299" max="14299" width="8.85546875" style="107" bestFit="1" customWidth="1"/>
    <col min="14300" max="14300" width="22.85546875" style="107" customWidth="1"/>
    <col min="14301" max="14301" width="59.7109375" style="107" bestFit="1" customWidth="1"/>
    <col min="14302" max="14302" width="57.85546875" style="107" bestFit="1" customWidth="1"/>
    <col min="14303" max="14303" width="35.28515625" style="107" bestFit="1" customWidth="1"/>
    <col min="14304" max="14304" width="28.140625" style="107" bestFit="1" customWidth="1"/>
    <col min="14305" max="14305" width="33.140625" style="107" bestFit="1" customWidth="1"/>
    <col min="14306" max="14306" width="26" style="107" bestFit="1" customWidth="1"/>
    <col min="14307" max="14307" width="19.140625" style="107" bestFit="1" customWidth="1"/>
    <col min="14308" max="14308" width="10.42578125" style="107" customWidth="1"/>
    <col min="14309" max="14309" width="11.85546875" style="107" customWidth="1"/>
    <col min="14310" max="14310" width="14.7109375" style="107" customWidth="1"/>
    <col min="14311" max="14311" width="9" style="107" bestFit="1" customWidth="1"/>
    <col min="14312" max="14551" width="9.140625" style="107"/>
    <col min="14552" max="14552" width="4.7109375" style="107" bestFit="1" customWidth="1"/>
    <col min="14553" max="14553" width="9.7109375" style="107" bestFit="1" customWidth="1"/>
    <col min="14554" max="14554" width="10" style="107" bestFit="1" customWidth="1"/>
    <col min="14555" max="14555" width="8.85546875" style="107" bestFit="1" customWidth="1"/>
    <col min="14556" max="14556" width="22.85546875" style="107" customWidth="1"/>
    <col min="14557" max="14557" width="59.7109375" style="107" bestFit="1" customWidth="1"/>
    <col min="14558" max="14558" width="57.85546875" style="107" bestFit="1" customWidth="1"/>
    <col min="14559" max="14559" width="35.28515625" style="107" bestFit="1" customWidth="1"/>
    <col min="14560" max="14560" width="28.140625" style="107" bestFit="1" customWidth="1"/>
    <col min="14561" max="14561" width="33.140625" style="107" bestFit="1" customWidth="1"/>
    <col min="14562" max="14562" width="26" style="107" bestFit="1" customWidth="1"/>
    <col min="14563" max="14563" width="19.140625" style="107" bestFit="1" customWidth="1"/>
    <col min="14564" max="14564" width="10.42578125" style="107" customWidth="1"/>
    <col min="14565" max="14565" width="11.85546875" style="107" customWidth="1"/>
    <col min="14566" max="14566" width="14.7109375" style="107" customWidth="1"/>
    <col min="14567" max="14567" width="9" style="107" bestFit="1" customWidth="1"/>
    <col min="14568" max="14807" width="9.140625" style="107"/>
    <col min="14808" max="14808" width="4.7109375" style="107" bestFit="1" customWidth="1"/>
    <col min="14809" max="14809" width="9.7109375" style="107" bestFit="1" customWidth="1"/>
    <col min="14810" max="14810" width="10" style="107" bestFit="1" customWidth="1"/>
    <col min="14811" max="14811" width="8.85546875" style="107" bestFit="1" customWidth="1"/>
    <col min="14812" max="14812" width="22.85546875" style="107" customWidth="1"/>
    <col min="14813" max="14813" width="59.7109375" style="107" bestFit="1" customWidth="1"/>
    <col min="14814" max="14814" width="57.85546875" style="107" bestFit="1" customWidth="1"/>
    <col min="14815" max="14815" width="35.28515625" style="107" bestFit="1" customWidth="1"/>
    <col min="14816" max="14816" width="28.140625" style="107" bestFit="1" customWidth="1"/>
    <col min="14817" max="14817" width="33.140625" style="107" bestFit="1" customWidth="1"/>
    <col min="14818" max="14818" width="26" style="107" bestFit="1" customWidth="1"/>
    <col min="14819" max="14819" width="19.140625" style="107" bestFit="1" customWidth="1"/>
    <col min="14820" max="14820" width="10.42578125" style="107" customWidth="1"/>
    <col min="14821" max="14821" width="11.85546875" style="107" customWidth="1"/>
    <col min="14822" max="14822" width="14.7109375" style="107" customWidth="1"/>
    <col min="14823" max="14823" width="9" style="107" bestFit="1" customWidth="1"/>
    <col min="14824" max="15063" width="9.140625" style="107"/>
    <col min="15064" max="15064" width="4.7109375" style="107" bestFit="1" customWidth="1"/>
    <col min="15065" max="15065" width="9.7109375" style="107" bestFit="1" customWidth="1"/>
    <col min="15066" max="15066" width="10" style="107" bestFit="1" customWidth="1"/>
    <col min="15067" max="15067" width="8.85546875" style="107" bestFit="1" customWidth="1"/>
    <col min="15068" max="15068" width="22.85546875" style="107" customWidth="1"/>
    <col min="15069" max="15069" width="59.7109375" style="107" bestFit="1" customWidth="1"/>
    <col min="15070" max="15070" width="57.85546875" style="107" bestFit="1" customWidth="1"/>
    <col min="15071" max="15071" width="35.28515625" style="107" bestFit="1" customWidth="1"/>
    <col min="15072" max="15072" width="28.140625" style="107" bestFit="1" customWidth="1"/>
    <col min="15073" max="15073" width="33.140625" style="107" bestFit="1" customWidth="1"/>
    <col min="15074" max="15074" width="26" style="107" bestFit="1" customWidth="1"/>
    <col min="15075" max="15075" width="19.140625" style="107" bestFit="1" customWidth="1"/>
    <col min="15076" max="15076" width="10.42578125" style="107" customWidth="1"/>
    <col min="15077" max="15077" width="11.85546875" style="107" customWidth="1"/>
    <col min="15078" max="15078" width="14.7109375" style="107" customWidth="1"/>
    <col min="15079" max="15079" width="9" style="107" bestFit="1" customWidth="1"/>
    <col min="15080" max="15319" width="9.140625" style="107"/>
    <col min="15320" max="15320" width="4.7109375" style="107" bestFit="1" customWidth="1"/>
    <col min="15321" max="15321" width="9.7109375" style="107" bestFit="1" customWidth="1"/>
    <col min="15322" max="15322" width="10" style="107" bestFit="1" customWidth="1"/>
    <col min="15323" max="15323" width="8.85546875" style="107" bestFit="1" customWidth="1"/>
    <col min="15324" max="15324" width="22.85546875" style="107" customWidth="1"/>
    <col min="15325" max="15325" width="59.7109375" style="107" bestFit="1" customWidth="1"/>
    <col min="15326" max="15326" width="57.85546875" style="107" bestFit="1" customWidth="1"/>
    <col min="15327" max="15327" width="35.28515625" style="107" bestFit="1" customWidth="1"/>
    <col min="15328" max="15328" width="28.140625" style="107" bestFit="1" customWidth="1"/>
    <col min="15329" max="15329" width="33.140625" style="107" bestFit="1" customWidth="1"/>
    <col min="15330" max="15330" width="26" style="107" bestFit="1" customWidth="1"/>
    <col min="15331" max="15331" width="19.140625" style="107" bestFit="1" customWidth="1"/>
    <col min="15332" max="15332" width="10.42578125" style="107" customWidth="1"/>
    <col min="15333" max="15333" width="11.85546875" style="107" customWidth="1"/>
    <col min="15334" max="15334" width="14.7109375" style="107" customWidth="1"/>
    <col min="15335" max="15335" width="9" style="107" bestFit="1" customWidth="1"/>
    <col min="15336" max="15575" width="9.140625" style="107"/>
    <col min="15576" max="15576" width="4.7109375" style="107" bestFit="1" customWidth="1"/>
    <col min="15577" max="15577" width="9.7109375" style="107" bestFit="1" customWidth="1"/>
    <col min="15578" max="15578" width="10" style="107" bestFit="1" customWidth="1"/>
    <col min="15579" max="15579" width="8.85546875" style="107" bestFit="1" customWidth="1"/>
    <col min="15580" max="15580" width="22.85546875" style="107" customWidth="1"/>
    <col min="15581" max="15581" width="59.7109375" style="107" bestFit="1" customWidth="1"/>
    <col min="15582" max="15582" width="57.85546875" style="107" bestFit="1" customWidth="1"/>
    <col min="15583" max="15583" width="35.28515625" style="107" bestFit="1" customWidth="1"/>
    <col min="15584" max="15584" width="28.140625" style="107" bestFit="1" customWidth="1"/>
    <col min="15585" max="15585" width="33.140625" style="107" bestFit="1" customWidth="1"/>
    <col min="15586" max="15586" width="26" style="107" bestFit="1" customWidth="1"/>
    <col min="15587" max="15587" width="19.140625" style="107" bestFit="1" customWidth="1"/>
    <col min="15588" max="15588" width="10.42578125" style="107" customWidth="1"/>
    <col min="15589" max="15589" width="11.85546875" style="107" customWidth="1"/>
    <col min="15590" max="15590" width="14.7109375" style="107" customWidth="1"/>
    <col min="15591" max="15591" width="9" style="107" bestFit="1" customWidth="1"/>
    <col min="15592" max="15831" width="9.140625" style="107"/>
    <col min="15832" max="15832" width="4.7109375" style="107" bestFit="1" customWidth="1"/>
    <col min="15833" max="15833" width="9.7109375" style="107" bestFit="1" customWidth="1"/>
    <col min="15834" max="15834" width="10" style="107" bestFit="1" customWidth="1"/>
    <col min="15835" max="15835" width="8.85546875" style="107" bestFit="1" customWidth="1"/>
    <col min="15836" max="15836" width="22.85546875" style="107" customWidth="1"/>
    <col min="15837" max="15837" width="59.7109375" style="107" bestFit="1" customWidth="1"/>
    <col min="15838" max="15838" width="57.85546875" style="107" bestFit="1" customWidth="1"/>
    <col min="15839" max="15839" width="35.28515625" style="107" bestFit="1" customWidth="1"/>
    <col min="15840" max="15840" width="28.140625" style="107" bestFit="1" customWidth="1"/>
    <col min="15841" max="15841" width="33.140625" style="107" bestFit="1" customWidth="1"/>
    <col min="15842" max="15842" width="26" style="107" bestFit="1" customWidth="1"/>
    <col min="15843" max="15843" width="19.140625" style="107" bestFit="1" customWidth="1"/>
    <col min="15844" max="15844" width="10.42578125" style="107" customWidth="1"/>
    <col min="15845" max="15845" width="11.85546875" style="107" customWidth="1"/>
    <col min="15846" max="15846" width="14.7109375" style="107" customWidth="1"/>
    <col min="15847" max="15847" width="9" style="107" bestFit="1" customWidth="1"/>
    <col min="15848" max="16087" width="9.140625" style="107"/>
    <col min="16088" max="16088" width="4.7109375" style="107" bestFit="1" customWidth="1"/>
    <col min="16089" max="16089" width="9.7109375" style="107" bestFit="1" customWidth="1"/>
    <col min="16090" max="16090" width="10" style="107" bestFit="1" customWidth="1"/>
    <col min="16091" max="16091" width="8.85546875" style="107" bestFit="1" customWidth="1"/>
    <col min="16092" max="16092" width="22.85546875" style="107" customWidth="1"/>
    <col min="16093" max="16093" width="59.7109375" style="107" bestFit="1" customWidth="1"/>
    <col min="16094" max="16094" width="57.85546875" style="107" bestFit="1" customWidth="1"/>
    <col min="16095" max="16095" width="35.28515625" style="107" bestFit="1" customWidth="1"/>
    <col min="16096" max="16096" width="28.140625" style="107" bestFit="1" customWidth="1"/>
    <col min="16097" max="16097" width="33.140625" style="107" bestFit="1" customWidth="1"/>
    <col min="16098" max="16098" width="26" style="107" bestFit="1" customWidth="1"/>
    <col min="16099" max="16099" width="19.140625" style="107" bestFit="1" customWidth="1"/>
    <col min="16100" max="16100" width="10.42578125" style="107" customWidth="1"/>
    <col min="16101" max="16101" width="11.85546875" style="107" customWidth="1"/>
    <col min="16102" max="16102" width="14.7109375" style="107" customWidth="1"/>
    <col min="16103" max="16103" width="9" style="107" bestFit="1" customWidth="1"/>
    <col min="16104" max="16384" width="9.140625" style="107"/>
  </cols>
  <sheetData>
    <row r="1" spans="1:42" ht="18.75" x14ac:dyDescent="0.3">
      <c r="A1" s="266" t="s">
        <v>793</v>
      </c>
      <c r="AP1" s="111"/>
    </row>
    <row r="2" spans="1:42" x14ac:dyDescent="0.25">
      <c r="A2" s="1" t="s">
        <v>627</v>
      </c>
      <c r="B2" s="112"/>
      <c r="C2" s="112"/>
      <c r="D2" s="112"/>
      <c r="E2" s="113"/>
      <c r="F2" s="113"/>
      <c r="G2" s="112"/>
      <c r="H2" s="112"/>
      <c r="I2" s="112"/>
      <c r="J2" s="113"/>
      <c r="K2" s="112"/>
      <c r="L2" s="112"/>
      <c r="M2" s="113"/>
      <c r="N2" s="113"/>
      <c r="O2" s="113"/>
      <c r="P2" s="113"/>
      <c r="Q2" s="114"/>
      <c r="R2" s="115"/>
      <c r="S2" s="113"/>
      <c r="T2" s="116"/>
      <c r="AP2" s="111"/>
    </row>
    <row r="3" spans="1:42" x14ac:dyDescent="0.25">
      <c r="A3" s="113"/>
      <c r="B3" s="112"/>
      <c r="C3" s="112"/>
      <c r="D3" s="112"/>
      <c r="E3" s="113"/>
      <c r="F3" s="113"/>
      <c r="G3" s="112"/>
      <c r="H3" s="112"/>
      <c r="I3" s="112"/>
      <c r="J3" s="113"/>
      <c r="K3" s="112"/>
      <c r="L3" s="112"/>
      <c r="M3" s="113"/>
      <c r="N3" s="113"/>
      <c r="O3" s="113"/>
      <c r="P3" s="113"/>
      <c r="Q3" s="114"/>
      <c r="R3" s="115"/>
      <c r="S3" s="113"/>
      <c r="T3" s="116"/>
      <c r="AP3" s="111"/>
    </row>
    <row r="4" spans="1:42" ht="65.25" customHeight="1" x14ac:dyDescent="0.25">
      <c r="A4" s="272" t="s">
        <v>0</v>
      </c>
      <c r="B4" s="274" t="s">
        <v>1</v>
      </c>
      <c r="C4" s="274" t="s">
        <v>2</v>
      </c>
      <c r="D4" s="274" t="s">
        <v>3</v>
      </c>
      <c r="E4" s="271" t="s">
        <v>4</v>
      </c>
      <c r="F4" s="271" t="s">
        <v>5</v>
      </c>
      <c r="G4" s="271" t="s">
        <v>6</v>
      </c>
      <c r="H4" s="274" t="s">
        <v>7</v>
      </c>
      <c r="I4" s="274"/>
      <c r="J4" s="271" t="s">
        <v>8</v>
      </c>
      <c r="K4" s="280" t="s">
        <v>547</v>
      </c>
      <c r="L4" s="281"/>
      <c r="M4" s="274" t="s">
        <v>10</v>
      </c>
      <c r="N4" s="274"/>
      <c r="O4" s="274" t="s">
        <v>548</v>
      </c>
      <c r="P4" s="274"/>
      <c r="Q4" s="274" t="s">
        <v>12</v>
      </c>
      <c r="R4" s="274" t="s">
        <v>13</v>
      </c>
      <c r="S4" s="274">
        <f>SUM(S26:S26)</f>
        <v>0</v>
      </c>
      <c r="T4" s="274">
        <f>SUM(T26:T26)</f>
        <v>0</v>
      </c>
      <c r="U4" s="117" t="s">
        <v>549</v>
      </c>
      <c r="V4" s="275">
        <v>0</v>
      </c>
      <c r="W4" s="275">
        <v>3585205</v>
      </c>
      <c r="X4" s="275">
        <f>V4-S4</f>
        <v>0</v>
      </c>
      <c r="Y4" s="275">
        <f>W4-T4</f>
        <v>3585205</v>
      </c>
      <c r="Z4" s="118">
        <f>SUM(X4:Y4)</f>
        <v>3585205</v>
      </c>
      <c r="AA4" s="275"/>
      <c r="AB4" s="275"/>
      <c r="AC4" s="275"/>
      <c r="AD4" s="275"/>
      <c r="AE4" s="275"/>
      <c r="AF4" s="275"/>
      <c r="AG4" s="275"/>
      <c r="AH4" s="275"/>
      <c r="AP4" s="111"/>
    </row>
    <row r="5" spans="1:42" ht="24" customHeight="1" x14ac:dyDescent="0.25">
      <c r="A5" s="273"/>
      <c r="B5" s="274"/>
      <c r="C5" s="274"/>
      <c r="D5" s="274"/>
      <c r="E5" s="271"/>
      <c r="F5" s="271"/>
      <c r="G5" s="271"/>
      <c r="H5" s="120" t="s">
        <v>14</v>
      </c>
      <c r="I5" s="120" t="s">
        <v>15</v>
      </c>
      <c r="J5" s="271"/>
      <c r="K5" s="120">
        <v>2018</v>
      </c>
      <c r="L5" s="120">
        <v>2019</v>
      </c>
      <c r="M5" s="120">
        <v>2018</v>
      </c>
      <c r="N5" s="120">
        <v>2019</v>
      </c>
      <c r="O5" s="120">
        <v>2018</v>
      </c>
      <c r="P5" s="120">
        <v>2019</v>
      </c>
      <c r="Q5" s="274"/>
      <c r="R5" s="274"/>
      <c r="S5" s="274" t="e">
        <f>SUM(S7:S25)+#REF!</f>
        <v>#REF!</v>
      </c>
      <c r="T5" s="274" t="e">
        <f>SUM(T7:T25)+#REF!</f>
        <v>#REF!</v>
      </c>
      <c r="U5" s="121" t="s">
        <v>550</v>
      </c>
      <c r="V5" s="276">
        <v>2504121.98</v>
      </c>
      <c r="W5" s="276">
        <v>3500668.1311000003</v>
      </c>
      <c r="X5" s="276" t="e">
        <f>V5-S5</f>
        <v>#REF!</v>
      </c>
      <c r="Y5" s="276" t="e">
        <f>W5-T5</f>
        <v>#REF!</v>
      </c>
      <c r="Z5" s="119" t="e">
        <f>SUM(X5:Y5)</f>
        <v>#REF!</v>
      </c>
      <c r="AA5" s="276"/>
      <c r="AB5" s="276"/>
      <c r="AC5" s="276"/>
      <c r="AD5" s="276"/>
      <c r="AE5" s="276"/>
      <c r="AF5" s="276"/>
      <c r="AG5" s="276"/>
      <c r="AH5" s="276"/>
      <c r="AP5" s="111"/>
    </row>
    <row r="6" spans="1:42" ht="15.75" customHeight="1" x14ac:dyDescent="0.25">
      <c r="A6" s="138" t="s">
        <v>16</v>
      </c>
      <c r="B6" s="120" t="s">
        <v>17</v>
      </c>
      <c r="C6" s="120" t="s">
        <v>18</v>
      </c>
      <c r="D6" s="120" t="s">
        <v>19</v>
      </c>
      <c r="E6" s="140" t="s">
        <v>20</v>
      </c>
      <c r="F6" s="140" t="s">
        <v>21</v>
      </c>
      <c r="G6" s="140" t="s">
        <v>22</v>
      </c>
      <c r="H6" s="120" t="s">
        <v>23</v>
      </c>
      <c r="I6" s="120" t="s">
        <v>24</v>
      </c>
      <c r="J6" s="140" t="s">
        <v>25</v>
      </c>
      <c r="K6" s="120" t="s">
        <v>26</v>
      </c>
      <c r="L6" s="120" t="s">
        <v>27</v>
      </c>
      <c r="M6" s="120" t="s">
        <v>28</v>
      </c>
      <c r="N6" s="120" t="s">
        <v>29</v>
      </c>
      <c r="O6" s="120" t="s">
        <v>30</v>
      </c>
      <c r="P6" s="120" t="s">
        <v>31</v>
      </c>
      <c r="Q6" s="120" t="s">
        <v>32</v>
      </c>
      <c r="R6" s="120" t="s">
        <v>33</v>
      </c>
      <c r="S6" s="120">
        <v>2016</v>
      </c>
      <c r="T6" s="120">
        <v>2017</v>
      </c>
      <c r="U6" s="121"/>
      <c r="V6" s="119"/>
      <c r="W6" s="119"/>
      <c r="X6" s="119"/>
      <c r="Y6" s="119"/>
      <c r="Z6" s="119"/>
      <c r="AA6" s="119"/>
      <c r="AB6" s="119"/>
      <c r="AC6" s="119"/>
      <c r="AD6" s="119"/>
      <c r="AE6" s="119"/>
      <c r="AF6" s="119"/>
      <c r="AG6" s="119"/>
      <c r="AH6" s="119"/>
      <c r="AP6" s="111"/>
    </row>
    <row r="7" spans="1:42" s="10" customFormat="1" ht="126.75" customHeight="1" x14ac:dyDescent="0.25">
      <c r="A7" s="139">
        <v>1</v>
      </c>
      <c r="B7" s="122">
        <v>1</v>
      </c>
      <c r="C7" s="122">
        <v>4</v>
      </c>
      <c r="D7" s="122">
        <v>2</v>
      </c>
      <c r="E7" s="123" t="s">
        <v>559</v>
      </c>
      <c r="F7" s="123" t="s">
        <v>560</v>
      </c>
      <c r="G7" s="122" t="s">
        <v>561</v>
      </c>
      <c r="H7" s="122" t="s">
        <v>562</v>
      </c>
      <c r="I7" s="122">
        <v>1500</v>
      </c>
      <c r="J7" s="123" t="s">
        <v>563</v>
      </c>
      <c r="K7" s="122" t="s">
        <v>556</v>
      </c>
      <c r="L7" s="122"/>
      <c r="M7" s="124">
        <v>15000</v>
      </c>
      <c r="N7" s="124">
        <v>0</v>
      </c>
      <c r="O7" s="124">
        <f t="shared" ref="O7:P21" si="0">M7</f>
        <v>15000</v>
      </c>
      <c r="P7" s="124">
        <f t="shared" si="0"/>
        <v>0</v>
      </c>
      <c r="Q7" s="122" t="s">
        <v>564</v>
      </c>
      <c r="R7" s="131" t="s">
        <v>551</v>
      </c>
      <c r="S7" s="142"/>
      <c r="T7" s="143"/>
      <c r="V7" s="127"/>
      <c r="W7" s="127"/>
      <c r="X7" s="127"/>
    </row>
    <row r="8" spans="1:42" s="10" customFormat="1" ht="28.5" customHeight="1" x14ac:dyDescent="0.25">
      <c r="A8" s="139"/>
      <c r="B8" s="277" t="s">
        <v>565</v>
      </c>
      <c r="C8" s="279"/>
      <c r="D8" s="279"/>
      <c r="E8" s="279"/>
      <c r="F8" s="279"/>
      <c r="G8" s="279"/>
      <c r="H8" s="279"/>
      <c r="I8" s="279"/>
      <c r="J8" s="279"/>
      <c r="K8" s="279"/>
      <c r="L8" s="279"/>
      <c r="M8" s="279"/>
      <c r="N8" s="279"/>
      <c r="O8" s="279"/>
      <c r="P8" s="279"/>
      <c r="Q8" s="279"/>
      <c r="R8" s="279"/>
      <c r="S8" s="142"/>
      <c r="T8" s="143"/>
      <c r="V8" s="127"/>
      <c r="W8" s="127"/>
      <c r="X8" s="127"/>
    </row>
    <row r="9" spans="1:42" s="10" customFormat="1" ht="111.75" customHeight="1" x14ac:dyDescent="0.25">
      <c r="A9" s="139">
        <v>2</v>
      </c>
      <c r="B9" s="122">
        <v>1</v>
      </c>
      <c r="C9" s="122">
        <v>4</v>
      </c>
      <c r="D9" s="122">
        <v>2</v>
      </c>
      <c r="E9" s="123" t="s">
        <v>567</v>
      </c>
      <c r="F9" s="123" t="s">
        <v>568</v>
      </c>
      <c r="G9" s="122" t="s">
        <v>569</v>
      </c>
      <c r="H9" s="122" t="s">
        <v>570</v>
      </c>
      <c r="I9" s="122" t="s">
        <v>571</v>
      </c>
      <c r="J9" s="123" t="s">
        <v>563</v>
      </c>
      <c r="K9" s="122"/>
      <c r="L9" s="122" t="s">
        <v>249</v>
      </c>
      <c r="M9" s="124">
        <v>0</v>
      </c>
      <c r="N9" s="124">
        <v>150000</v>
      </c>
      <c r="O9" s="124">
        <f t="shared" si="0"/>
        <v>0</v>
      </c>
      <c r="P9" s="124">
        <f t="shared" si="0"/>
        <v>150000</v>
      </c>
      <c r="Q9" s="122" t="s">
        <v>564</v>
      </c>
      <c r="R9" s="131" t="s">
        <v>551</v>
      </c>
      <c r="S9" s="144">
        <f t="shared" ref="S9:T11" si="1">O9</f>
        <v>0</v>
      </c>
      <c r="T9" s="145">
        <f t="shared" si="1"/>
        <v>150000</v>
      </c>
      <c r="V9" s="127"/>
      <c r="W9" s="127"/>
      <c r="X9" s="127"/>
    </row>
    <row r="10" spans="1:42" s="10" customFormat="1" ht="24.75" customHeight="1" x14ac:dyDescent="0.25">
      <c r="A10" s="139"/>
      <c r="B10" s="277" t="s">
        <v>572</v>
      </c>
      <c r="C10" s="278"/>
      <c r="D10" s="278"/>
      <c r="E10" s="278"/>
      <c r="F10" s="278"/>
      <c r="G10" s="278"/>
      <c r="H10" s="278"/>
      <c r="I10" s="278"/>
      <c r="J10" s="278"/>
      <c r="K10" s="278"/>
      <c r="L10" s="278"/>
      <c r="M10" s="278"/>
      <c r="N10" s="278"/>
      <c r="O10" s="278"/>
      <c r="P10" s="278"/>
      <c r="Q10" s="278"/>
      <c r="R10" s="278"/>
      <c r="S10" s="144"/>
      <c r="T10" s="145"/>
      <c r="V10" s="127"/>
      <c r="W10" s="127"/>
      <c r="X10" s="127"/>
    </row>
    <row r="11" spans="1:42" s="125" customFormat="1" ht="133.5" customHeight="1" x14ac:dyDescent="0.25">
      <c r="A11" s="139">
        <v>3</v>
      </c>
      <c r="B11" s="122">
        <v>1</v>
      </c>
      <c r="C11" s="122">
        <v>4</v>
      </c>
      <c r="D11" s="122">
        <v>2</v>
      </c>
      <c r="E11" s="123" t="s">
        <v>573</v>
      </c>
      <c r="F11" s="123" t="s">
        <v>574</v>
      </c>
      <c r="G11" s="122" t="s">
        <v>566</v>
      </c>
      <c r="H11" s="122" t="s">
        <v>558</v>
      </c>
      <c r="I11" s="122">
        <v>6</v>
      </c>
      <c r="J11" s="123" t="s">
        <v>575</v>
      </c>
      <c r="K11" s="122" t="s">
        <v>555</v>
      </c>
      <c r="L11" s="122" t="s">
        <v>555</v>
      </c>
      <c r="M11" s="124">
        <v>40000</v>
      </c>
      <c r="N11" s="124">
        <v>50000</v>
      </c>
      <c r="O11" s="124">
        <f t="shared" si="0"/>
        <v>40000</v>
      </c>
      <c r="P11" s="124">
        <f t="shared" si="0"/>
        <v>50000</v>
      </c>
      <c r="Q11" s="122" t="s">
        <v>564</v>
      </c>
      <c r="R11" s="131" t="s">
        <v>551</v>
      </c>
      <c r="S11" s="144">
        <f t="shared" si="1"/>
        <v>40000</v>
      </c>
      <c r="T11" s="145">
        <f t="shared" si="1"/>
        <v>50000</v>
      </c>
      <c r="V11" s="128"/>
      <c r="W11" s="128"/>
      <c r="X11" s="128"/>
    </row>
    <row r="12" spans="1:42" s="125" customFormat="1" ht="36.75" customHeight="1" x14ac:dyDescent="0.25">
      <c r="A12" s="132"/>
      <c r="B12" s="277" t="s">
        <v>576</v>
      </c>
      <c r="C12" s="282"/>
      <c r="D12" s="282"/>
      <c r="E12" s="282"/>
      <c r="F12" s="282"/>
      <c r="G12" s="282"/>
      <c r="H12" s="282"/>
      <c r="I12" s="282"/>
      <c r="J12" s="282"/>
      <c r="K12" s="282"/>
      <c r="L12" s="282"/>
      <c r="M12" s="282"/>
      <c r="N12" s="282"/>
      <c r="O12" s="282"/>
      <c r="P12" s="282"/>
      <c r="Q12" s="282"/>
      <c r="R12" s="282"/>
      <c r="S12" s="122"/>
      <c r="T12" s="122"/>
      <c r="U12" s="133"/>
      <c r="V12" s="133"/>
      <c r="W12" s="133"/>
      <c r="X12" s="133"/>
      <c r="Y12" s="133"/>
      <c r="Z12" s="133"/>
      <c r="AA12" s="133"/>
      <c r="AB12" s="133"/>
      <c r="AC12" s="133"/>
      <c r="AD12" s="133"/>
      <c r="AE12" s="133"/>
      <c r="AF12" s="133"/>
      <c r="AG12" s="133"/>
      <c r="AH12" s="133"/>
    </row>
    <row r="13" spans="1:42" s="10" customFormat="1" ht="128.25" customHeight="1" x14ac:dyDescent="0.25">
      <c r="A13" s="139">
        <v>4</v>
      </c>
      <c r="B13" s="122">
        <v>1</v>
      </c>
      <c r="C13" s="122">
        <v>4</v>
      </c>
      <c r="D13" s="122">
        <v>2</v>
      </c>
      <c r="E13" s="123" t="s">
        <v>577</v>
      </c>
      <c r="F13" s="123" t="s">
        <v>578</v>
      </c>
      <c r="G13" s="122" t="s">
        <v>566</v>
      </c>
      <c r="H13" s="122" t="s">
        <v>558</v>
      </c>
      <c r="I13" s="122">
        <v>1</v>
      </c>
      <c r="J13" s="123" t="s">
        <v>579</v>
      </c>
      <c r="K13" s="122" t="s">
        <v>344</v>
      </c>
      <c r="L13" s="122"/>
      <c r="M13" s="124">
        <v>10000</v>
      </c>
      <c r="N13" s="124">
        <v>0</v>
      </c>
      <c r="O13" s="124">
        <f t="shared" si="0"/>
        <v>10000</v>
      </c>
      <c r="P13" s="124">
        <f t="shared" si="0"/>
        <v>0</v>
      </c>
      <c r="Q13" s="122" t="s">
        <v>564</v>
      </c>
      <c r="R13" s="131" t="s">
        <v>551</v>
      </c>
      <c r="S13" s="144">
        <f t="shared" ref="S13:T15" si="2">O13</f>
        <v>10000</v>
      </c>
      <c r="T13" s="145">
        <f t="shared" si="2"/>
        <v>0</v>
      </c>
      <c r="V13" s="127"/>
      <c r="W13" s="127"/>
      <c r="X13" s="127"/>
    </row>
    <row r="14" spans="1:42" s="10" customFormat="1" ht="25.5" customHeight="1" x14ac:dyDescent="0.25">
      <c r="A14" s="139"/>
      <c r="B14" s="277" t="s">
        <v>580</v>
      </c>
      <c r="C14" s="279"/>
      <c r="D14" s="279"/>
      <c r="E14" s="279"/>
      <c r="F14" s="279"/>
      <c r="G14" s="279"/>
      <c r="H14" s="279"/>
      <c r="I14" s="279"/>
      <c r="J14" s="279"/>
      <c r="K14" s="279"/>
      <c r="L14" s="279"/>
      <c r="M14" s="279"/>
      <c r="N14" s="279"/>
      <c r="O14" s="279"/>
      <c r="P14" s="279"/>
      <c r="Q14" s="279"/>
      <c r="R14" s="279"/>
      <c r="S14" s="144"/>
      <c r="T14" s="145"/>
      <c r="V14" s="127"/>
      <c r="W14" s="127"/>
      <c r="X14" s="127"/>
    </row>
    <row r="15" spans="1:42" s="10" customFormat="1" ht="210" x14ac:dyDescent="0.25">
      <c r="A15" s="139">
        <v>5</v>
      </c>
      <c r="B15" s="122">
        <v>1</v>
      </c>
      <c r="C15" s="122">
        <v>4</v>
      </c>
      <c r="D15" s="122">
        <v>2</v>
      </c>
      <c r="E15" s="123" t="s">
        <v>581</v>
      </c>
      <c r="F15" s="123" t="s">
        <v>582</v>
      </c>
      <c r="G15" s="122" t="s">
        <v>552</v>
      </c>
      <c r="H15" s="122" t="s">
        <v>553</v>
      </c>
      <c r="I15" s="122">
        <v>3</v>
      </c>
      <c r="J15" s="123" t="s">
        <v>583</v>
      </c>
      <c r="K15" s="122" t="s">
        <v>584</v>
      </c>
      <c r="L15" s="122" t="s">
        <v>585</v>
      </c>
      <c r="M15" s="124">
        <v>90000</v>
      </c>
      <c r="N15" s="124">
        <v>200000</v>
      </c>
      <c r="O15" s="124">
        <f t="shared" ref="O15:P15" si="3">M15</f>
        <v>90000</v>
      </c>
      <c r="P15" s="124">
        <f t="shared" si="3"/>
        <v>200000</v>
      </c>
      <c r="Q15" s="122" t="s">
        <v>564</v>
      </c>
      <c r="R15" s="131" t="s">
        <v>551</v>
      </c>
      <c r="S15" s="144">
        <f t="shared" si="2"/>
        <v>90000</v>
      </c>
      <c r="T15" s="145">
        <f t="shared" si="2"/>
        <v>200000</v>
      </c>
      <c r="V15" s="127"/>
      <c r="W15" s="127"/>
      <c r="X15" s="127"/>
    </row>
    <row r="16" spans="1:42" s="10" customFormat="1" ht="33.75" customHeight="1" x14ac:dyDescent="0.25">
      <c r="A16" s="139"/>
      <c r="B16" s="277" t="s">
        <v>586</v>
      </c>
      <c r="C16" s="277"/>
      <c r="D16" s="277"/>
      <c r="E16" s="277"/>
      <c r="F16" s="277"/>
      <c r="G16" s="277"/>
      <c r="H16" s="277"/>
      <c r="I16" s="277"/>
      <c r="J16" s="277"/>
      <c r="K16" s="277"/>
      <c r="L16" s="277"/>
      <c r="M16" s="277"/>
      <c r="N16" s="277"/>
      <c r="O16" s="277"/>
      <c r="P16" s="277"/>
      <c r="Q16" s="277"/>
      <c r="R16" s="277"/>
      <c r="S16" s="144"/>
      <c r="T16" s="145"/>
      <c r="V16" s="127"/>
      <c r="W16" s="127"/>
      <c r="X16" s="127"/>
    </row>
    <row r="17" spans="1:34" s="10" customFormat="1" ht="135" x14ac:dyDescent="0.25">
      <c r="A17" s="139">
        <v>6</v>
      </c>
      <c r="B17" s="122">
        <v>1</v>
      </c>
      <c r="C17" s="122">
        <v>4</v>
      </c>
      <c r="D17" s="122">
        <v>2</v>
      </c>
      <c r="E17" s="123" t="s">
        <v>587</v>
      </c>
      <c r="F17" s="123" t="s">
        <v>588</v>
      </c>
      <c r="G17" s="122" t="s">
        <v>589</v>
      </c>
      <c r="H17" s="122" t="s">
        <v>557</v>
      </c>
      <c r="I17" s="122">
        <v>2</v>
      </c>
      <c r="J17" s="123" t="s">
        <v>590</v>
      </c>
      <c r="K17" s="122" t="s">
        <v>584</v>
      </c>
      <c r="L17" s="122" t="s">
        <v>556</v>
      </c>
      <c r="M17" s="124">
        <v>130000</v>
      </c>
      <c r="N17" s="124">
        <v>130000</v>
      </c>
      <c r="O17" s="124">
        <f t="shared" si="0"/>
        <v>130000</v>
      </c>
      <c r="P17" s="124">
        <f t="shared" si="0"/>
        <v>130000</v>
      </c>
      <c r="Q17" s="122" t="s">
        <v>564</v>
      </c>
      <c r="R17" s="131" t="s">
        <v>551</v>
      </c>
      <c r="S17" s="144">
        <f>O17</f>
        <v>130000</v>
      </c>
      <c r="T17" s="145">
        <f>P17</f>
        <v>130000</v>
      </c>
      <c r="V17" s="127"/>
      <c r="W17" s="127"/>
      <c r="X17" s="127"/>
    </row>
    <row r="18" spans="1:34" s="10" customFormat="1" ht="42" customHeight="1" x14ac:dyDescent="0.25">
      <c r="A18" s="139"/>
      <c r="B18" s="277" t="s">
        <v>591</v>
      </c>
      <c r="C18" s="279"/>
      <c r="D18" s="279"/>
      <c r="E18" s="279"/>
      <c r="F18" s="279"/>
      <c r="G18" s="279"/>
      <c r="H18" s="279"/>
      <c r="I18" s="279"/>
      <c r="J18" s="279"/>
      <c r="K18" s="279"/>
      <c r="L18" s="279"/>
      <c r="M18" s="279"/>
      <c r="N18" s="279"/>
      <c r="O18" s="279"/>
      <c r="P18" s="279"/>
      <c r="Q18" s="279"/>
      <c r="R18" s="279"/>
      <c r="S18" s="144"/>
      <c r="T18" s="145"/>
      <c r="V18" s="127"/>
      <c r="W18" s="127"/>
      <c r="X18" s="127"/>
    </row>
    <row r="19" spans="1:34" s="10" customFormat="1" ht="165" x14ac:dyDescent="0.25">
      <c r="A19" s="139">
        <v>7</v>
      </c>
      <c r="B19" s="122">
        <v>1</v>
      </c>
      <c r="C19" s="122">
        <v>4</v>
      </c>
      <c r="D19" s="122">
        <v>2</v>
      </c>
      <c r="E19" s="123" t="s">
        <v>592</v>
      </c>
      <c r="F19" s="123" t="s">
        <v>593</v>
      </c>
      <c r="G19" s="122" t="s">
        <v>364</v>
      </c>
      <c r="H19" s="123" t="s">
        <v>594</v>
      </c>
      <c r="I19" s="122">
        <v>2</v>
      </c>
      <c r="J19" s="123" t="s">
        <v>595</v>
      </c>
      <c r="K19" s="122" t="s">
        <v>249</v>
      </c>
      <c r="L19" s="122" t="s">
        <v>337</v>
      </c>
      <c r="M19" s="124">
        <v>175000</v>
      </c>
      <c r="N19" s="124">
        <v>175000</v>
      </c>
      <c r="O19" s="124">
        <f t="shared" ref="O19:P19" si="4">M19</f>
        <v>175000</v>
      </c>
      <c r="P19" s="124">
        <f t="shared" si="4"/>
        <v>175000</v>
      </c>
      <c r="Q19" s="122" t="s">
        <v>564</v>
      </c>
      <c r="R19" s="131" t="s">
        <v>551</v>
      </c>
      <c r="S19" s="146">
        <f>O19</f>
        <v>175000</v>
      </c>
      <c r="T19" s="145">
        <f>P19</f>
        <v>175000</v>
      </c>
      <c r="V19" s="127"/>
      <c r="W19" s="127"/>
      <c r="X19" s="127"/>
    </row>
    <row r="20" spans="1:34" s="10" customFormat="1" ht="45" customHeight="1" x14ac:dyDescent="0.25">
      <c r="A20" s="139"/>
      <c r="B20" s="277" t="s">
        <v>596</v>
      </c>
      <c r="C20" s="277"/>
      <c r="D20" s="277"/>
      <c r="E20" s="277"/>
      <c r="F20" s="277"/>
      <c r="G20" s="277"/>
      <c r="H20" s="277"/>
      <c r="I20" s="277"/>
      <c r="J20" s="277"/>
      <c r="K20" s="277"/>
      <c r="L20" s="277"/>
      <c r="M20" s="277"/>
      <c r="N20" s="277"/>
      <c r="O20" s="277"/>
      <c r="P20" s="277"/>
      <c r="Q20" s="277"/>
      <c r="R20" s="277"/>
      <c r="S20" s="146"/>
      <c r="T20" s="145"/>
      <c r="V20" s="127"/>
      <c r="W20" s="127"/>
      <c r="X20" s="127"/>
    </row>
    <row r="21" spans="1:34" s="10" customFormat="1" ht="90" x14ac:dyDescent="0.25">
      <c r="A21" s="139">
        <v>8</v>
      </c>
      <c r="B21" s="122">
        <v>1</v>
      </c>
      <c r="C21" s="122">
        <v>4</v>
      </c>
      <c r="D21" s="122">
        <v>2</v>
      </c>
      <c r="E21" s="123" t="s">
        <v>597</v>
      </c>
      <c r="F21" s="123" t="s">
        <v>598</v>
      </c>
      <c r="G21" s="122" t="s">
        <v>566</v>
      </c>
      <c r="H21" s="122" t="s">
        <v>599</v>
      </c>
      <c r="I21" s="122" t="s">
        <v>600</v>
      </c>
      <c r="J21" s="123" t="s">
        <v>601</v>
      </c>
      <c r="K21" s="122" t="s">
        <v>554</v>
      </c>
      <c r="L21" s="122" t="s">
        <v>555</v>
      </c>
      <c r="M21" s="124">
        <v>50000</v>
      </c>
      <c r="N21" s="124">
        <v>40000</v>
      </c>
      <c r="O21" s="124">
        <f t="shared" si="0"/>
        <v>50000</v>
      </c>
      <c r="P21" s="124">
        <f t="shared" si="0"/>
        <v>40000</v>
      </c>
      <c r="Q21" s="122" t="s">
        <v>564</v>
      </c>
      <c r="R21" s="131" t="s">
        <v>551</v>
      </c>
      <c r="S21" s="142"/>
      <c r="T21" s="143"/>
      <c r="V21" s="127"/>
      <c r="W21" s="127"/>
      <c r="X21" s="127"/>
    </row>
    <row r="22" spans="1:34" s="10" customFormat="1" ht="27" customHeight="1" x14ac:dyDescent="0.25">
      <c r="A22" s="139"/>
      <c r="B22" s="277" t="s">
        <v>602</v>
      </c>
      <c r="C22" s="278"/>
      <c r="D22" s="278"/>
      <c r="E22" s="278"/>
      <c r="F22" s="278"/>
      <c r="G22" s="278"/>
      <c r="H22" s="278"/>
      <c r="I22" s="278"/>
      <c r="J22" s="278"/>
      <c r="K22" s="278"/>
      <c r="L22" s="278"/>
      <c r="M22" s="278"/>
      <c r="N22" s="278"/>
      <c r="O22" s="278"/>
      <c r="P22" s="278"/>
      <c r="Q22" s="278"/>
      <c r="R22" s="278"/>
      <c r="S22" s="142"/>
      <c r="T22" s="143"/>
      <c r="V22" s="127"/>
      <c r="W22" s="127"/>
      <c r="X22" s="127"/>
    </row>
    <row r="23" spans="1:34" s="10" customFormat="1" ht="165" x14ac:dyDescent="0.25">
      <c r="A23" s="139">
        <v>9</v>
      </c>
      <c r="B23" s="264">
        <v>1</v>
      </c>
      <c r="C23" s="264">
        <v>4</v>
      </c>
      <c r="D23" s="264">
        <v>2</v>
      </c>
      <c r="E23" s="123" t="s">
        <v>603</v>
      </c>
      <c r="F23" s="123" t="s">
        <v>604</v>
      </c>
      <c r="G23" s="264" t="s">
        <v>566</v>
      </c>
      <c r="H23" s="264" t="s">
        <v>605</v>
      </c>
      <c r="I23" s="264">
        <v>6</v>
      </c>
      <c r="J23" s="130" t="s">
        <v>606</v>
      </c>
      <c r="K23" s="264" t="s">
        <v>43</v>
      </c>
      <c r="L23" s="264" t="s">
        <v>43</v>
      </c>
      <c r="M23" s="124">
        <v>180000</v>
      </c>
      <c r="N23" s="124">
        <v>180000</v>
      </c>
      <c r="O23" s="124">
        <f t="shared" ref="O23:P23" si="5">M23</f>
        <v>180000</v>
      </c>
      <c r="P23" s="124">
        <f t="shared" si="5"/>
        <v>180000</v>
      </c>
      <c r="Q23" s="264" t="s">
        <v>564</v>
      </c>
      <c r="R23" s="263" t="s">
        <v>551</v>
      </c>
      <c r="S23" s="144" t="e">
        <f>#REF!</f>
        <v>#REF!</v>
      </c>
      <c r="T23" s="145" t="e">
        <f>#REF!</f>
        <v>#REF!</v>
      </c>
      <c r="V23" s="127"/>
      <c r="W23" s="127"/>
      <c r="X23" s="127"/>
    </row>
    <row r="24" spans="1:34" s="10" customFormat="1" ht="36.75" customHeight="1" x14ac:dyDescent="0.25">
      <c r="A24" s="139"/>
      <c r="B24" s="277" t="s">
        <v>607</v>
      </c>
      <c r="C24" s="277"/>
      <c r="D24" s="277"/>
      <c r="E24" s="277"/>
      <c r="F24" s="277"/>
      <c r="G24" s="277"/>
      <c r="H24" s="277"/>
      <c r="I24" s="277"/>
      <c r="J24" s="277"/>
      <c r="K24" s="277"/>
      <c r="L24" s="277"/>
      <c r="M24" s="277"/>
      <c r="N24" s="277"/>
      <c r="O24" s="277"/>
      <c r="P24" s="277"/>
      <c r="Q24" s="277"/>
      <c r="R24" s="277"/>
      <c r="S24" s="144"/>
      <c r="T24" s="145"/>
      <c r="V24" s="127"/>
      <c r="W24" s="127"/>
      <c r="X24" s="127"/>
    </row>
    <row r="25" spans="1:34" s="10" customFormat="1" x14ac:dyDescent="0.25">
      <c r="A25" s="133"/>
      <c r="B25" s="133"/>
      <c r="C25" s="133"/>
      <c r="D25" s="133"/>
      <c r="E25" s="134"/>
      <c r="F25" s="134"/>
      <c r="G25" s="133"/>
      <c r="H25" s="133"/>
      <c r="I25" s="133"/>
      <c r="J25" s="134"/>
      <c r="K25" s="133"/>
      <c r="L25" s="133"/>
      <c r="M25" s="135"/>
      <c r="N25" s="135"/>
      <c r="O25" s="135"/>
      <c r="P25" s="135"/>
      <c r="Q25" s="133"/>
      <c r="R25" s="107"/>
      <c r="S25" s="128"/>
      <c r="T25" s="129"/>
      <c r="U25" s="125"/>
      <c r="V25" s="128"/>
      <c r="W25" s="128"/>
      <c r="X25" s="128"/>
      <c r="Y25" s="125"/>
      <c r="Z25" s="125"/>
      <c r="AA25" s="125"/>
      <c r="AB25" s="125"/>
      <c r="AC25" s="125"/>
      <c r="AD25" s="125"/>
      <c r="AE25" s="125"/>
      <c r="AF25" s="125"/>
      <c r="AG25" s="125"/>
      <c r="AH25" s="125"/>
    </row>
    <row r="26" spans="1:34" s="10" customFormat="1" x14ac:dyDescent="0.25">
      <c r="A26" s="133"/>
      <c r="B26" s="133"/>
      <c r="C26" s="133"/>
      <c r="D26" s="133"/>
      <c r="E26" s="134"/>
      <c r="F26" s="134"/>
      <c r="G26" s="133"/>
      <c r="H26" s="133"/>
      <c r="I26" s="133"/>
      <c r="J26" s="134"/>
      <c r="K26" s="133"/>
      <c r="L26" s="133"/>
      <c r="M26" s="283" t="s">
        <v>144</v>
      </c>
      <c r="N26" s="284"/>
      <c r="O26" s="284" t="s">
        <v>145</v>
      </c>
      <c r="P26" s="285"/>
      <c r="Q26" s="133"/>
      <c r="R26" s="107"/>
      <c r="S26" s="125"/>
      <c r="T26" s="126"/>
      <c r="U26" s="125"/>
      <c r="V26" s="128"/>
      <c r="W26" s="128"/>
      <c r="X26" s="128"/>
      <c r="Y26" s="125"/>
      <c r="Z26" s="125"/>
      <c r="AA26" s="125"/>
      <c r="AB26" s="125"/>
      <c r="AC26" s="125"/>
      <c r="AD26" s="125"/>
      <c r="AE26" s="125"/>
      <c r="AF26" s="125"/>
      <c r="AG26" s="125"/>
      <c r="AH26" s="125"/>
    </row>
    <row r="27" spans="1:34" x14ac:dyDescent="0.25">
      <c r="F27" s="109"/>
      <c r="M27" s="25" t="s">
        <v>118</v>
      </c>
      <c r="N27" s="25" t="s">
        <v>119</v>
      </c>
      <c r="O27" s="25" t="s">
        <v>118</v>
      </c>
      <c r="P27" s="25" t="s">
        <v>119</v>
      </c>
      <c r="R27" s="107"/>
      <c r="T27" s="136"/>
      <c r="V27" s="137"/>
      <c r="W27" s="137"/>
      <c r="X27" s="137"/>
    </row>
    <row r="28" spans="1:34" x14ac:dyDescent="0.25">
      <c r="F28" s="109"/>
      <c r="M28" s="41">
        <v>9</v>
      </c>
      <c r="N28" s="42">
        <v>1615000</v>
      </c>
      <c r="O28" s="28" t="s">
        <v>120</v>
      </c>
      <c r="P28" s="29" t="s">
        <v>120</v>
      </c>
      <c r="R28" s="107"/>
      <c r="T28" s="136"/>
      <c r="V28" s="137"/>
      <c r="W28" s="137"/>
      <c r="X28" s="137"/>
    </row>
    <row r="29" spans="1:34" x14ac:dyDescent="0.25">
      <c r="F29" s="109"/>
      <c r="R29" s="107"/>
      <c r="T29" s="136"/>
      <c r="V29" s="137"/>
      <c r="W29" s="137"/>
      <c r="X29" s="137"/>
    </row>
    <row r="30" spans="1:34" x14ac:dyDescent="0.25">
      <c r="F30" s="109"/>
      <c r="R30" s="107"/>
      <c r="T30" s="136"/>
      <c r="V30" s="137"/>
      <c r="W30" s="137"/>
      <c r="X30" s="137"/>
    </row>
    <row r="31" spans="1:34" x14ac:dyDescent="0.25">
      <c r="F31" s="109"/>
      <c r="J31" s="109"/>
      <c r="R31" s="107"/>
      <c r="T31" s="136"/>
      <c r="V31" s="137"/>
      <c r="W31" s="137"/>
      <c r="X31" s="137"/>
    </row>
    <row r="32" spans="1:34" x14ac:dyDescent="0.25">
      <c r="F32" s="109"/>
      <c r="J32" s="109"/>
      <c r="R32" s="107"/>
      <c r="T32" s="136"/>
      <c r="V32" s="137"/>
      <c r="W32" s="137"/>
      <c r="X32" s="137"/>
    </row>
    <row r="33" spans="6:24" x14ac:dyDescent="0.25">
      <c r="F33" s="109"/>
      <c r="J33" s="109"/>
      <c r="R33" s="107"/>
      <c r="T33" s="136"/>
      <c r="V33" s="137"/>
      <c r="W33" s="137"/>
      <c r="X33" s="137"/>
    </row>
    <row r="34" spans="6:24" x14ac:dyDescent="0.25">
      <c r="F34" s="109"/>
      <c r="J34" s="109"/>
      <c r="R34" s="107"/>
      <c r="T34" s="136"/>
      <c r="V34" s="137"/>
      <c r="W34" s="137"/>
      <c r="X34" s="137"/>
    </row>
    <row r="35" spans="6:24" x14ac:dyDescent="0.25">
      <c r="F35" s="109"/>
      <c r="J35" s="109"/>
      <c r="R35" s="107"/>
      <c r="T35" s="136"/>
      <c r="V35" s="137"/>
      <c r="W35" s="137"/>
      <c r="X35" s="137"/>
    </row>
    <row r="36" spans="6:24" x14ac:dyDescent="0.25">
      <c r="F36" s="109"/>
      <c r="J36" s="109"/>
      <c r="R36" s="107"/>
      <c r="T36" s="136"/>
      <c r="V36" s="137"/>
      <c r="W36" s="137"/>
      <c r="X36" s="137"/>
    </row>
    <row r="37" spans="6:24" x14ac:dyDescent="0.25">
      <c r="R37" s="107"/>
    </row>
    <row r="38" spans="6:24" x14ac:dyDescent="0.25">
      <c r="R38" s="107"/>
    </row>
    <row r="39" spans="6:24" x14ac:dyDescent="0.25">
      <c r="R39" s="107"/>
    </row>
    <row r="40" spans="6:24" x14ac:dyDescent="0.25">
      <c r="R40" s="107"/>
    </row>
    <row r="41" spans="6:24" x14ac:dyDescent="0.25">
      <c r="R41" s="107"/>
    </row>
    <row r="42" spans="6:24" x14ac:dyDescent="0.25">
      <c r="R42" s="107"/>
    </row>
    <row r="43" spans="6:24" x14ac:dyDescent="0.25">
      <c r="R43" s="107"/>
    </row>
    <row r="44" spans="6:24" x14ac:dyDescent="0.25">
      <c r="R44" s="107"/>
    </row>
    <row r="45" spans="6:24" x14ac:dyDescent="0.25">
      <c r="R45" s="107"/>
    </row>
    <row r="46" spans="6:24" x14ac:dyDescent="0.25">
      <c r="R46" s="107"/>
    </row>
    <row r="47" spans="6:24" x14ac:dyDescent="0.25">
      <c r="R47" s="107"/>
    </row>
    <row r="48" spans="6:24" x14ac:dyDescent="0.25">
      <c r="R48" s="107"/>
    </row>
    <row r="49" spans="18:18" x14ac:dyDescent="0.25">
      <c r="R49" s="107"/>
    </row>
    <row r="50" spans="18:18" x14ac:dyDescent="0.25">
      <c r="R50" s="107"/>
    </row>
    <row r="51" spans="18:18" x14ac:dyDescent="0.25">
      <c r="R51" s="107"/>
    </row>
    <row r="52" spans="18:18" x14ac:dyDescent="0.25">
      <c r="R52" s="107"/>
    </row>
    <row r="53" spans="18:18" x14ac:dyDescent="0.25">
      <c r="R53" s="107"/>
    </row>
    <row r="54" spans="18:18" x14ac:dyDescent="0.25">
      <c r="R54" s="107"/>
    </row>
    <row r="55" spans="18:18" x14ac:dyDescent="0.25">
      <c r="R55" s="107"/>
    </row>
    <row r="56" spans="18:18" x14ac:dyDescent="0.25">
      <c r="R56" s="107"/>
    </row>
    <row r="57" spans="18:18" x14ac:dyDescent="0.25">
      <c r="R57" s="107"/>
    </row>
    <row r="58" spans="18:18" x14ac:dyDescent="0.25">
      <c r="R58" s="107"/>
    </row>
    <row r="59" spans="18:18" x14ac:dyDescent="0.25">
      <c r="R59" s="107"/>
    </row>
    <row r="60" spans="18:18" x14ac:dyDescent="0.25">
      <c r="R60" s="107"/>
    </row>
    <row r="61" spans="18:18" x14ac:dyDescent="0.25">
      <c r="R61" s="107"/>
    </row>
    <row r="62" spans="18:18" x14ac:dyDescent="0.25">
      <c r="R62" s="107"/>
    </row>
    <row r="63" spans="18:18" x14ac:dyDescent="0.25">
      <c r="R63" s="107"/>
    </row>
    <row r="64" spans="18:18" x14ac:dyDescent="0.25">
      <c r="R64" s="107"/>
    </row>
    <row r="65" spans="18:18" x14ac:dyDescent="0.25">
      <c r="R65" s="107"/>
    </row>
    <row r="66" spans="18:18" x14ac:dyDescent="0.25">
      <c r="R66" s="107"/>
    </row>
    <row r="67" spans="18:18" x14ac:dyDescent="0.25">
      <c r="R67" s="107"/>
    </row>
    <row r="68" spans="18:18" x14ac:dyDescent="0.25">
      <c r="R68" s="107"/>
    </row>
    <row r="69" spans="18:18" x14ac:dyDescent="0.25">
      <c r="R69" s="107"/>
    </row>
    <row r="70" spans="18:18" x14ac:dyDescent="0.25">
      <c r="R70" s="107"/>
    </row>
    <row r="71" spans="18:18" x14ac:dyDescent="0.25">
      <c r="R71" s="107"/>
    </row>
    <row r="72" spans="18:18" x14ac:dyDescent="0.25">
      <c r="R72" s="107"/>
    </row>
    <row r="73" spans="18:18" x14ac:dyDescent="0.25">
      <c r="R73" s="107"/>
    </row>
    <row r="74" spans="18:18" x14ac:dyDescent="0.25">
      <c r="R74" s="107"/>
    </row>
    <row r="75" spans="18:18" x14ac:dyDescent="0.25">
      <c r="R75" s="107"/>
    </row>
    <row r="76" spans="18:18" x14ac:dyDescent="0.25">
      <c r="R76" s="107"/>
    </row>
    <row r="77" spans="18:18" x14ac:dyDescent="0.25">
      <c r="R77" s="107"/>
    </row>
    <row r="78" spans="18:18" x14ac:dyDescent="0.25">
      <c r="R78" s="107"/>
    </row>
    <row r="79" spans="18:18" x14ac:dyDescent="0.25">
      <c r="R79" s="107"/>
    </row>
    <row r="80" spans="18:18" x14ac:dyDescent="0.25">
      <c r="R80" s="107"/>
    </row>
    <row r="81" spans="18:18" x14ac:dyDescent="0.25">
      <c r="R81" s="107"/>
    </row>
    <row r="82" spans="18:18" x14ac:dyDescent="0.25">
      <c r="R82" s="107"/>
    </row>
    <row r="83" spans="18:18" x14ac:dyDescent="0.25">
      <c r="R83" s="107"/>
    </row>
    <row r="84" spans="18:18" x14ac:dyDescent="0.25">
      <c r="R84" s="107"/>
    </row>
    <row r="85" spans="18:18" x14ac:dyDescent="0.25">
      <c r="R85" s="107"/>
    </row>
    <row r="86" spans="18:18" x14ac:dyDescent="0.25">
      <c r="R86" s="107"/>
    </row>
    <row r="87" spans="18:18" x14ac:dyDescent="0.25">
      <c r="R87" s="107"/>
    </row>
    <row r="88" spans="18:18" x14ac:dyDescent="0.25">
      <c r="R88" s="107"/>
    </row>
    <row r="89" spans="18:18" x14ac:dyDescent="0.25">
      <c r="R89" s="107"/>
    </row>
    <row r="90" spans="18:18" x14ac:dyDescent="0.25">
      <c r="R90" s="107"/>
    </row>
    <row r="91" spans="18:18" x14ac:dyDescent="0.25">
      <c r="R91" s="107"/>
    </row>
    <row r="92" spans="18:18" x14ac:dyDescent="0.25">
      <c r="R92" s="107"/>
    </row>
    <row r="93" spans="18:18" x14ac:dyDescent="0.25">
      <c r="R93" s="107"/>
    </row>
    <row r="94" spans="18:18" x14ac:dyDescent="0.25">
      <c r="R94" s="107"/>
    </row>
    <row r="95" spans="18:18" x14ac:dyDescent="0.25">
      <c r="R95" s="107"/>
    </row>
    <row r="96" spans="18:18" x14ac:dyDescent="0.25">
      <c r="R96" s="107"/>
    </row>
    <row r="97" spans="18:18" x14ac:dyDescent="0.25">
      <c r="R97" s="107"/>
    </row>
    <row r="98" spans="18:18" x14ac:dyDescent="0.25">
      <c r="R98" s="107"/>
    </row>
    <row r="99" spans="18:18" x14ac:dyDescent="0.25">
      <c r="R99" s="107"/>
    </row>
    <row r="100" spans="18:18" x14ac:dyDescent="0.25">
      <c r="R100" s="107"/>
    </row>
    <row r="101" spans="18:18" x14ac:dyDescent="0.25">
      <c r="R101" s="107"/>
    </row>
    <row r="102" spans="18:18" x14ac:dyDescent="0.25">
      <c r="R102" s="107"/>
    </row>
    <row r="103" spans="18:18" x14ac:dyDescent="0.25">
      <c r="R103" s="107"/>
    </row>
    <row r="104" spans="18:18" x14ac:dyDescent="0.25">
      <c r="R104" s="107"/>
    </row>
    <row r="105" spans="18:18" x14ac:dyDescent="0.25">
      <c r="R105" s="107"/>
    </row>
    <row r="106" spans="18:18" x14ac:dyDescent="0.25">
      <c r="R106" s="107"/>
    </row>
    <row r="107" spans="18:18" x14ac:dyDescent="0.25">
      <c r="R107" s="107"/>
    </row>
    <row r="108" spans="18:18" x14ac:dyDescent="0.25">
      <c r="R108" s="107"/>
    </row>
    <row r="109" spans="18:18" x14ac:dyDescent="0.25">
      <c r="R109" s="107"/>
    </row>
    <row r="110" spans="18:18" x14ac:dyDescent="0.25">
      <c r="R110" s="107"/>
    </row>
    <row r="111" spans="18:18" x14ac:dyDescent="0.25">
      <c r="R111" s="107"/>
    </row>
    <row r="112" spans="18:18" x14ac:dyDescent="0.25">
      <c r="R112" s="107"/>
    </row>
    <row r="113" spans="18:18" x14ac:dyDescent="0.25">
      <c r="R113" s="107"/>
    </row>
    <row r="114" spans="18:18" x14ac:dyDescent="0.25">
      <c r="R114" s="107"/>
    </row>
    <row r="115" spans="18:18" x14ac:dyDescent="0.25">
      <c r="R115" s="107"/>
    </row>
    <row r="116" spans="18:18" x14ac:dyDescent="0.25">
      <c r="R116" s="107"/>
    </row>
    <row r="117" spans="18:18" x14ac:dyDescent="0.25">
      <c r="R117" s="107"/>
    </row>
    <row r="118" spans="18:18" x14ac:dyDescent="0.25">
      <c r="R118" s="107"/>
    </row>
    <row r="119" spans="18:18" x14ac:dyDescent="0.25">
      <c r="R119" s="107"/>
    </row>
    <row r="120" spans="18:18" x14ac:dyDescent="0.25">
      <c r="R120" s="107"/>
    </row>
    <row r="121" spans="18:18" x14ac:dyDescent="0.25">
      <c r="R121" s="107"/>
    </row>
    <row r="122" spans="18:18" x14ac:dyDescent="0.25">
      <c r="R122" s="107"/>
    </row>
    <row r="123" spans="18:18" x14ac:dyDescent="0.25">
      <c r="R123" s="107"/>
    </row>
    <row r="124" spans="18:18" x14ac:dyDescent="0.25">
      <c r="R124" s="107"/>
    </row>
    <row r="125" spans="18:18" x14ac:dyDescent="0.25">
      <c r="R125" s="107"/>
    </row>
    <row r="126" spans="18:18" x14ac:dyDescent="0.25">
      <c r="R126" s="107"/>
    </row>
    <row r="127" spans="18:18" x14ac:dyDescent="0.25">
      <c r="R127" s="107"/>
    </row>
    <row r="128" spans="18:18" x14ac:dyDescent="0.25">
      <c r="R128" s="107"/>
    </row>
    <row r="129" spans="18:18" x14ac:dyDescent="0.25">
      <c r="R129" s="107"/>
    </row>
    <row r="130" spans="18:18" x14ac:dyDescent="0.25">
      <c r="R130" s="107"/>
    </row>
    <row r="131" spans="18:18" x14ac:dyDescent="0.25">
      <c r="R131" s="107"/>
    </row>
    <row r="132" spans="18:18" x14ac:dyDescent="0.25">
      <c r="R132" s="107"/>
    </row>
    <row r="133" spans="18:18" x14ac:dyDescent="0.25">
      <c r="R133" s="107"/>
    </row>
    <row r="134" spans="18:18" x14ac:dyDescent="0.25">
      <c r="R134" s="107"/>
    </row>
    <row r="135" spans="18:18" x14ac:dyDescent="0.25">
      <c r="R135" s="107"/>
    </row>
    <row r="136" spans="18:18" x14ac:dyDescent="0.25">
      <c r="R136" s="107"/>
    </row>
    <row r="137" spans="18:18" x14ac:dyDescent="0.25">
      <c r="R137" s="107"/>
    </row>
    <row r="138" spans="18:18" x14ac:dyDescent="0.25">
      <c r="R138" s="107"/>
    </row>
    <row r="139" spans="18:18" x14ac:dyDescent="0.25">
      <c r="R139" s="107"/>
    </row>
    <row r="140" spans="18:18" x14ac:dyDescent="0.25">
      <c r="R140" s="107"/>
    </row>
    <row r="141" spans="18:18" x14ac:dyDescent="0.25">
      <c r="R141" s="107"/>
    </row>
    <row r="142" spans="18:18" x14ac:dyDescent="0.25">
      <c r="R142" s="107"/>
    </row>
    <row r="143" spans="18:18" x14ac:dyDescent="0.25">
      <c r="R143" s="107"/>
    </row>
    <row r="144" spans="18:18" x14ac:dyDescent="0.25">
      <c r="R144" s="107"/>
    </row>
    <row r="145" spans="18:18" x14ac:dyDescent="0.25">
      <c r="R145" s="107"/>
    </row>
    <row r="146" spans="18:18" x14ac:dyDescent="0.25">
      <c r="R146" s="107"/>
    </row>
    <row r="147" spans="18:18" x14ac:dyDescent="0.25">
      <c r="R147" s="107"/>
    </row>
    <row r="148" spans="18:18" x14ac:dyDescent="0.25">
      <c r="R148" s="107"/>
    </row>
    <row r="149" spans="18:18" x14ac:dyDescent="0.25">
      <c r="R149" s="107"/>
    </row>
    <row r="150" spans="18:18" x14ac:dyDescent="0.25">
      <c r="R150" s="107"/>
    </row>
    <row r="151" spans="18:18" x14ac:dyDescent="0.25">
      <c r="R151" s="107"/>
    </row>
    <row r="152" spans="18:18" x14ac:dyDescent="0.25">
      <c r="R152" s="107"/>
    </row>
    <row r="153" spans="18:18" x14ac:dyDescent="0.25">
      <c r="R153" s="107"/>
    </row>
    <row r="154" spans="18:18" x14ac:dyDescent="0.25">
      <c r="R154" s="107"/>
    </row>
    <row r="155" spans="18:18" x14ac:dyDescent="0.25">
      <c r="R155" s="107"/>
    </row>
    <row r="156" spans="18:18" x14ac:dyDescent="0.25">
      <c r="R156" s="107"/>
    </row>
    <row r="157" spans="18:18" x14ac:dyDescent="0.25">
      <c r="R157" s="107"/>
    </row>
    <row r="158" spans="18:18" x14ac:dyDescent="0.25">
      <c r="R158" s="107"/>
    </row>
    <row r="159" spans="18:18" x14ac:dyDescent="0.25">
      <c r="R159" s="107"/>
    </row>
    <row r="160" spans="18:18" x14ac:dyDescent="0.25">
      <c r="R160" s="107"/>
    </row>
    <row r="161" spans="18:18" x14ac:dyDescent="0.25">
      <c r="R161" s="107"/>
    </row>
    <row r="162" spans="18:18" x14ac:dyDescent="0.25">
      <c r="R162" s="107"/>
    </row>
    <row r="163" spans="18:18" x14ac:dyDescent="0.25">
      <c r="R163" s="107"/>
    </row>
    <row r="164" spans="18:18" x14ac:dyDescent="0.25">
      <c r="R164" s="107"/>
    </row>
    <row r="165" spans="18:18" x14ac:dyDescent="0.25">
      <c r="R165" s="107"/>
    </row>
    <row r="166" spans="18:18" x14ac:dyDescent="0.25">
      <c r="R166" s="107"/>
    </row>
    <row r="167" spans="18:18" x14ac:dyDescent="0.25">
      <c r="R167" s="107"/>
    </row>
    <row r="168" spans="18:18" x14ac:dyDescent="0.25">
      <c r="R168" s="107"/>
    </row>
    <row r="169" spans="18:18" x14ac:dyDescent="0.25">
      <c r="R169" s="107"/>
    </row>
    <row r="170" spans="18:18" x14ac:dyDescent="0.25">
      <c r="R170" s="107"/>
    </row>
    <row r="171" spans="18:18" x14ac:dyDescent="0.25">
      <c r="R171" s="107"/>
    </row>
    <row r="172" spans="18:18" x14ac:dyDescent="0.25">
      <c r="R172" s="107"/>
    </row>
    <row r="173" spans="18:18" x14ac:dyDescent="0.25">
      <c r="R173" s="107"/>
    </row>
    <row r="174" spans="18:18" x14ac:dyDescent="0.25">
      <c r="R174" s="107"/>
    </row>
    <row r="175" spans="18:18" x14ac:dyDescent="0.25">
      <c r="R175" s="107"/>
    </row>
    <row r="176" spans="18:18" x14ac:dyDescent="0.25">
      <c r="R176" s="107"/>
    </row>
    <row r="177" spans="18:18" x14ac:dyDescent="0.25">
      <c r="R177" s="107"/>
    </row>
    <row r="178" spans="18:18" x14ac:dyDescent="0.25">
      <c r="R178" s="107"/>
    </row>
    <row r="179" spans="18:18" x14ac:dyDescent="0.25">
      <c r="R179" s="107"/>
    </row>
    <row r="180" spans="18:18" x14ac:dyDescent="0.25">
      <c r="R180" s="107"/>
    </row>
    <row r="181" spans="18:18" x14ac:dyDescent="0.25">
      <c r="R181" s="107"/>
    </row>
    <row r="182" spans="18:18" x14ac:dyDescent="0.25">
      <c r="R182" s="107"/>
    </row>
    <row r="183" spans="18:18" x14ac:dyDescent="0.25">
      <c r="R183" s="107"/>
    </row>
    <row r="184" spans="18:18" x14ac:dyDescent="0.25">
      <c r="R184" s="107"/>
    </row>
    <row r="185" spans="18:18" x14ac:dyDescent="0.25">
      <c r="R185" s="107"/>
    </row>
    <row r="186" spans="18:18" x14ac:dyDescent="0.25">
      <c r="R186" s="107"/>
    </row>
    <row r="187" spans="18:18" x14ac:dyDescent="0.25">
      <c r="R187" s="107"/>
    </row>
    <row r="188" spans="18:18" x14ac:dyDescent="0.25">
      <c r="R188" s="107"/>
    </row>
    <row r="189" spans="18:18" x14ac:dyDescent="0.25">
      <c r="R189" s="107"/>
    </row>
    <row r="190" spans="18:18" x14ac:dyDescent="0.25">
      <c r="R190" s="107"/>
    </row>
    <row r="191" spans="18:18" x14ac:dyDescent="0.25">
      <c r="R191" s="107"/>
    </row>
    <row r="192" spans="18:18" x14ac:dyDescent="0.25">
      <c r="R192" s="107"/>
    </row>
    <row r="193" spans="18:18" x14ac:dyDescent="0.25">
      <c r="R193" s="107"/>
    </row>
    <row r="194" spans="18:18" x14ac:dyDescent="0.25">
      <c r="R194" s="107"/>
    </row>
    <row r="195" spans="18:18" x14ac:dyDescent="0.25">
      <c r="R195" s="107"/>
    </row>
    <row r="196" spans="18:18" x14ac:dyDescent="0.25">
      <c r="R196" s="107"/>
    </row>
    <row r="197" spans="18:18" x14ac:dyDescent="0.25">
      <c r="R197" s="107"/>
    </row>
    <row r="198" spans="18:18" x14ac:dyDescent="0.25">
      <c r="R198" s="107"/>
    </row>
    <row r="199" spans="18:18" x14ac:dyDescent="0.25">
      <c r="R199" s="107"/>
    </row>
    <row r="200" spans="18:18" x14ac:dyDescent="0.25">
      <c r="R200" s="107"/>
    </row>
    <row r="201" spans="18:18" x14ac:dyDescent="0.25">
      <c r="R201" s="107"/>
    </row>
    <row r="202" spans="18:18" x14ac:dyDescent="0.25">
      <c r="R202" s="107"/>
    </row>
    <row r="203" spans="18:18" x14ac:dyDescent="0.25">
      <c r="R203" s="107"/>
    </row>
    <row r="204" spans="18:18" x14ac:dyDescent="0.25">
      <c r="R204" s="107"/>
    </row>
    <row r="205" spans="18:18" x14ac:dyDescent="0.25">
      <c r="R205" s="107"/>
    </row>
    <row r="206" spans="18:18" x14ac:dyDescent="0.25">
      <c r="R206" s="107"/>
    </row>
    <row r="207" spans="18:18" x14ac:dyDescent="0.25">
      <c r="R207" s="107"/>
    </row>
    <row r="208" spans="18:18" x14ac:dyDescent="0.25">
      <c r="R208" s="107"/>
    </row>
    <row r="209" spans="18:18" x14ac:dyDescent="0.25">
      <c r="R209" s="107"/>
    </row>
    <row r="210" spans="18:18" x14ac:dyDescent="0.25">
      <c r="R210" s="107"/>
    </row>
    <row r="211" spans="18:18" x14ac:dyDescent="0.25">
      <c r="R211" s="107"/>
    </row>
    <row r="212" spans="18:18" x14ac:dyDescent="0.25">
      <c r="R212" s="107"/>
    </row>
    <row r="213" spans="18:18" x14ac:dyDescent="0.25">
      <c r="R213" s="107"/>
    </row>
    <row r="214" spans="18:18" x14ac:dyDescent="0.25">
      <c r="R214" s="107"/>
    </row>
    <row r="215" spans="18:18" x14ac:dyDescent="0.25">
      <c r="R215" s="107"/>
    </row>
    <row r="216" spans="18:18" x14ac:dyDescent="0.25">
      <c r="R216" s="107"/>
    </row>
    <row r="217" spans="18:18" x14ac:dyDescent="0.25">
      <c r="R217" s="107"/>
    </row>
    <row r="218" spans="18:18" x14ac:dyDescent="0.25">
      <c r="R218" s="107"/>
    </row>
    <row r="219" spans="18:18" x14ac:dyDescent="0.25">
      <c r="R219" s="107"/>
    </row>
    <row r="220" spans="18:18" x14ac:dyDescent="0.25">
      <c r="R220" s="107"/>
    </row>
    <row r="221" spans="18:18" x14ac:dyDescent="0.25">
      <c r="R221" s="107"/>
    </row>
    <row r="222" spans="18:18" x14ac:dyDescent="0.25">
      <c r="R222" s="107"/>
    </row>
    <row r="223" spans="18:18" x14ac:dyDescent="0.25">
      <c r="R223" s="107"/>
    </row>
    <row r="224" spans="18:18" x14ac:dyDescent="0.25">
      <c r="R224" s="107"/>
    </row>
    <row r="225" spans="18:18" x14ac:dyDescent="0.25">
      <c r="R225" s="107"/>
    </row>
    <row r="226" spans="18:18" x14ac:dyDescent="0.25">
      <c r="R226" s="107"/>
    </row>
    <row r="227" spans="18:18" x14ac:dyDescent="0.25">
      <c r="R227" s="107"/>
    </row>
    <row r="228" spans="18:18" x14ac:dyDescent="0.25">
      <c r="R228" s="107"/>
    </row>
    <row r="229" spans="18:18" x14ac:dyDescent="0.25">
      <c r="R229" s="107"/>
    </row>
    <row r="230" spans="18:18" x14ac:dyDescent="0.25">
      <c r="R230" s="107"/>
    </row>
    <row r="231" spans="18:18" x14ac:dyDescent="0.25">
      <c r="R231" s="107"/>
    </row>
    <row r="232" spans="18:18" x14ac:dyDescent="0.25">
      <c r="R232" s="107"/>
    </row>
    <row r="233" spans="18:18" x14ac:dyDescent="0.25">
      <c r="R233" s="107"/>
    </row>
    <row r="234" spans="18:18" x14ac:dyDescent="0.25">
      <c r="R234" s="107"/>
    </row>
    <row r="235" spans="18:18" x14ac:dyDescent="0.25">
      <c r="R235" s="107"/>
    </row>
    <row r="236" spans="18:18" x14ac:dyDescent="0.25">
      <c r="R236" s="107"/>
    </row>
    <row r="237" spans="18:18" x14ac:dyDescent="0.25">
      <c r="R237" s="107"/>
    </row>
    <row r="238" spans="18:18" x14ac:dyDescent="0.25">
      <c r="R238" s="107"/>
    </row>
    <row r="239" spans="18:18" x14ac:dyDescent="0.25">
      <c r="R239" s="107"/>
    </row>
    <row r="240" spans="18:18" x14ac:dyDescent="0.25">
      <c r="R240" s="107"/>
    </row>
    <row r="241" spans="18:18" x14ac:dyDescent="0.25">
      <c r="R241" s="107"/>
    </row>
    <row r="242" spans="18:18" x14ac:dyDescent="0.25">
      <c r="R242" s="107"/>
    </row>
    <row r="243" spans="18:18" x14ac:dyDescent="0.25">
      <c r="R243" s="107"/>
    </row>
    <row r="244" spans="18:18" x14ac:dyDescent="0.25">
      <c r="R244" s="107"/>
    </row>
    <row r="245" spans="18:18" x14ac:dyDescent="0.25">
      <c r="R245" s="107"/>
    </row>
    <row r="246" spans="18:18" x14ac:dyDescent="0.25">
      <c r="R246" s="107"/>
    </row>
    <row r="247" spans="18:18" x14ac:dyDescent="0.25">
      <c r="R247" s="107"/>
    </row>
    <row r="248" spans="18:18" x14ac:dyDescent="0.25">
      <c r="R248" s="107"/>
    </row>
    <row r="249" spans="18:18" x14ac:dyDescent="0.25">
      <c r="R249" s="107"/>
    </row>
    <row r="250" spans="18:18" x14ac:dyDescent="0.25">
      <c r="R250" s="107"/>
    </row>
    <row r="251" spans="18:18" x14ac:dyDescent="0.25">
      <c r="R251" s="107"/>
    </row>
    <row r="252" spans="18:18" x14ac:dyDescent="0.25">
      <c r="R252" s="107"/>
    </row>
    <row r="253" spans="18:18" x14ac:dyDescent="0.25">
      <c r="R253" s="107"/>
    </row>
    <row r="254" spans="18:18" x14ac:dyDescent="0.25">
      <c r="R254" s="107"/>
    </row>
    <row r="255" spans="18:18" x14ac:dyDescent="0.25">
      <c r="R255" s="107"/>
    </row>
    <row r="256" spans="18:18" x14ac:dyDescent="0.25">
      <c r="R256" s="107"/>
    </row>
    <row r="257" spans="18:18" x14ac:dyDescent="0.25">
      <c r="R257" s="107"/>
    </row>
    <row r="258" spans="18:18" x14ac:dyDescent="0.25">
      <c r="R258" s="107"/>
    </row>
    <row r="259" spans="18:18" x14ac:dyDescent="0.25">
      <c r="R259" s="107"/>
    </row>
    <row r="260" spans="18:18" x14ac:dyDescent="0.25">
      <c r="R260" s="107"/>
    </row>
    <row r="261" spans="18:18" x14ac:dyDescent="0.25">
      <c r="R261" s="107"/>
    </row>
    <row r="262" spans="18:18" x14ac:dyDescent="0.25">
      <c r="R262" s="107"/>
    </row>
    <row r="263" spans="18:18" x14ac:dyDescent="0.25">
      <c r="R263" s="107"/>
    </row>
    <row r="264" spans="18:18" x14ac:dyDescent="0.25">
      <c r="R264" s="107"/>
    </row>
    <row r="265" spans="18:18" x14ac:dyDescent="0.25">
      <c r="R265" s="107"/>
    </row>
    <row r="266" spans="18:18" x14ac:dyDescent="0.25">
      <c r="R266" s="107"/>
    </row>
    <row r="267" spans="18:18" x14ac:dyDescent="0.25">
      <c r="R267" s="107"/>
    </row>
    <row r="268" spans="18:18" x14ac:dyDescent="0.25">
      <c r="R268" s="107"/>
    </row>
    <row r="269" spans="18:18" x14ac:dyDescent="0.25">
      <c r="R269" s="107"/>
    </row>
    <row r="270" spans="18:18" x14ac:dyDescent="0.25">
      <c r="R270" s="107"/>
    </row>
    <row r="271" spans="18:18" x14ac:dyDescent="0.25">
      <c r="R271" s="107"/>
    </row>
    <row r="272" spans="18:18" x14ac:dyDescent="0.25">
      <c r="R272" s="107"/>
    </row>
    <row r="273" spans="18:18" x14ac:dyDescent="0.25">
      <c r="R273" s="107"/>
    </row>
    <row r="274" spans="18:18" x14ac:dyDescent="0.25">
      <c r="R274" s="107"/>
    </row>
    <row r="275" spans="18:18" x14ac:dyDescent="0.25">
      <c r="R275" s="107"/>
    </row>
    <row r="276" spans="18:18" x14ac:dyDescent="0.25">
      <c r="R276" s="107"/>
    </row>
    <row r="277" spans="18:18" x14ac:dyDescent="0.25">
      <c r="R277" s="107"/>
    </row>
    <row r="278" spans="18:18" x14ac:dyDescent="0.25">
      <c r="R278" s="107"/>
    </row>
    <row r="279" spans="18:18" x14ac:dyDescent="0.25">
      <c r="R279" s="107"/>
    </row>
    <row r="280" spans="18:18" x14ac:dyDescent="0.25">
      <c r="R280" s="107"/>
    </row>
    <row r="281" spans="18:18" x14ac:dyDescent="0.25">
      <c r="R281" s="107"/>
    </row>
    <row r="282" spans="18:18" x14ac:dyDescent="0.25">
      <c r="R282" s="107"/>
    </row>
    <row r="283" spans="18:18" x14ac:dyDescent="0.25">
      <c r="R283" s="107"/>
    </row>
    <row r="284" spans="18:18" x14ac:dyDescent="0.25">
      <c r="R284" s="107"/>
    </row>
    <row r="285" spans="18:18" x14ac:dyDescent="0.25">
      <c r="R285" s="107"/>
    </row>
    <row r="286" spans="18:18" x14ac:dyDescent="0.25">
      <c r="R286" s="107"/>
    </row>
    <row r="287" spans="18:18" x14ac:dyDescent="0.25">
      <c r="R287" s="107"/>
    </row>
    <row r="288" spans="18:18" x14ac:dyDescent="0.25">
      <c r="R288" s="107"/>
    </row>
    <row r="289" spans="18:18" x14ac:dyDescent="0.25">
      <c r="R289" s="107"/>
    </row>
    <row r="290" spans="18:18" x14ac:dyDescent="0.25">
      <c r="R290" s="107"/>
    </row>
    <row r="291" spans="18:18" x14ac:dyDescent="0.25">
      <c r="R291" s="107"/>
    </row>
    <row r="292" spans="18:18" x14ac:dyDescent="0.25">
      <c r="R292" s="107"/>
    </row>
    <row r="293" spans="18:18" x14ac:dyDescent="0.25">
      <c r="R293" s="107"/>
    </row>
    <row r="294" spans="18:18" x14ac:dyDescent="0.25">
      <c r="R294" s="107"/>
    </row>
    <row r="295" spans="18:18" x14ac:dyDescent="0.25">
      <c r="R295" s="107"/>
    </row>
    <row r="296" spans="18:18" x14ac:dyDescent="0.25">
      <c r="R296" s="107"/>
    </row>
    <row r="297" spans="18:18" x14ac:dyDescent="0.25">
      <c r="R297" s="107"/>
    </row>
    <row r="298" spans="18:18" x14ac:dyDescent="0.25">
      <c r="R298" s="107"/>
    </row>
    <row r="299" spans="18:18" x14ac:dyDescent="0.25">
      <c r="R299" s="107"/>
    </row>
    <row r="300" spans="18:18" x14ac:dyDescent="0.25">
      <c r="R300" s="107"/>
    </row>
    <row r="301" spans="18:18" x14ac:dyDescent="0.25">
      <c r="R301" s="107"/>
    </row>
    <row r="302" spans="18:18" x14ac:dyDescent="0.25">
      <c r="R302" s="107"/>
    </row>
    <row r="303" spans="18:18" x14ac:dyDescent="0.25">
      <c r="R303" s="107"/>
    </row>
    <row r="304" spans="18:18" x14ac:dyDescent="0.25">
      <c r="R304" s="107"/>
    </row>
    <row r="305" spans="18:18" x14ac:dyDescent="0.25">
      <c r="R305" s="107"/>
    </row>
  </sheetData>
  <mergeCells count="39">
    <mergeCell ref="B12:R12"/>
    <mergeCell ref="M26:N26"/>
    <mergeCell ref="O26:P26"/>
    <mergeCell ref="B14:R14"/>
    <mergeCell ref="B16:R16"/>
    <mergeCell ref="B18:R18"/>
    <mergeCell ref="B24:R24"/>
    <mergeCell ref="B20:R20"/>
    <mergeCell ref="B22:R22"/>
    <mergeCell ref="B10:R10"/>
    <mergeCell ref="B8:R8"/>
    <mergeCell ref="AE4:AE5"/>
    <mergeCell ref="AF4:AF5"/>
    <mergeCell ref="H4:I4"/>
    <mergeCell ref="J4:J5"/>
    <mergeCell ref="K4:L4"/>
    <mergeCell ref="M4:N4"/>
    <mergeCell ref="O4:P4"/>
    <mergeCell ref="F4:F5"/>
    <mergeCell ref="Q4:Q5"/>
    <mergeCell ref="R4:R5"/>
    <mergeCell ref="S4:S5"/>
    <mergeCell ref="T4:T5"/>
    <mergeCell ref="V4:V5"/>
    <mergeCell ref="W4:W5"/>
    <mergeCell ref="AG4:AG5"/>
    <mergeCell ref="AH4:AH5"/>
    <mergeCell ref="X4:X5"/>
    <mergeCell ref="Y4:Y5"/>
    <mergeCell ref="AA4:AA5"/>
    <mergeCell ref="AB4:AB5"/>
    <mergeCell ref="AC4:AC5"/>
    <mergeCell ref="AD4:AD5"/>
    <mergeCell ref="G4:G5"/>
    <mergeCell ref="A4:A5"/>
    <mergeCell ref="B4:B5"/>
    <mergeCell ref="C4:C5"/>
    <mergeCell ref="D4:D5"/>
    <mergeCell ref="E4:E5"/>
  </mergeCells>
  <dataValidations count="2">
    <dataValidation type="list" allowBlank="1" showInputMessage="1" showErrorMessage="1" sqref="Q25:Q26 Q17 Q13 Q9 Q21 Q11 Q7" xr:uid="{00000000-0002-0000-1000-000000000000}">
      <formula1>$AP$1:$AP$6</formula1>
    </dataValidation>
    <dataValidation type="list" allowBlank="1" showInputMessage="1" showErrorMessage="1" sqref="Q23 Q15 Q19" xr:uid="{00000000-0002-0000-1000-000001000000}">
      <formula1>$AQ$1:$AQ$6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47"/>
  <sheetViews>
    <sheetView workbookViewId="0">
      <selection activeCell="D2" sqref="D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8.140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801</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158.25" customHeight="1" x14ac:dyDescent="0.25">
      <c r="A7" s="63">
        <v>1</v>
      </c>
      <c r="B7" s="178">
        <v>3</v>
      </c>
      <c r="C7" s="178">
        <v>4</v>
      </c>
      <c r="D7" s="180">
        <v>5</v>
      </c>
      <c r="E7" s="104" t="s">
        <v>306</v>
      </c>
      <c r="F7" s="180" t="s">
        <v>307</v>
      </c>
      <c r="G7" s="180" t="s">
        <v>308</v>
      </c>
      <c r="H7" s="179" t="s">
        <v>309</v>
      </c>
      <c r="I7" s="69" t="s">
        <v>310</v>
      </c>
      <c r="J7" s="180" t="s">
        <v>311</v>
      </c>
      <c r="K7" s="179" t="s">
        <v>312</v>
      </c>
      <c r="L7" s="179"/>
      <c r="M7" s="182">
        <v>15300</v>
      </c>
      <c r="N7" s="182"/>
      <c r="O7" s="182">
        <v>15300</v>
      </c>
      <c r="P7" s="182"/>
      <c r="Q7" s="180" t="s">
        <v>313</v>
      </c>
      <c r="R7" s="180" t="s">
        <v>543</v>
      </c>
      <c r="S7" s="9"/>
    </row>
    <row r="8" spans="1:19" s="10" customFormat="1" ht="71.25" customHeight="1" x14ac:dyDescent="0.25">
      <c r="A8" s="178"/>
      <c r="B8" s="295" t="s">
        <v>314</v>
      </c>
      <c r="C8" s="296"/>
      <c r="D8" s="296"/>
      <c r="E8" s="296"/>
      <c r="F8" s="296"/>
      <c r="G8" s="296"/>
      <c r="H8" s="296"/>
      <c r="I8" s="296"/>
      <c r="J8" s="296"/>
      <c r="K8" s="296"/>
      <c r="L8" s="296"/>
      <c r="M8" s="296"/>
      <c r="N8" s="296"/>
      <c r="O8" s="296"/>
      <c r="P8" s="296"/>
      <c r="Q8" s="296"/>
      <c r="R8" s="297"/>
      <c r="S8" s="9"/>
    </row>
    <row r="9" spans="1:19" s="218" customFormat="1" ht="138.75" customHeight="1" x14ac:dyDescent="0.25">
      <c r="A9" s="63">
        <v>2</v>
      </c>
      <c r="B9" s="178">
        <v>1</v>
      </c>
      <c r="C9" s="178">
        <v>4</v>
      </c>
      <c r="D9" s="180">
        <v>5</v>
      </c>
      <c r="E9" s="180" t="s">
        <v>732</v>
      </c>
      <c r="F9" s="180" t="s">
        <v>733</v>
      </c>
      <c r="G9" s="180" t="s">
        <v>53</v>
      </c>
      <c r="H9" s="179" t="s">
        <v>545</v>
      </c>
      <c r="I9" s="69" t="s">
        <v>222</v>
      </c>
      <c r="J9" s="180" t="s">
        <v>734</v>
      </c>
      <c r="K9" s="179" t="s">
        <v>735</v>
      </c>
      <c r="L9" s="179"/>
      <c r="M9" s="182">
        <v>24216</v>
      </c>
      <c r="N9" s="182"/>
      <c r="O9" s="182">
        <v>20716</v>
      </c>
      <c r="P9" s="182"/>
      <c r="Q9" s="180" t="s">
        <v>736</v>
      </c>
      <c r="R9" s="180" t="s">
        <v>737</v>
      </c>
      <c r="S9" s="217"/>
    </row>
    <row r="10" spans="1:19" s="218" customFormat="1" ht="21" customHeight="1" x14ac:dyDescent="0.25">
      <c r="A10" s="178"/>
      <c r="B10" s="288" t="s">
        <v>738</v>
      </c>
      <c r="C10" s="289"/>
      <c r="D10" s="289"/>
      <c r="E10" s="289"/>
      <c r="F10" s="289"/>
      <c r="G10" s="289"/>
      <c r="H10" s="289"/>
      <c r="I10" s="289"/>
      <c r="J10" s="289"/>
      <c r="K10" s="289"/>
      <c r="L10" s="289"/>
      <c r="M10" s="289"/>
      <c r="N10" s="289"/>
      <c r="O10" s="289"/>
      <c r="P10" s="289"/>
      <c r="Q10" s="289"/>
      <c r="R10" s="290"/>
      <c r="S10" s="217"/>
    </row>
    <row r="11" spans="1:19" s="11" customFormat="1" x14ac:dyDescent="0.25">
      <c r="M11" s="12"/>
      <c r="N11" s="12"/>
      <c r="O11" s="12"/>
      <c r="P11" s="12"/>
    </row>
    <row r="12" spans="1:19" s="11" customFormat="1" x14ac:dyDescent="0.25">
      <c r="M12" s="283" t="s">
        <v>144</v>
      </c>
      <c r="N12" s="284"/>
      <c r="O12" s="284" t="s">
        <v>145</v>
      </c>
      <c r="P12" s="285"/>
    </row>
    <row r="13" spans="1:19" s="11" customFormat="1" x14ac:dyDescent="0.25">
      <c r="M13" s="25" t="s">
        <v>118</v>
      </c>
      <c r="N13" s="25" t="s">
        <v>119</v>
      </c>
      <c r="O13" s="25" t="s">
        <v>118</v>
      </c>
      <c r="P13" s="25" t="s">
        <v>119</v>
      </c>
    </row>
    <row r="14" spans="1:19" s="11" customFormat="1" x14ac:dyDescent="0.25">
      <c r="M14" s="26">
        <v>1</v>
      </c>
      <c r="N14" s="27">
        <v>15300</v>
      </c>
      <c r="O14" s="28">
        <v>1</v>
      </c>
      <c r="P14" s="155">
        <v>20716</v>
      </c>
    </row>
    <row r="15" spans="1:19" s="11" customFormat="1" x14ac:dyDescent="0.25">
      <c r="M15" s="12"/>
      <c r="N15" s="12"/>
      <c r="O15" s="12"/>
      <c r="P15" s="12"/>
    </row>
    <row r="16" spans="1:19" s="11" customFormat="1" x14ac:dyDescent="0.25">
      <c r="M16" s="12"/>
      <c r="N16" s="12"/>
      <c r="O16" s="12"/>
      <c r="P16" s="12"/>
    </row>
    <row r="17" spans="13:16" s="11" customFormat="1" x14ac:dyDescent="0.25">
      <c r="M17" s="12"/>
      <c r="N17" s="12"/>
      <c r="O17" s="12"/>
      <c r="P17" s="12"/>
    </row>
    <row r="18" spans="13:16" s="11" customFormat="1" x14ac:dyDescent="0.25">
      <c r="M18" s="12"/>
      <c r="N18" s="12"/>
      <c r="O18" s="12"/>
      <c r="P18" s="12"/>
    </row>
    <row r="19" spans="13:16" s="11" customFormat="1" x14ac:dyDescent="0.25">
      <c r="M19" s="12"/>
      <c r="N19" s="12"/>
      <c r="O19" s="12"/>
      <c r="P19" s="12"/>
    </row>
    <row r="20" spans="13:16" s="11" customFormat="1" x14ac:dyDescent="0.25">
      <c r="M20" s="12"/>
      <c r="N20" s="12"/>
      <c r="O20" s="12"/>
      <c r="P20" s="12"/>
    </row>
    <row r="21" spans="13:16" s="11" customFormat="1" x14ac:dyDescent="0.25">
      <c r="M21" s="12"/>
      <c r="N21" s="12"/>
      <c r="O21" s="12"/>
      <c r="P21" s="12"/>
    </row>
    <row r="22" spans="13:16" s="11" customFormat="1" x14ac:dyDescent="0.25">
      <c r="M22" s="12"/>
      <c r="N22" s="12"/>
      <c r="O22" s="12"/>
      <c r="P22" s="12"/>
    </row>
    <row r="23" spans="13:16" s="11" customFormat="1" x14ac:dyDescent="0.25">
      <c r="M23" s="12"/>
      <c r="N23" s="12"/>
      <c r="O23" s="12"/>
      <c r="P23" s="12"/>
    </row>
    <row r="24" spans="13:16" s="11" customFormat="1" x14ac:dyDescent="0.25">
      <c r="M24" s="12"/>
      <c r="N24" s="12"/>
      <c r="O24" s="12"/>
      <c r="P24" s="12"/>
    </row>
    <row r="25" spans="13:16" s="11" customFormat="1" x14ac:dyDescent="0.25">
      <c r="M25" s="12"/>
      <c r="N25" s="12"/>
      <c r="O25" s="12"/>
      <c r="P25" s="12"/>
    </row>
    <row r="26" spans="13:16" s="11" customFormat="1" x14ac:dyDescent="0.25">
      <c r="M26" s="12"/>
      <c r="N26" s="12"/>
      <c r="O26" s="12"/>
      <c r="P26" s="12"/>
    </row>
    <row r="27" spans="13:16" s="11" customFormat="1" x14ac:dyDescent="0.25">
      <c r="M27" s="12"/>
      <c r="N27" s="12"/>
      <c r="O27" s="12"/>
      <c r="P27" s="12"/>
    </row>
    <row r="28" spans="13:16" s="11" customFormat="1" x14ac:dyDescent="0.25">
      <c r="M28" s="12"/>
      <c r="N28" s="12"/>
      <c r="O28" s="12"/>
      <c r="P28" s="12"/>
    </row>
    <row r="29" spans="13:16" s="11" customFormat="1" x14ac:dyDescent="0.25">
      <c r="M29" s="12"/>
      <c r="N29" s="12"/>
      <c r="O29" s="12"/>
      <c r="P29" s="12"/>
    </row>
    <row r="30" spans="13:16" s="11" customFormat="1" x14ac:dyDescent="0.25">
      <c r="M30" s="12"/>
      <c r="N30" s="12"/>
      <c r="O30" s="12"/>
      <c r="P30" s="12"/>
    </row>
    <row r="31" spans="13:16" s="11" customFormat="1" x14ac:dyDescent="0.25">
      <c r="M31" s="12"/>
      <c r="N31" s="12"/>
      <c r="O31" s="12"/>
      <c r="P31" s="12"/>
    </row>
    <row r="32" spans="13:16"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L147"/>
      <c r="M147" s="12"/>
      <c r="N147" s="12"/>
      <c r="O147" s="12"/>
      <c r="P147" s="12"/>
    </row>
  </sheetData>
  <mergeCells count="18">
    <mergeCell ref="A4:A5"/>
    <mergeCell ref="B4:B5"/>
    <mergeCell ref="C4:C5"/>
    <mergeCell ref="D4:D5"/>
    <mergeCell ref="E4:E5"/>
    <mergeCell ref="Q4:Q5"/>
    <mergeCell ref="R4:R5"/>
    <mergeCell ref="B8:R8"/>
    <mergeCell ref="M12:N12"/>
    <mergeCell ref="O12:P12"/>
    <mergeCell ref="G4:G5"/>
    <mergeCell ref="H4:I4"/>
    <mergeCell ref="J4:J5"/>
    <mergeCell ref="K4:L4"/>
    <mergeCell ref="M4:N4"/>
    <mergeCell ref="O4:P4"/>
    <mergeCell ref="F4:F5"/>
    <mergeCell ref="B10:R1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49"/>
  <sheetViews>
    <sheetView zoomScale="62" zoomScaleNormal="62" workbookViewId="0">
      <selection activeCell="E2" sqref="E2"/>
    </sheetView>
  </sheetViews>
  <sheetFormatPr defaultRowHeight="15" x14ac:dyDescent="0.25"/>
  <cols>
    <col min="1" max="1" width="4.7109375" customWidth="1"/>
    <col min="2" max="2" width="8.85546875" customWidth="1"/>
    <col min="3" max="3" width="11.42578125" customWidth="1"/>
    <col min="4" max="4" width="9.7109375" customWidth="1"/>
    <col min="5" max="5" width="47.7109375" customWidth="1"/>
    <col min="6" max="6" width="68.28515625" customWidth="1"/>
    <col min="7" max="7" width="1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802</v>
      </c>
      <c r="F2" s="1"/>
      <c r="G2" s="39"/>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160.5" customHeight="1" x14ac:dyDescent="0.25">
      <c r="A7" s="63">
        <v>1</v>
      </c>
      <c r="B7" s="178">
        <v>1</v>
      </c>
      <c r="C7" s="178">
        <v>4</v>
      </c>
      <c r="D7" s="180">
        <v>2</v>
      </c>
      <c r="E7" s="202" t="s">
        <v>315</v>
      </c>
      <c r="F7" s="184" t="s">
        <v>719</v>
      </c>
      <c r="G7" s="180" t="s">
        <v>316</v>
      </c>
      <c r="H7" s="250" t="s">
        <v>721</v>
      </c>
      <c r="I7" s="69" t="s">
        <v>720</v>
      </c>
      <c r="J7" s="184" t="s">
        <v>317</v>
      </c>
      <c r="K7" s="179" t="s">
        <v>318</v>
      </c>
      <c r="L7" s="179"/>
      <c r="M7" s="182">
        <v>121500</v>
      </c>
      <c r="N7" s="182"/>
      <c r="O7" s="182">
        <v>121500</v>
      </c>
      <c r="P7" s="182"/>
      <c r="Q7" s="180" t="s">
        <v>319</v>
      </c>
      <c r="R7" s="180" t="s">
        <v>320</v>
      </c>
      <c r="S7" s="9"/>
    </row>
    <row r="8" spans="1:19" s="10" customFormat="1" ht="144" customHeight="1" x14ac:dyDescent="0.25">
      <c r="A8" s="63"/>
      <c r="B8" s="295" t="s">
        <v>321</v>
      </c>
      <c r="C8" s="289"/>
      <c r="D8" s="289"/>
      <c r="E8" s="289"/>
      <c r="F8" s="289"/>
      <c r="G8" s="289"/>
      <c r="H8" s="289"/>
      <c r="I8" s="289"/>
      <c r="J8" s="289"/>
      <c r="K8" s="289"/>
      <c r="L8" s="289"/>
      <c r="M8" s="289"/>
      <c r="N8" s="289"/>
      <c r="O8" s="289"/>
      <c r="P8" s="289"/>
      <c r="Q8" s="289"/>
      <c r="R8" s="290"/>
      <c r="S8" s="9"/>
    </row>
    <row r="9" spans="1:19" s="10" customFormat="1" ht="186.75" customHeight="1" x14ac:dyDescent="0.25">
      <c r="A9" s="178">
        <v>2</v>
      </c>
      <c r="B9" s="178">
        <v>1</v>
      </c>
      <c r="C9" s="178">
        <v>4</v>
      </c>
      <c r="D9" s="180">
        <v>5</v>
      </c>
      <c r="E9" s="104" t="s">
        <v>322</v>
      </c>
      <c r="F9" s="184" t="s">
        <v>718</v>
      </c>
      <c r="G9" s="180" t="s">
        <v>316</v>
      </c>
      <c r="H9" s="250" t="s">
        <v>722</v>
      </c>
      <c r="I9" s="69" t="s">
        <v>720</v>
      </c>
      <c r="J9" s="184" t="s">
        <v>317</v>
      </c>
      <c r="K9" s="179" t="s">
        <v>318</v>
      </c>
      <c r="L9" s="179"/>
      <c r="M9" s="182">
        <v>72900</v>
      </c>
      <c r="N9" s="182"/>
      <c r="O9" s="182">
        <f>M9</f>
        <v>72900</v>
      </c>
      <c r="P9" s="182"/>
      <c r="Q9" s="180" t="s">
        <v>319</v>
      </c>
      <c r="R9" s="180" t="s">
        <v>320</v>
      </c>
      <c r="S9" s="9"/>
    </row>
    <row r="10" spans="1:19" s="10" customFormat="1" ht="105.75" customHeight="1" x14ac:dyDescent="0.25">
      <c r="A10" s="178"/>
      <c r="B10" s="295" t="s">
        <v>323</v>
      </c>
      <c r="C10" s="296"/>
      <c r="D10" s="296"/>
      <c r="E10" s="296"/>
      <c r="F10" s="296"/>
      <c r="G10" s="296"/>
      <c r="H10" s="296"/>
      <c r="I10" s="296"/>
      <c r="J10" s="296"/>
      <c r="K10" s="296"/>
      <c r="L10" s="296"/>
      <c r="M10" s="296"/>
      <c r="N10" s="296"/>
      <c r="O10" s="296"/>
      <c r="P10" s="296"/>
      <c r="Q10" s="296"/>
      <c r="R10" s="297"/>
      <c r="S10" s="9"/>
    </row>
    <row r="11" spans="1:19" s="218" customFormat="1" ht="409.6" customHeight="1" x14ac:dyDescent="0.25">
      <c r="A11" s="63">
        <v>3</v>
      </c>
      <c r="B11" s="178">
        <v>1</v>
      </c>
      <c r="C11" s="178">
        <v>4</v>
      </c>
      <c r="D11" s="180">
        <v>5</v>
      </c>
      <c r="E11" s="184" t="s">
        <v>723</v>
      </c>
      <c r="F11" s="184" t="s">
        <v>724</v>
      </c>
      <c r="G11" s="180" t="s">
        <v>128</v>
      </c>
      <c r="H11" s="250" t="s">
        <v>725</v>
      </c>
      <c r="I11" s="69" t="s">
        <v>731</v>
      </c>
      <c r="J11" s="184" t="s">
        <v>730</v>
      </c>
      <c r="K11" s="179" t="s">
        <v>726</v>
      </c>
      <c r="L11" s="179"/>
      <c r="M11" s="182">
        <v>48600</v>
      </c>
      <c r="N11" s="182">
        <v>0</v>
      </c>
      <c r="O11" s="182">
        <v>48600</v>
      </c>
      <c r="P11" s="182">
        <v>0</v>
      </c>
      <c r="Q11" s="180" t="s">
        <v>727</v>
      </c>
      <c r="R11" s="180" t="s">
        <v>728</v>
      </c>
      <c r="S11" s="217"/>
    </row>
    <row r="12" spans="1:19" s="218" customFormat="1" ht="28.5" customHeight="1" x14ac:dyDescent="0.25">
      <c r="A12" s="220"/>
      <c r="B12" s="364" t="s">
        <v>729</v>
      </c>
      <c r="C12" s="365"/>
      <c r="D12" s="365"/>
      <c r="E12" s="365"/>
      <c r="F12" s="365"/>
      <c r="G12" s="365"/>
      <c r="H12" s="365"/>
      <c r="I12" s="365"/>
      <c r="J12" s="365"/>
      <c r="K12" s="365"/>
      <c r="L12" s="365"/>
      <c r="M12" s="365"/>
      <c r="N12" s="365"/>
      <c r="O12" s="365"/>
      <c r="P12" s="365"/>
      <c r="Q12" s="365"/>
      <c r="R12" s="366"/>
      <c r="S12" s="217"/>
    </row>
    <row r="13" spans="1:19" s="218" customFormat="1" ht="28.5" customHeight="1" x14ac:dyDescent="0.25">
      <c r="A13" s="221"/>
      <c r="B13" s="251"/>
      <c r="C13" s="251"/>
      <c r="D13" s="251"/>
      <c r="E13" s="251"/>
      <c r="F13" s="251"/>
      <c r="G13" s="251"/>
      <c r="H13" s="251"/>
      <c r="I13" s="251"/>
      <c r="J13" s="251"/>
      <c r="K13" s="251"/>
      <c r="L13" s="251"/>
      <c r="M13" s="227"/>
      <c r="N13" s="227"/>
      <c r="O13" s="227"/>
      <c r="P13" s="227"/>
      <c r="Q13" s="251"/>
      <c r="R13" s="251"/>
      <c r="S13" s="217"/>
    </row>
    <row r="14" spans="1:19" s="219" customFormat="1" ht="26.25" customHeight="1" x14ac:dyDescent="0.25">
      <c r="M14" s="283" t="s">
        <v>144</v>
      </c>
      <c r="N14" s="285"/>
      <c r="O14" s="284" t="s">
        <v>145</v>
      </c>
      <c r="P14" s="285"/>
    </row>
    <row r="15" spans="1:19" s="11" customFormat="1" x14ac:dyDescent="0.25">
      <c r="M15" s="25" t="s">
        <v>118</v>
      </c>
      <c r="N15" s="25" t="s">
        <v>119</v>
      </c>
      <c r="O15" s="25" t="s">
        <v>118</v>
      </c>
      <c r="P15" s="25" t="s">
        <v>119</v>
      </c>
    </row>
    <row r="16" spans="1:19" s="11" customFormat="1" x14ac:dyDescent="0.25">
      <c r="M16" s="26">
        <v>2</v>
      </c>
      <c r="N16" s="27">
        <f>O7+O9</f>
        <v>194400</v>
      </c>
      <c r="O16" s="28">
        <v>1</v>
      </c>
      <c r="P16" s="155">
        <v>48600</v>
      </c>
    </row>
    <row r="17" spans="13:16" s="11" customFormat="1" x14ac:dyDescent="0.25">
      <c r="M17" s="12"/>
      <c r="N17" s="12"/>
      <c r="O17" s="12"/>
      <c r="P17" s="12"/>
    </row>
    <row r="18" spans="13:16" s="11" customFormat="1" x14ac:dyDescent="0.25">
      <c r="M18" s="12"/>
      <c r="N18" s="12"/>
      <c r="O18" s="12"/>
      <c r="P18" s="12"/>
    </row>
    <row r="19" spans="13:16" s="11" customFormat="1" x14ac:dyDescent="0.25">
      <c r="M19" s="12"/>
      <c r="N19" s="12"/>
      <c r="O19" s="12"/>
      <c r="P19" s="12"/>
    </row>
    <row r="20" spans="13:16" s="11" customFormat="1" x14ac:dyDescent="0.25">
      <c r="M20" s="12"/>
      <c r="N20" s="12"/>
      <c r="O20" s="12"/>
      <c r="P20" s="12"/>
    </row>
    <row r="21" spans="13:16" s="11" customFormat="1" x14ac:dyDescent="0.25">
      <c r="M21" s="12"/>
      <c r="N21" s="12"/>
      <c r="O21" s="12"/>
      <c r="P21" s="12"/>
    </row>
    <row r="22" spans="13:16" s="11" customFormat="1" x14ac:dyDescent="0.25">
      <c r="M22" s="12"/>
      <c r="N22" s="12"/>
      <c r="O22" s="12"/>
      <c r="P22" s="12"/>
    </row>
    <row r="23" spans="13:16" s="11" customFormat="1" x14ac:dyDescent="0.25">
      <c r="M23" s="12"/>
      <c r="N23" s="12"/>
      <c r="O23" s="12"/>
      <c r="P23" s="12"/>
    </row>
    <row r="24" spans="13:16" s="11" customFormat="1" x14ac:dyDescent="0.25">
      <c r="M24" s="12"/>
      <c r="N24" s="12"/>
      <c r="O24" s="12"/>
      <c r="P24" s="12"/>
    </row>
    <row r="25" spans="13:16" s="11" customFormat="1" x14ac:dyDescent="0.25">
      <c r="M25" s="12"/>
      <c r="N25" s="12"/>
      <c r="O25" s="12"/>
      <c r="P25" s="12"/>
    </row>
    <row r="26" spans="13:16" s="11" customFormat="1" x14ac:dyDescent="0.25">
      <c r="M26" s="12"/>
      <c r="N26" s="12"/>
      <c r="O26" s="12"/>
      <c r="P26" s="12"/>
    </row>
    <row r="27" spans="13:16" s="11" customFormat="1" x14ac:dyDescent="0.25">
      <c r="M27" s="12"/>
      <c r="N27" s="12"/>
      <c r="O27" s="12"/>
      <c r="P27" s="12"/>
    </row>
    <row r="28" spans="13:16" s="11" customFormat="1" x14ac:dyDescent="0.25">
      <c r="M28" s="12"/>
      <c r="N28" s="12"/>
      <c r="O28" s="12"/>
      <c r="P28" s="12"/>
    </row>
    <row r="29" spans="13:16" s="11" customFormat="1" x14ac:dyDescent="0.25">
      <c r="M29" s="12"/>
      <c r="N29" s="12"/>
      <c r="O29" s="12"/>
      <c r="P29" s="12"/>
    </row>
    <row r="30" spans="13:16" s="11" customFormat="1" x14ac:dyDescent="0.25">
      <c r="M30" s="12"/>
      <c r="N30" s="12"/>
      <c r="O30" s="12"/>
      <c r="P30" s="12"/>
    </row>
    <row r="31" spans="13:16" s="11" customFormat="1" x14ac:dyDescent="0.25">
      <c r="M31" s="12"/>
      <c r="N31" s="12"/>
      <c r="O31" s="12"/>
      <c r="P31" s="12"/>
    </row>
    <row r="32" spans="13:16"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M147" s="12"/>
      <c r="N147" s="12"/>
      <c r="O147" s="12"/>
      <c r="P147" s="12"/>
    </row>
    <row r="148" spans="12:16" s="11" customFormat="1" x14ac:dyDescent="0.25">
      <c r="M148" s="12"/>
      <c r="N148" s="12"/>
      <c r="O148" s="12"/>
      <c r="P148" s="12"/>
    </row>
    <row r="149" spans="12:16" s="11" customFormat="1" x14ac:dyDescent="0.25">
      <c r="L149"/>
      <c r="M149" s="12"/>
      <c r="N149" s="12"/>
      <c r="O149" s="12"/>
      <c r="P149" s="12"/>
    </row>
  </sheetData>
  <mergeCells count="19">
    <mergeCell ref="A4:A5"/>
    <mergeCell ref="B4:B5"/>
    <mergeCell ref="C4:C5"/>
    <mergeCell ref="D4:D5"/>
    <mergeCell ref="E4:E5"/>
    <mergeCell ref="Q4:Q5"/>
    <mergeCell ref="R4:R5"/>
    <mergeCell ref="B8:R8"/>
    <mergeCell ref="B10:R10"/>
    <mergeCell ref="M14:N14"/>
    <mergeCell ref="O14:P14"/>
    <mergeCell ref="G4:G5"/>
    <mergeCell ref="H4:I4"/>
    <mergeCell ref="J4:J5"/>
    <mergeCell ref="K4:L4"/>
    <mergeCell ref="M4:N4"/>
    <mergeCell ref="O4:P4"/>
    <mergeCell ref="F4:F5"/>
    <mergeCell ref="B12:R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45"/>
  <sheetViews>
    <sheetView workbookViewId="0">
      <selection activeCell="F2" sqref="F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803</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72.75" customHeight="1" x14ac:dyDescent="0.25">
      <c r="A7" s="63">
        <v>1</v>
      </c>
      <c r="B7" s="178">
        <v>2</v>
      </c>
      <c r="C7" s="178">
        <v>4</v>
      </c>
      <c r="D7" s="180">
        <v>2</v>
      </c>
      <c r="E7" s="104" t="s">
        <v>324</v>
      </c>
      <c r="F7" s="180" t="s">
        <v>325</v>
      </c>
      <c r="G7" s="180" t="s">
        <v>87</v>
      </c>
      <c r="H7" s="179" t="s">
        <v>213</v>
      </c>
      <c r="I7" s="69" t="s">
        <v>143</v>
      </c>
      <c r="J7" s="180" t="s">
        <v>326</v>
      </c>
      <c r="K7" s="179" t="s">
        <v>43</v>
      </c>
      <c r="L7" s="179" t="s">
        <v>120</v>
      </c>
      <c r="M7" s="247">
        <v>10050</v>
      </c>
      <c r="N7" s="182" t="s">
        <v>120</v>
      </c>
      <c r="O7" s="182">
        <v>10050</v>
      </c>
      <c r="P7" s="182" t="s">
        <v>120</v>
      </c>
      <c r="Q7" s="180" t="s">
        <v>327</v>
      </c>
      <c r="R7" s="180" t="s">
        <v>328</v>
      </c>
      <c r="S7" s="9"/>
    </row>
    <row r="8" spans="1:19" s="10" customFormat="1" ht="81.75" customHeight="1" x14ac:dyDescent="0.25">
      <c r="A8" s="63"/>
      <c r="B8" s="370" t="s">
        <v>703</v>
      </c>
      <c r="C8" s="371"/>
      <c r="D8" s="371"/>
      <c r="E8" s="371"/>
      <c r="F8" s="371"/>
      <c r="G8" s="371"/>
      <c r="H8" s="371"/>
      <c r="I8" s="371"/>
      <c r="J8" s="371"/>
      <c r="K8" s="371"/>
      <c r="L8" s="371"/>
      <c r="M8" s="371"/>
      <c r="N8" s="371"/>
      <c r="O8" s="371"/>
      <c r="P8" s="371"/>
      <c r="Q8" s="371"/>
      <c r="R8" s="372"/>
      <c r="S8" s="9"/>
    </row>
    <row r="9" spans="1:19" s="10" customFormat="1" ht="135.75" customHeight="1" x14ac:dyDescent="0.25">
      <c r="A9" s="178">
        <v>2</v>
      </c>
      <c r="B9" s="178">
        <v>2</v>
      </c>
      <c r="C9" s="178">
        <v>4</v>
      </c>
      <c r="D9" s="180">
        <v>2</v>
      </c>
      <c r="E9" s="104" t="s">
        <v>329</v>
      </c>
      <c r="F9" s="180" t="s">
        <v>330</v>
      </c>
      <c r="G9" s="180" t="s">
        <v>331</v>
      </c>
      <c r="H9" s="179" t="s">
        <v>213</v>
      </c>
      <c r="I9" s="69" t="s">
        <v>332</v>
      </c>
      <c r="J9" s="180" t="s">
        <v>333</v>
      </c>
      <c r="K9" s="179" t="s">
        <v>151</v>
      </c>
      <c r="L9" s="179" t="s">
        <v>120</v>
      </c>
      <c r="M9" s="182">
        <v>35132</v>
      </c>
      <c r="N9" s="182" t="s">
        <v>120</v>
      </c>
      <c r="O9" s="182">
        <v>35132</v>
      </c>
      <c r="P9" s="182" t="s">
        <v>120</v>
      </c>
      <c r="Q9" s="180" t="s">
        <v>327</v>
      </c>
      <c r="R9" s="180" t="s">
        <v>328</v>
      </c>
      <c r="S9" s="9"/>
    </row>
    <row r="10" spans="1:19" s="10" customFormat="1" ht="62.25" customHeight="1" x14ac:dyDescent="0.25">
      <c r="A10" s="178"/>
      <c r="B10" s="295" t="s">
        <v>704</v>
      </c>
      <c r="C10" s="296"/>
      <c r="D10" s="296"/>
      <c r="E10" s="296"/>
      <c r="F10" s="296"/>
      <c r="G10" s="296"/>
      <c r="H10" s="296"/>
      <c r="I10" s="296"/>
      <c r="J10" s="296"/>
      <c r="K10" s="296"/>
      <c r="L10" s="296"/>
      <c r="M10" s="296"/>
      <c r="N10" s="296"/>
      <c r="O10" s="296"/>
      <c r="P10" s="296"/>
      <c r="Q10" s="296"/>
      <c r="R10" s="297"/>
      <c r="S10" s="9"/>
    </row>
    <row r="11" spans="1:19" s="11" customFormat="1" ht="99" customHeight="1" x14ac:dyDescent="0.25">
      <c r="A11" s="178">
        <v>3</v>
      </c>
      <c r="B11" s="178">
        <v>6</v>
      </c>
      <c r="C11" s="178">
        <v>5</v>
      </c>
      <c r="D11" s="180">
        <v>2</v>
      </c>
      <c r="E11" s="104" t="s">
        <v>334</v>
      </c>
      <c r="F11" s="180" t="s">
        <v>335</v>
      </c>
      <c r="G11" s="180" t="s">
        <v>128</v>
      </c>
      <c r="H11" s="179" t="s">
        <v>213</v>
      </c>
      <c r="I11" s="69" t="s">
        <v>265</v>
      </c>
      <c r="J11" s="180" t="s">
        <v>336</v>
      </c>
      <c r="K11" s="179" t="s">
        <v>337</v>
      </c>
      <c r="L11" s="179" t="s">
        <v>120</v>
      </c>
      <c r="M11" s="182">
        <v>20000</v>
      </c>
      <c r="N11" s="182" t="s">
        <v>120</v>
      </c>
      <c r="O11" s="182">
        <v>20000</v>
      </c>
      <c r="P11" s="182" t="s">
        <v>120</v>
      </c>
      <c r="Q11" s="180" t="s">
        <v>327</v>
      </c>
      <c r="R11" s="180" t="s">
        <v>328</v>
      </c>
    </row>
    <row r="12" spans="1:19" s="11" customFormat="1" ht="33" customHeight="1" x14ac:dyDescent="0.25">
      <c r="A12" s="178"/>
      <c r="B12" s="295" t="s">
        <v>705</v>
      </c>
      <c r="C12" s="296"/>
      <c r="D12" s="296"/>
      <c r="E12" s="296"/>
      <c r="F12" s="296"/>
      <c r="G12" s="296"/>
      <c r="H12" s="296"/>
      <c r="I12" s="296"/>
      <c r="J12" s="296"/>
      <c r="K12" s="296"/>
      <c r="L12" s="296"/>
      <c r="M12" s="296"/>
      <c r="N12" s="296"/>
      <c r="O12" s="296"/>
      <c r="P12" s="296"/>
      <c r="Q12" s="296"/>
      <c r="R12" s="297"/>
    </row>
    <row r="13" spans="1:19" s="11" customFormat="1" ht="99" customHeight="1" x14ac:dyDescent="0.25">
      <c r="A13" s="178">
        <v>4</v>
      </c>
      <c r="B13" s="178">
        <v>1</v>
      </c>
      <c r="C13" s="178">
        <v>4</v>
      </c>
      <c r="D13" s="180">
        <v>2</v>
      </c>
      <c r="E13" s="104" t="s">
        <v>338</v>
      </c>
      <c r="F13" s="180" t="s">
        <v>339</v>
      </c>
      <c r="G13" s="180" t="s">
        <v>340</v>
      </c>
      <c r="H13" s="180" t="s">
        <v>341</v>
      </c>
      <c r="I13" s="69" t="s">
        <v>342</v>
      </c>
      <c r="J13" s="180" t="s">
        <v>343</v>
      </c>
      <c r="K13" s="179" t="s">
        <v>344</v>
      </c>
      <c r="L13" s="179" t="s">
        <v>120</v>
      </c>
      <c r="M13" s="182">
        <v>34818</v>
      </c>
      <c r="N13" s="182" t="s">
        <v>120</v>
      </c>
      <c r="O13" s="182">
        <v>34818</v>
      </c>
      <c r="P13" s="182" t="s">
        <v>120</v>
      </c>
      <c r="Q13" s="180" t="s">
        <v>327</v>
      </c>
      <c r="R13" s="180" t="s">
        <v>328</v>
      </c>
    </row>
    <row r="14" spans="1:19" s="11" customFormat="1" ht="27" customHeight="1" x14ac:dyDescent="0.25">
      <c r="A14" s="178"/>
      <c r="B14" s="295" t="s">
        <v>706</v>
      </c>
      <c r="C14" s="296"/>
      <c r="D14" s="296"/>
      <c r="E14" s="296"/>
      <c r="F14" s="296"/>
      <c r="G14" s="296"/>
      <c r="H14" s="296"/>
      <c r="I14" s="296"/>
      <c r="J14" s="296"/>
      <c r="K14" s="296"/>
      <c r="L14" s="296"/>
      <c r="M14" s="296"/>
      <c r="N14" s="296"/>
      <c r="O14" s="296"/>
      <c r="P14" s="296"/>
      <c r="Q14" s="296"/>
      <c r="R14" s="297"/>
    </row>
    <row r="15" spans="1:19" s="218" customFormat="1" ht="158.25" customHeight="1" x14ac:dyDescent="0.25">
      <c r="A15" s="63">
        <v>5</v>
      </c>
      <c r="B15" s="178">
        <v>1</v>
      </c>
      <c r="C15" s="178">
        <v>4</v>
      </c>
      <c r="D15" s="180">
        <v>5</v>
      </c>
      <c r="E15" s="248" t="s">
        <v>707</v>
      </c>
      <c r="F15" s="180" t="s">
        <v>708</v>
      </c>
      <c r="G15" s="180" t="s">
        <v>53</v>
      </c>
      <c r="H15" s="148">
        <v>90</v>
      </c>
      <c r="I15" s="69"/>
      <c r="J15" s="180" t="s">
        <v>709</v>
      </c>
      <c r="K15" s="179" t="s">
        <v>344</v>
      </c>
      <c r="L15" s="179" t="s">
        <v>120</v>
      </c>
      <c r="M15" s="182">
        <v>9248.5400000000009</v>
      </c>
      <c r="N15" s="182" t="s">
        <v>120</v>
      </c>
      <c r="O15" s="182">
        <v>8096.54</v>
      </c>
      <c r="P15" s="182" t="s">
        <v>120</v>
      </c>
      <c r="Q15" s="180" t="s">
        <v>710</v>
      </c>
      <c r="R15" s="180" t="s">
        <v>711</v>
      </c>
      <c r="S15" s="217"/>
    </row>
    <row r="16" spans="1:19" s="218" customFormat="1" ht="21" customHeight="1" x14ac:dyDescent="0.25">
      <c r="A16" s="178"/>
      <c r="B16" s="288" t="s">
        <v>638</v>
      </c>
      <c r="C16" s="289"/>
      <c r="D16" s="289"/>
      <c r="E16" s="289"/>
      <c r="F16" s="289"/>
      <c r="G16" s="289"/>
      <c r="H16" s="289"/>
      <c r="I16" s="289"/>
      <c r="J16" s="289"/>
      <c r="K16" s="289"/>
      <c r="L16" s="289"/>
      <c r="M16" s="289"/>
      <c r="N16" s="289"/>
      <c r="O16" s="289"/>
      <c r="P16" s="289"/>
      <c r="Q16" s="289"/>
      <c r="R16" s="290"/>
      <c r="S16" s="217"/>
    </row>
    <row r="17" spans="1:18" s="219" customFormat="1" ht="271.5" customHeight="1" x14ac:dyDescent="0.25">
      <c r="A17" s="63">
        <v>6</v>
      </c>
      <c r="B17" s="178">
        <v>1</v>
      </c>
      <c r="C17" s="178">
        <v>4</v>
      </c>
      <c r="D17" s="180">
        <v>5</v>
      </c>
      <c r="E17" s="180" t="s">
        <v>712</v>
      </c>
      <c r="F17" s="180" t="s">
        <v>713</v>
      </c>
      <c r="G17" s="180" t="s">
        <v>53</v>
      </c>
      <c r="H17" s="249">
        <v>50</v>
      </c>
      <c r="I17" s="69" t="s">
        <v>714</v>
      </c>
      <c r="J17" s="180" t="s">
        <v>715</v>
      </c>
      <c r="K17" s="179" t="s">
        <v>337</v>
      </c>
      <c r="L17" s="179" t="s">
        <v>120</v>
      </c>
      <c r="M17" s="182" t="s">
        <v>716</v>
      </c>
      <c r="N17" s="182" t="s">
        <v>120</v>
      </c>
      <c r="O17" s="182">
        <v>21071.5</v>
      </c>
      <c r="P17" s="182" t="s">
        <v>120</v>
      </c>
      <c r="Q17" s="180" t="s">
        <v>656</v>
      </c>
      <c r="R17" s="180" t="s">
        <v>717</v>
      </c>
    </row>
    <row r="18" spans="1:18" s="219" customFormat="1" x14ac:dyDescent="0.25">
      <c r="A18" s="178"/>
      <c r="B18" s="288" t="s">
        <v>638</v>
      </c>
      <c r="C18" s="289"/>
      <c r="D18" s="289"/>
      <c r="E18" s="289"/>
      <c r="F18" s="289"/>
      <c r="G18" s="289"/>
      <c r="H18" s="289"/>
      <c r="I18" s="289"/>
      <c r="J18" s="289"/>
      <c r="K18" s="289"/>
      <c r="L18" s="289"/>
      <c r="M18" s="289"/>
      <c r="N18" s="289"/>
      <c r="O18" s="289"/>
      <c r="P18" s="289"/>
      <c r="Q18" s="289"/>
      <c r="R18" s="290"/>
    </row>
    <row r="19" spans="1:18" s="11" customFormat="1" x14ac:dyDescent="0.25">
      <c r="M19" s="12"/>
      <c r="N19" s="12"/>
      <c r="O19" s="12"/>
      <c r="P19" s="12"/>
    </row>
    <row r="20" spans="1:18" s="11" customFormat="1" x14ac:dyDescent="0.25">
      <c r="M20" s="12"/>
      <c r="N20" s="12"/>
      <c r="O20" s="12"/>
      <c r="P20" s="12"/>
    </row>
    <row r="21" spans="1:18" s="11" customFormat="1" x14ac:dyDescent="0.25">
      <c r="M21" s="12"/>
      <c r="N21" s="12"/>
      <c r="O21" s="12"/>
      <c r="P21" s="12"/>
    </row>
    <row r="22" spans="1:18" s="11" customFormat="1" x14ac:dyDescent="0.25">
      <c r="M22" s="367" t="s">
        <v>144</v>
      </c>
      <c r="N22" s="368"/>
      <c r="O22" s="369" t="s">
        <v>145</v>
      </c>
      <c r="P22" s="368"/>
    </row>
    <row r="23" spans="1:18" s="11" customFormat="1" x14ac:dyDescent="0.25">
      <c r="M23" s="40" t="s">
        <v>118</v>
      </c>
      <c r="N23" s="40" t="s">
        <v>119</v>
      </c>
      <c r="O23" s="40" t="s">
        <v>118</v>
      </c>
      <c r="P23" s="40" t="s">
        <v>119</v>
      </c>
    </row>
    <row r="24" spans="1:18" s="11" customFormat="1" x14ac:dyDescent="0.25">
      <c r="M24" s="41">
        <v>4</v>
      </c>
      <c r="N24" s="42">
        <v>100000</v>
      </c>
      <c r="O24" s="43">
        <v>2</v>
      </c>
      <c r="P24" s="42">
        <v>29168.04</v>
      </c>
    </row>
    <row r="25" spans="1:18" s="11" customFormat="1" x14ac:dyDescent="0.25"/>
    <row r="26" spans="1:18" s="11" customFormat="1" x14ac:dyDescent="0.25"/>
    <row r="27" spans="1:18" s="11" customFormat="1" x14ac:dyDescent="0.25">
      <c r="M27" s="12"/>
      <c r="N27" s="12"/>
      <c r="O27" s="12"/>
      <c r="P27" s="12"/>
    </row>
    <row r="28" spans="1:18" s="11" customFormat="1" x14ac:dyDescent="0.25">
      <c r="M28" s="12"/>
      <c r="N28" s="12"/>
      <c r="O28" s="12"/>
      <c r="P28" s="12"/>
    </row>
    <row r="29" spans="1:18" s="11" customFormat="1" x14ac:dyDescent="0.25">
      <c r="M29" s="12"/>
      <c r="N29" s="12"/>
      <c r="O29" s="12"/>
      <c r="P29" s="12"/>
    </row>
    <row r="30" spans="1:18" s="11" customFormat="1" x14ac:dyDescent="0.25">
      <c r="M30" s="12"/>
      <c r="N30" s="12"/>
      <c r="O30" s="12"/>
      <c r="P30" s="12"/>
    </row>
    <row r="31" spans="1:18" s="11" customFormat="1" x14ac:dyDescent="0.25">
      <c r="M31" s="12"/>
      <c r="N31" s="12"/>
      <c r="O31" s="12"/>
      <c r="P31" s="12"/>
    </row>
    <row r="32" spans="1:18"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L145"/>
      <c r="M145" s="12"/>
      <c r="N145" s="12"/>
      <c r="O145" s="12"/>
      <c r="P145" s="12"/>
    </row>
  </sheetData>
  <mergeCells count="22">
    <mergeCell ref="B16:R16"/>
    <mergeCell ref="A4:A5"/>
    <mergeCell ref="B4:B5"/>
    <mergeCell ref="C4:C5"/>
    <mergeCell ref="D4:D5"/>
    <mergeCell ref="E4:E5"/>
    <mergeCell ref="B18:R18"/>
    <mergeCell ref="M22:N22"/>
    <mergeCell ref="O22:P22"/>
    <mergeCell ref="Q4:Q5"/>
    <mergeCell ref="R4:R5"/>
    <mergeCell ref="B8:R8"/>
    <mergeCell ref="B10:R10"/>
    <mergeCell ref="B12:R12"/>
    <mergeCell ref="B14:R14"/>
    <mergeCell ref="G4:G5"/>
    <mergeCell ref="H4:I4"/>
    <mergeCell ref="J4:J5"/>
    <mergeCell ref="K4:L4"/>
    <mergeCell ref="M4:N4"/>
    <mergeCell ref="O4:P4"/>
    <mergeCell ref="F4:F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30"/>
  <sheetViews>
    <sheetView zoomScale="70" zoomScaleNormal="70" workbookViewId="0">
      <selection activeCell="F2" sqref="F2"/>
    </sheetView>
  </sheetViews>
  <sheetFormatPr defaultRowHeight="12.75" x14ac:dyDescent="0.2"/>
  <cols>
    <col min="1" max="1" width="4.7109375" style="45" customWidth="1"/>
    <col min="2" max="2" width="8.85546875" style="45" customWidth="1"/>
    <col min="3" max="3" width="9.140625" style="45" customWidth="1"/>
    <col min="4" max="4" width="8.85546875" style="45" customWidth="1"/>
    <col min="5" max="5" width="41" style="45" customWidth="1"/>
    <col min="6" max="6" width="84.140625" style="45" customWidth="1"/>
    <col min="7" max="7" width="35.7109375" style="45" customWidth="1"/>
    <col min="8" max="8" width="40.7109375" style="45" customWidth="1"/>
    <col min="9" max="9" width="13.28515625" style="45" customWidth="1"/>
    <col min="10" max="10" width="49.7109375" style="45" customWidth="1"/>
    <col min="11" max="11" width="11.7109375" style="45" customWidth="1"/>
    <col min="12" max="12" width="12.7109375" style="45" customWidth="1"/>
    <col min="13" max="13" width="18.85546875" style="46" customWidth="1"/>
    <col min="14" max="14" width="13.42578125" style="46" customWidth="1"/>
    <col min="15" max="15" width="14.7109375" style="46" customWidth="1"/>
    <col min="16" max="16" width="11.28515625" style="46" customWidth="1"/>
    <col min="17" max="17" width="16.7109375" style="45" customWidth="1"/>
    <col min="18" max="18" width="21" style="45" customWidth="1"/>
    <col min="19" max="19" width="19.5703125" style="45" customWidth="1"/>
    <col min="20" max="258" width="9.140625" style="45"/>
    <col min="259" max="259" width="4.7109375" style="45" bestFit="1" customWidth="1"/>
    <col min="260" max="260" width="9.7109375" style="45" bestFit="1" customWidth="1"/>
    <col min="261" max="261" width="10" style="45" bestFit="1" customWidth="1"/>
    <col min="262" max="262" width="8.85546875" style="45" bestFit="1" customWidth="1"/>
    <col min="263" max="263" width="22.85546875" style="45" customWidth="1"/>
    <col min="264" max="264" width="59.7109375" style="45" bestFit="1" customWidth="1"/>
    <col min="265" max="265" width="57.85546875" style="45" bestFit="1" customWidth="1"/>
    <col min="266" max="266" width="35.28515625" style="45" bestFit="1" customWidth="1"/>
    <col min="267" max="267" width="28.140625" style="45" bestFit="1" customWidth="1"/>
    <col min="268" max="268" width="33.140625" style="45" bestFit="1" customWidth="1"/>
    <col min="269" max="269" width="26" style="45" bestFit="1" customWidth="1"/>
    <col min="270" max="270" width="19.140625" style="45" bestFit="1" customWidth="1"/>
    <col min="271" max="271" width="10.42578125" style="45" customWidth="1"/>
    <col min="272" max="272" width="11.85546875" style="45" customWidth="1"/>
    <col min="273" max="273" width="14.7109375" style="45" customWidth="1"/>
    <col min="274" max="274" width="9" style="45" bestFit="1" customWidth="1"/>
    <col min="275" max="514" width="9.140625" style="45"/>
    <col min="515" max="515" width="4.7109375" style="45" bestFit="1" customWidth="1"/>
    <col min="516" max="516" width="9.7109375" style="45" bestFit="1" customWidth="1"/>
    <col min="517" max="517" width="10" style="45" bestFit="1" customWidth="1"/>
    <col min="518" max="518" width="8.85546875" style="45" bestFit="1" customWidth="1"/>
    <col min="519" max="519" width="22.85546875" style="45" customWidth="1"/>
    <col min="520" max="520" width="59.7109375" style="45" bestFit="1" customWidth="1"/>
    <col min="521" max="521" width="57.85546875" style="45" bestFit="1" customWidth="1"/>
    <col min="522" max="522" width="35.28515625" style="45" bestFit="1" customWidth="1"/>
    <col min="523" max="523" width="28.140625" style="45" bestFit="1" customWidth="1"/>
    <col min="524" max="524" width="33.140625" style="45" bestFit="1" customWidth="1"/>
    <col min="525" max="525" width="26" style="45" bestFit="1" customWidth="1"/>
    <col min="526" max="526" width="19.140625" style="45" bestFit="1" customWidth="1"/>
    <col min="527" max="527" width="10.42578125" style="45" customWidth="1"/>
    <col min="528" max="528" width="11.85546875" style="45" customWidth="1"/>
    <col min="529" max="529" width="14.7109375" style="45" customWidth="1"/>
    <col min="530" max="530" width="9" style="45" bestFit="1" customWidth="1"/>
    <col min="531" max="770" width="9.140625" style="45"/>
    <col min="771" max="771" width="4.7109375" style="45" bestFit="1" customWidth="1"/>
    <col min="772" max="772" width="9.7109375" style="45" bestFit="1" customWidth="1"/>
    <col min="773" max="773" width="10" style="45" bestFit="1" customWidth="1"/>
    <col min="774" max="774" width="8.85546875" style="45" bestFit="1" customWidth="1"/>
    <col min="775" max="775" width="22.85546875" style="45" customWidth="1"/>
    <col min="776" max="776" width="59.7109375" style="45" bestFit="1" customWidth="1"/>
    <col min="777" max="777" width="57.85546875" style="45" bestFit="1" customWidth="1"/>
    <col min="778" max="778" width="35.28515625" style="45" bestFit="1" customWidth="1"/>
    <col min="779" max="779" width="28.140625" style="45" bestFit="1" customWidth="1"/>
    <col min="780" max="780" width="33.140625" style="45" bestFit="1" customWidth="1"/>
    <col min="781" max="781" width="26" style="45" bestFit="1" customWidth="1"/>
    <col min="782" max="782" width="19.140625" style="45" bestFit="1" customWidth="1"/>
    <col min="783" max="783" width="10.42578125" style="45" customWidth="1"/>
    <col min="784" max="784" width="11.85546875" style="45" customWidth="1"/>
    <col min="785" max="785" width="14.7109375" style="45" customWidth="1"/>
    <col min="786" max="786" width="9" style="45" bestFit="1" customWidth="1"/>
    <col min="787" max="1026" width="9.140625" style="45"/>
    <col min="1027" max="1027" width="4.7109375" style="45" bestFit="1" customWidth="1"/>
    <col min="1028" max="1028" width="9.7109375" style="45" bestFit="1" customWidth="1"/>
    <col min="1029" max="1029" width="10" style="45" bestFit="1" customWidth="1"/>
    <col min="1030" max="1030" width="8.85546875" style="45" bestFit="1" customWidth="1"/>
    <col min="1031" max="1031" width="22.85546875" style="45" customWidth="1"/>
    <col min="1032" max="1032" width="59.7109375" style="45" bestFit="1" customWidth="1"/>
    <col min="1033" max="1033" width="57.85546875" style="45" bestFit="1" customWidth="1"/>
    <col min="1034" max="1034" width="35.28515625" style="45" bestFit="1" customWidth="1"/>
    <col min="1035" max="1035" width="28.140625" style="45" bestFit="1" customWidth="1"/>
    <col min="1036" max="1036" width="33.140625" style="45" bestFit="1" customWidth="1"/>
    <col min="1037" max="1037" width="26" style="45" bestFit="1" customWidth="1"/>
    <col min="1038" max="1038" width="19.140625" style="45" bestFit="1" customWidth="1"/>
    <col min="1039" max="1039" width="10.42578125" style="45" customWidth="1"/>
    <col min="1040" max="1040" width="11.85546875" style="45" customWidth="1"/>
    <col min="1041" max="1041" width="14.7109375" style="45" customWidth="1"/>
    <col min="1042" max="1042" width="9" style="45" bestFit="1" customWidth="1"/>
    <col min="1043" max="1282" width="9.140625" style="45"/>
    <col min="1283" max="1283" width="4.7109375" style="45" bestFit="1" customWidth="1"/>
    <col min="1284" max="1284" width="9.7109375" style="45" bestFit="1" customWidth="1"/>
    <col min="1285" max="1285" width="10" style="45" bestFit="1" customWidth="1"/>
    <col min="1286" max="1286" width="8.85546875" style="45" bestFit="1" customWidth="1"/>
    <col min="1287" max="1287" width="22.85546875" style="45" customWidth="1"/>
    <col min="1288" max="1288" width="59.7109375" style="45" bestFit="1" customWidth="1"/>
    <col min="1289" max="1289" width="57.85546875" style="45" bestFit="1" customWidth="1"/>
    <col min="1290" max="1290" width="35.28515625" style="45" bestFit="1" customWidth="1"/>
    <col min="1291" max="1291" width="28.140625" style="45" bestFit="1" customWidth="1"/>
    <col min="1292" max="1292" width="33.140625" style="45" bestFit="1" customWidth="1"/>
    <col min="1293" max="1293" width="26" style="45" bestFit="1" customWidth="1"/>
    <col min="1294" max="1294" width="19.140625" style="45" bestFit="1" customWidth="1"/>
    <col min="1295" max="1295" width="10.42578125" style="45" customWidth="1"/>
    <col min="1296" max="1296" width="11.85546875" style="45" customWidth="1"/>
    <col min="1297" max="1297" width="14.7109375" style="45" customWidth="1"/>
    <col min="1298" max="1298" width="9" style="45" bestFit="1" customWidth="1"/>
    <col min="1299" max="1538" width="9.140625" style="45"/>
    <col min="1539" max="1539" width="4.7109375" style="45" bestFit="1" customWidth="1"/>
    <col min="1540" max="1540" width="9.7109375" style="45" bestFit="1" customWidth="1"/>
    <col min="1541" max="1541" width="10" style="45" bestFit="1" customWidth="1"/>
    <col min="1542" max="1542" width="8.85546875" style="45" bestFit="1" customWidth="1"/>
    <col min="1543" max="1543" width="22.85546875" style="45" customWidth="1"/>
    <col min="1544" max="1544" width="59.7109375" style="45" bestFit="1" customWidth="1"/>
    <col min="1545" max="1545" width="57.85546875" style="45" bestFit="1" customWidth="1"/>
    <col min="1546" max="1546" width="35.28515625" style="45" bestFit="1" customWidth="1"/>
    <col min="1547" max="1547" width="28.140625" style="45" bestFit="1" customWidth="1"/>
    <col min="1548" max="1548" width="33.140625" style="45" bestFit="1" customWidth="1"/>
    <col min="1549" max="1549" width="26" style="45" bestFit="1" customWidth="1"/>
    <col min="1550" max="1550" width="19.140625" style="45" bestFit="1" customWidth="1"/>
    <col min="1551" max="1551" width="10.42578125" style="45" customWidth="1"/>
    <col min="1552" max="1552" width="11.85546875" style="45" customWidth="1"/>
    <col min="1553" max="1553" width="14.7109375" style="45" customWidth="1"/>
    <col min="1554" max="1554" width="9" style="45" bestFit="1" customWidth="1"/>
    <col min="1555" max="1794" width="9.140625" style="45"/>
    <col min="1795" max="1795" width="4.7109375" style="45" bestFit="1" customWidth="1"/>
    <col min="1796" max="1796" width="9.7109375" style="45" bestFit="1" customWidth="1"/>
    <col min="1797" max="1797" width="10" style="45" bestFit="1" customWidth="1"/>
    <col min="1798" max="1798" width="8.85546875" style="45" bestFit="1" customWidth="1"/>
    <col min="1799" max="1799" width="22.85546875" style="45" customWidth="1"/>
    <col min="1800" max="1800" width="59.7109375" style="45" bestFit="1" customWidth="1"/>
    <col min="1801" max="1801" width="57.85546875" style="45" bestFit="1" customWidth="1"/>
    <col min="1802" max="1802" width="35.28515625" style="45" bestFit="1" customWidth="1"/>
    <col min="1803" max="1803" width="28.140625" style="45" bestFit="1" customWidth="1"/>
    <col min="1804" max="1804" width="33.140625" style="45" bestFit="1" customWidth="1"/>
    <col min="1805" max="1805" width="26" style="45" bestFit="1" customWidth="1"/>
    <col min="1806" max="1806" width="19.140625" style="45" bestFit="1" customWidth="1"/>
    <col min="1807" max="1807" width="10.42578125" style="45" customWidth="1"/>
    <col min="1808" max="1808" width="11.85546875" style="45" customWidth="1"/>
    <col min="1809" max="1809" width="14.7109375" style="45" customWidth="1"/>
    <col min="1810" max="1810" width="9" style="45" bestFit="1" customWidth="1"/>
    <col min="1811" max="2050" width="9.140625" style="45"/>
    <col min="2051" max="2051" width="4.7109375" style="45" bestFit="1" customWidth="1"/>
    <col min="2052" max="2052" width="9.7109375" style="45" bestFit="1" customWidth="1"/>
    <col min="2053" max="2053" width="10" style="45" bestFit="1" customWidth="1"/>
    <col min="2054" max="2054" width="8.85546875" style="45" bestFit="1" customWidth="1"/>
    <col min="2055" max="2055" width="22.85546875" style="45" customWidth="1"/>
    <col min="2056" max="2056" width="59.7109375" style="45" bestFit="1" customWidth="1"/>
    <col min="2057" max="2057" width="57.85546875" style="45" bestFit="1" customWidth="1"/>
    <col min="2058" max="2058" width="35.28515625" style="45" bestFit="1" customWidth="1"/>
    <col min="2059" max="2059" width="28.140625" style="45" bestFit="1" customWidth="1"/>
    <col min="2060" max="2060" width="33.140625" style="45" bestFit="1" customWidth="1"/>
    <col min="2061" max="2061" width="26" style="45" bestFit="1" customWidth="1"/>
    <col min="2062" max="2062" width="19.140625" style="45" bestFit="1" customWidth="1"/>
    <col min="2063" max="2063" width="10.42578125" style="45" customWidth="1"/>
    <col min="2064" max="2064" width="11.85546875" style="45" customWidth="1"/>
    <col min="2065" max="2065" width="14.7109375" style="45" customWidth="1"/>
    <col min="2066" max="2066" width="9" style="45" bestFit="1" customWidth="1"/>
    <col min="2067" max="2306" width="9.140625" style="45"/>
    <col min="2307" max="2307" width="4.7109375" style="45" bestFit="1" customWidth="1"/>
    <col min="2308" max="2308" width="9.7109375" style="45" bestFit="1" customWidth="1"/>
    <col min="2309" max="2309" width="10" style="45" bestFit="1" customWidth="1"/>
    <col min="2310" max="2310" width="8.85546875" style="45" bestFit="1" customWidth="1"/>
    <col min="2311" max="2311" width="22.85546875" style="45" customWidth="1"/>
    <col min="2312" max="2312" width="59.7109375" style="45" bestFit="1" customWidth="1"/>
    <col min="2313" max="2313" width="57.85546875" style="45" bestFit="1" customWidth="1"/>
    <col min="2314" max="2314" width="35.28515625" style="45" bestFit="1" customWidth="1"/>
    <col min="2315" max="2315" width="28.140625" style="45" bestFit="1" customWidth="1"/>
    <col min="2316" max="2316" width="33.140625" style="45" bestFit="1" customWidth="1"/>
    <col min="2317" max="2317" width="26" style="45" bestFit="1" customWidth="1"/>
    <col min="2318" max="2318" width="19.140625" style="45" bestFit="1" customWidth="1"/>
    <col min="2319" max="2319" width="10.42578125" style="45" customWidth="1"/>
    <col min="2320" max="2320" width="11.85546875" style="45" customWidth="1"/>
    <col min="2321" max="2321" width="14.7109375" style="45" customWidth="1"/>
    <col min="2322" max="2322" width="9" style="45" bestFit="1" customWidth="1"/>
    <col min="2323" max="2562" width="9.140625" style="45"/>
    <col min="2563" max="2563" width="4.7109375" style="45" bestFit="1" customWidth="1"/>
    <col min="2564" max="2564" width="9.7109375" style="45" bestFit="1" customWidth="1"/>
    <col min="2565" max="2565" width="10" style="45" bestFit="1" customWidth="1"/>
    <col min="2566" max="2566" width="8.85546875" style="45" bestFit="1" customWidth="1"/>
    <col min="2567" max="2567" width="22.85546875" style="45" customWidth="1"/>
    <col min="2568" max="2568" width="59.7109375" style="45" bestFit="1" customWidth="1"/>
    <col min="2569" max="2569" width="57.85546875" style="45" bestFit="1" customWidth="1"/>
    <col min="2570" max="2570" width="35.28515625" style="45" bestFit="1" customWidth="1"/>
    <col min="2571" max="2571" width="28.140625" style="45" bestFit="1" customWidth="1"/>
    <col min="2572" max="2572" width="33.140625" style="45" bestFit="1" customWidth="1"/>
    <col min="2573" max="2573" width="26" style="45" bestFit="1" customWidth="1"/>
    <col min="2574" max="2574" width="19.140625" style="45" bestFit="1" customWidth="1"/>
    <col min="2575" max="2575" width="10.42578125" style="45" customWidth="1"/>
    <col min="2576" max="2576" width="11.85546875" style="45" customWidth="1"/>
    <col min="2577" max="2577" width="14.7109375" style="45" customWidth="1"/>
    <col min="2578" max="2578" width="9" style="45" bestFit="1" customWidth="1"/>
    <col min="2579" max="2818" width="9.140625" style="45"/>
    <col min="2819" max="2819" width="4.7109375" style="45" bestFit="1" customWidth="1"/>
    <col min="2820" max="2820" width="9.7109375" style="45" bestFit="1" customWidth="1"/>
    <col min="2821" max="2821" width="10" style="45" bestFit="1" customWidth="1"/>
    <col min="2822" max="2822" width="8.85546875" style="45" bestFit="1" customWidth="1"/>
    <col min="2823" max="2823" width="22.85546875" style="45" customWidth="1"/>
    <col min="2824" max="2824" width="59.7109375" style="45" bestFit="1" customWidth="1"/>
    <col min="2825" max="2825" width="57.85546875" style="45" bestFit="1" customWidth="1"/>
    <col min="2826" max="2826" width="35.28515625" style="45" bestFit="1" customWidth="1"/>
    <col min="2827" max="2827" width="28.140625" style="45" bestFit="1" customWidth="1"/>
    <col min="2828" max="2828" width="33.140625" style="45" bestFit="1" customWidth="1"/>
    <col min="2829" max="2829" width="26" style="45" bestFit="1" customWidth="1"/>
    <col min="2830" max="2830" width="19.140625" style="45" bestFit="1" customWidth="1"/>
    <col min="2831" max="2831" width="10.42578125" style="45" customWidth="1"/>
    <col min="2832" max="2832" width="11.85546875" style="45" customWidth="1"/>
    <col min="2833" max="2833" width="14.7109375" style="45" customWidth="1"/>
    <col min="2834" max="2834" width="9" style="45" bestFit="1" customWidth="1"/>
    <col min="2835" max="3074" width="9.140625" style="45"/>
    <col min="3075" max="3075" width="4.7109375" style="45" bestFit="1" customWidth="1"/>
    <col min="3076" max="3076" width="9.7109375" style="45" bestFit="1" customWidth="1"/>
    <col min="3077" max="3077" width="10" style="45" bestFit="1" customWidth="1"/>
    <col min="3078" max="3078" width="8.85546875" style="45" bestFit="1" customWidth="1"/>
    <col min="3079" max="3079" width="22.85546875" style="45" customWidth="1"/>
    <col min="3080" max="3080" width="59.7109375" style="45" bestFit="1" customWidth="1"/>
    <col min="3081" max="3081" width="57.85546875" style="45" bestFit="1" customWidth="1"/>
    <col min="3082" max="3082" width="35.28515625" style="45" bestFit="1" customWidth="1"/>
    <col min="3083" max="3083" width="28.140625" style="45" bestFit="1" customWidth="1"/>
    <col min="3084" max="3084" width="33.140625" style="45" bestFit="1" customWidth="1"/>
    <col min="3085" max="3085" width="26" style="45" bestFit="1" customWidth="1"/>
    <col min="3086" max="3086" width="19.140625" style="45" bestFit="1" customWidth="1"/>
    <col min="3087" max="3087" width="10.42578125" style="45" customWidth="1"/>
    <col min="3088" max="3088" width="11.85546875" style="45" customWidth="1"/>
    <col min="3089" max="3089" width="14.7109375" style="45" customWidth="1"/>
    <col min="3090" max="3090" width="9" style="45" bestFit="1" customWidth="1"/>
    <col min="3091" max="3330" width="9.140625" style="45"/>
    <col min="3331" max="3331" width="4.7109375" style="45" bestFit="1" customWidth="1"/>
    <col min="3332" max="3332" width="9.7109375" style="45" bestFit="1" customWidth="1"/>
    <col min="3333" max="3333" width="10" style="45" bestFit="1" customWidth="1"/>
    <col min="3334" max="3334" width="8.85546875" style="45" bestFit="1" customWidth="1"/>
    <col min="3335" max="3335" width="22.85546875" style="45" customWidth="1"/>
    <col min="3336" max="3336" width="59.7109375" style="45" bestFit="1" customWidth="1"/>
    <col min="3337" max="3337" width="57.85546875" style="45" bestFit="1" customWidth="1"/>
    <col min="3338" max="3338" width="35.28515625" style="45" bestFit="1" customWidth="1"/>
    <col min="3339" max="3339" width="28.140625" style="45" bestFit="1" customWidth="1"/>
    <col min="3340" max="3340" width="33.140625" style="45" bestFit="1" customWidth="1"/>
    <col min="3341" max="3341" width="26" style="45" bestFit="1" customWidth="1"/>
    <col min="3342" max="3342" width="19.140625" style="45" bestFit="1" customWidth="1"/>
    <col min="3343" max="3343" width="10.42578125" style="45" customWidth="1"/>
    <col min="3344" max="3344" width="11.85546875" style="45" customWidth="1"/>
    <col min="3345" max="3345" width="14.7109375" style="45" customWidth="1"/>
    <col min="3346" max="3346" width="9" style="45" bestFit="1" customWidth="1"/>
    <col min="3347" max="3586" width="9.140625" style="45"/>
    <col min="3587" max="3587" width="4.7109375" style="45" bestFit="1" customWidth="1"/>
    <col min="3588" max="3588" width="9.7109375" style="45" bestFit="1" customWidth="1"/>
    <col min="3589" max="3589" width="10" style="45" bestFit="1" customWidth="1"/>
    <col min="3590" max="3590" width="8.85546875" style="45" bestFit="1" customWidth="1"/>
    <col min="3591" max="3591" width="22.85546875" style="45" customWidth="1"/>
    <col min="3592" max="3592" width="59.7109375" style="45" bestFit="1" customWidth="1"/>
    <col min="3593" max="3593" width="57.85546875" style="45" bestFit="1" customWidth="1"/>
    <col min="3594" max="3594" width="35.28515625" style="45" bestFit="1" customWidth="1"/>
    <col min="3595" max="3595" width="28.140625" style="45" bestFit="1" customWidth="1"/>
    <col min="3596" max="3596" width="33.140625" style="45" bestFit="1" customWidth="1"/>
    <col min="3597" max="3597" width="26" style="45" bestFit="1" customWidth="1"/>
    <col min="3598" max="3598" width="19.140625" style="45" bestFit="1" customWidth="1"/>
    <col min="3599" max="3599" width="10.42578125" style="45" customWidth="1"/>
    <col min="3600" max="3600" width="11.85546875" style="45" customWidth="1"/>
    <col min="3601" max="3601" width="14.7109375" style="45" customWidth="1"/>
    <col min="3602" max="3602" width="9" style="45" bestFit="1" customWidth="1"/>
    <col min="3603" max="3842" width="9.140625" style="45"/>
    <col min="3843" max="3843" width="4.7109375" style="45" bestFit="1" customWidth="1"/>
    <col min="3844" max="3844" width="9.7109375" style="45" bestFit="1" customWidth="1"/>
    <col min="3845" max="3845" width="10" style="45" bestFit="1" customWidth="1"/>
    <col min="3846" max="3846" width="8.85546875" style="45" bestFit="1" customWidth="1"/>
    <col min="3847" max="3847" width="22.85546875" style="45" customWidth="1"/>
    <col min="3848" max="3848" width="59.7109375" style="45" bestFit="1" customWidth="1"/>
    <col min="3849" max="3849" width="57.85546875" style="45" bestFit="1" customWidth="1"/>
    <col min="3850" max="3850" width="35.28515625" style="45" bestFit="1" customWidth="1"/>
    <col min="3851" max="3851" width="28.140625" style="45" bestFit="1" customWidth="1"/>
    <col min="3852" max="3852" width="33.140625" style="45" bestFit="1" customWidth="1"/>
    <col min="3853" max="3853" width="26" style="45" bestFit="1" customWidth="1"/>
    <col min="3854" max="3854" width="19.140625" style="45" bestFit="1" customWidth="1"/>
    <col min="3855" max="3855" width="10.42578125" style="45" customWidth="1"/>
    <col min="3856" max="3856" width="11.85546875" style="45" customWidth="1"/>
    <col min="3857" max="3857" width="14.7109375" style="45" customWidth="1"/>
    <col min="3858" max="3858" width="9" style="45" bestFit="1" customWidth="1"/>
    <col min="3859" max="4098" width="9.140625" style="45"/>
    <col min="4099" max="4099" width="4.7109375" style="45" bestFit="1" customWidth="1"/>
    <col min="4100" max="4100" width="9.7109375" style="45" bestFit="1" customWidth="1"/>
    <col min="4101" max="4101" width="10" style="45" bestFit="1" customWidth="1"/>
    <col min="4102" max="4102" width="8.85546875" style="45" bestFit="1" customWidth="1"/>
    <col min="4103" max="4103" width="22.85546875" style="45" customWidth="1"/>
    <col min="4104" max="4104" width="59.7109375" style="45" bestFit="1" customWidth="1"/>
    <col min="4105" max="4105" width="57.85546875" style="45" bestFit="1" customWidth="1"/>
    <col min="4106" max="4106" width="35.28515625" style="45" bestFit="1" customWidth="1"/>
    <col min="4107" max="4107" width="28.140625" style="45" bestFit="1" customWidth="1"/>
    <col min="4108" max="4108" width="33.140625" style="45" bestFit="1" customWidth="1"/>
    <col min="4109" max="4109" width="26" style="45" bestFit="1" customWidth="1"/>
    <col min="4110" max="4110" width="19.140625" style="45" bestFit="1" customWidth="1"/>
    <col min="4111" max="4111" width="10.42578125" style="45" customWidth="1"/>
    <col min="4112" max="4112" width="11.85546875" style="45" customWidth="1"/>
    <col min="4113" max="4113" width="14.7109375" style="45" customWidth="1"/>
    <col min="4114" max="4114" width="9" style="45" bestFit="1" customWidth="1"/>
    <col min="4115" max="4354" width="9.140625" style="45"/>
    <col min="4355" max="4355" width="4.7109375" style="45" bestFit="1" customWidth="1"/>
    <col min="4356" max="4356" width="9.7109375" style="45" bestFit="1" customWidth="1"/>
    <col min="4357" max="4357" width="10" style="45" bestFit="1" customWidth="1"/>
    <col min="4358" max="4358" width="8.85546875" style="45" bestFit="1" customWidth="1"/>
    <col min="4359" max="4359" width="22.85546875" style="45" customWidth="1"/>
    <col min="4360" max="4360" width="59.7109375" style="45" bestFit="1" customWidth="1"/>
    <col min="4361" max="4361" width="57.85546875" style="45" bestFit="1" customWidth="1"/>
    <col min="4362" max="4362" width="35.28515625" style="45" bestFit="1" customWidth="1"/>
    <col min="4363" max="4363" width="28.140625" style="45" bestFit="1" customWidth="1"/>
    <col min="4364" max="4364" width="33.140625" style="45" bestFit="1" customWidth="1"/>
    <col min="4365" max="4365" width="26" style="45" bestFit="1" customWidth="1"/>
    <col min="4366" max="4366" width="19.140625" style="45" bestFit="1" customWidth="1"/>
    <col min="4367" max="4367" width="10.42578125" style="45" customWidth="1"/>
    <col min="4368" max="4368" width="11.85546875" style="45" customWidth="1"/>
    <col min="4369" max="4369" width="14.7109375" style="45" customWidth="1"/>
    <col min="4370" max="4370" width="9" style="45" bestFit="1" customWidth="1"/>
    <col min="4371" max="4610" width="9.140625" style="45"/>
    <col min="4611" max="4611" width="4.7109375" style="45" bestFit="1" customWidth="1"/>
    <col min="4612" max="4612" width="9.7109375" style="45" bestFit="1" customWidth="1"/>
    <col min="4613" max="4613" width="10" style="45" bestFit="1" customWidth="1"/>
    <col min="4614" max="4614" width="8.85546875" style="45" bestFit="1" customWidth="1"/>
    <col min="4615" max="4615" width="22.85546875" style="45" customWidth="1"/>
    <col min="4616" max="4616" width="59.7109375" style="45" bestFit="1" customWidth="1"/>
    <col min="4617" max="4617" width="57.85546875" style="45" bestFit="1" customWidth="1"/>
    <col min="4618" max="4618" width="35.28515625" style="45" bestFit="1" customWidth="1"/>
    <col min="4619" max="4619" width="28.140625" style="45" bestFit="1" customWidth="1"/>
    <col min="4620" max="4620" width="33.140625" style="45" bestFit="1" customWidth="1"/>
    <col min="4621" max="4621" width="26" style="45" bestFit="1" customWidth="1"/>
    <col min="4622" max="4622" width="19.140625" style="45" bestFit="1" customWidth="1"/>
    <col min="4623" max="4623" width="10.42578125" style="45" customWidth="1"/>
    <col min="4624" max="4624" width="11.85546875" style="45" customWidth="1"/>
    <col min="4625" max="4625" width="14.7109375" style="45" customWidth="1"/>
    <col min="4626" max="4626" width="9" style="45" bestFit="1" customWidth="1"/>
    <col min="4627" max="4866" width="9.140625" style="45"/>
    <col min="4867" max="4867" width="4.7109375" style="45" bestFit="1" customWidth="1"/>
    <col min="4868" max="4868" width="9.7109375" style="45" bestFit="1" customWidth="1"/>
    <col min="4869" max="4869" width="10" style="45" bestFit="1" customWidth="1"/>
    <col min="4870" max="4870" width="8.85546875" style="45" bestFit="1" customWidth="1"/>
    <col min="4871" max="4871" width="22.85546875" style="45" customWidth="1"/>
    <col min="4872" max="4872" width="59.7109375" style="45" bestFit="1" customWidth="1"/>
    <col min="4873" max="4873" width="57.85546875" style="45" bestFit="1" customWidth="1"/>
    <col min="4874" max="4874" width="35.28515625" style="45" bestFit="1" customWidth="1"/>
    <col min="4875" max="4875" width="28.140625" style="45" bestFit="1" customWidth="1"/>
    <col min="4876" max="4876" width="33.140625" style="45" bestFit="1" customWidth="1"/>
    <col min="4877" max="4877" width="26" style="45" bestFit="1" customWidth="1"/>
    <col min="4878" max="4878" width="19.140625" style="45" bestFit="1" customWidth="1"/>
    <col min="4879" max="4879" width="10.42578125" style="45" customWidth="1"/>
    <col min="4880" max="4880" width="11.85546875" style="45" customWidth="1"/>
    <col min="4881" max="4881" width="14.7109375" style="45" customWidth="1"/>
    <col min="4882" max="4882" width="9" style="45" bestFit="1" customWidth="1"/>
    <col min="4883" max="5122" width="9.140625" style="45"/>
    <col min="5123" max="5123" width="4.7109375" style="45" bestFit="1" customWidth="1"/>
    <col min="5124" max="5124" width="9.7109375" style="45" bestFit="1" customWidth="1"/>
    <col min="5125" max="5125" width="10" style="45" bestFit="1" customWidth="1"/>
    <col min="5126" max="5126" width="8.85546875" style="45" bestFit="1" customWidth="1"/>
    <col min="5127" max="5127" width="22.85546875" style="45" customWidth="1"/>
    <col min="5128" max="5128" width="59.7109375" style="45" bestFit="1" customWidth="1"/>
    <col min="5129" max="5129" width="57.85546875" style="45" bestFit="1" customWidth="1"/>
    <col min="5130" max="5130" width="35.28515625" style="45" bestFit="1" customWidth="1"/>
    <col min="5131" max="5131" width="28.140625" style="45" bestFit="1" customWidth="1"/>
    <col min="5132" max="5132" width="33.140625" style="45" bestFit="1" customWidth="1"/>
    <col min="5133" max="5133" width="26" style="45" bestFit="1" customWidth="1"/>
    <col min="5134" max="5134" width="19.140625" style="45" bestFit="1" customWidth="1"/>
    <col min="5135" max="5135" width="10.42578125" style="45" customWidth="1"/>
    <col min="5136" max="5136" width="11.85546875" style="45" customWidth="1"/>
    <col min="5137" max="5137" width="14.7109375" style="45" customWidth="1"/>
    <col min="5138" max="5138" width="9" style="45" bestFit="1" customWidth="1"/>
    <col min="5139" max="5378" width="9.140625" style="45"/>
    <col min="5379" max="5379" width="4.7109375" style="45" bestFit="1" customWidth="1"/>
    <col min="5380" max="5380" width="9.7109375" style="45" bestFit="1" customWidth="1"/>
    <col min="5381" max="5381" width="10" style="45" bestFit="1" customWidth="1"/>
    <col min="5382" max="5382" width="8.85546875" style="45" bestFit="1" customWidth="1"/>
    <col min="5383" max="5383" width="22.85546875" style="45" customWidth="1"/>
    <col min="5384" max="5384" width="59.7109375" style="45" bestFit="1" customWidth="1"/>
    <col min="5385" max="5385" width="57.85546875" style="45" bestFit="1" customWidth="1"/>
    <col min="5386" max="5386" width="35.28515625" style="45" bestFit="1" customWidth="1"/>
    <col min="5387" max="5387" width="28.140625" style="45" bestFit="1" customWidth="1"/>
    <col min="5388" max="5388" width="33.140625" style="45" bestFit="1" customWidth="1"/>
    <col min="5389" max="5389" width="26" style="45" bestFit="1" customWidth="1"/>
    <col min="5390" max="5390" width="19.140625" style="45" bestFit="1" customWidth="1"/>
    <col min="5391" max="5391" width="10.42578125" style="45" customWidth="1"/>
    <col min="5392" max="5392" width="11.85546875" style="45" customWidth="1"/>
    <col min="5393" max="5393" width="14.7109375" style="45" customWidth="1"/>
    <col min="5394" max="5394" width="9" style="45" bestFit="1" customWidth="1"/>
    <col min="5395" max="5634" width="9.140625" style="45"/>
    <col min="5635" max="5635" width="4.7109375" style="45" bestFit="1" customWidth="1"/>
    <col min="5636" max="5636" width="9.7109375" style="45" bestFit="1" customWidth="1"/>
    <col min="5637" max="5637" width="10" style="45" bestFit="1" customWidth="1"/>
    <col min="5638" max="5638" width="8.85546875" style="45" bestFit="1" customWidth="1"/>
    <col min="5639" max="5639" width="22.85546875" style="45" customWidth="1"/>
    <col min="5640" max="5640" width="59.7109375" style="45" bestFit="1" customWidth="1"/>
    <col min="5641" max="5641" width="57.85546875" style="45" bestFit="1" customWidth="1"/>
    <col min="5642" max="5642" width="35.28515625" style="45" bestFit="1" customWidth="1"/>
    <col min="5643" max="5643" width="28.140625" style="45" bestFit="1" customWidth="1"/>
    <col min="5644" max="5644" width="33.140625" style="45" bestFit="1" customWidth="1"/>
    <col min="5645" max="5645" width="26" style="45" bestFit="1" customWidth="1"/>
    <col min="5646" max="5646" width="19.140625" style="45" bestFit="1" customWidth="1"/>
    <col min="5647" max="5647" width="10.42578125" style="45" customWidth="1"/>
    <col min="5648" max="5648" width="11.85546875" style="45" customWidth="1"/>
    <col min="5649" max="5649" width="14.7109375" style="45" customWidth="1"/>
    <col min="5650" max="5650" width="9" style="45" bestFit="1" customWidth="1"/>
    <col min="5651" max="5890" width="9.140625" style="45"/>
    <col min="5891" max="5891" width="4.7109375" style="45" bestFit="1" customWidth="1"/>
    <col min="5892" max="5892" width="9.7109375" style="45" bestFit="1" customWidth="1"/>
    <col min="5893" max="5893" width="10" style="45" bestFit="1" customWidth="1"/>
    <col min="5894" max="5894" width="8.85546875" style="45" bestFit="1" customWidth="1"/>
    <col min="5895" max="5895" width="22.85546875" style="45" customWidth="1"/>
    <col min="5896" max="5896" width="59.7109375" style="45" bestFit="1" customWidth="1"/>
    <col min="5897" max="5897" width="57.85546875" style="45" bestFit="1" customWidth="1"/>
    <col min="5898" max="5898" width="35.28515625" style="45" bestFit="1" customWidth="1"/>
    <col min="5899" max="5899" width="28.140625" style="45" bestFit="1" customWidth="1"/>
    <col min="5900" max="5900" width="33.140625" style="45" bestFit="1" customWidth="1"/>
    <col min="5901" max="5901" width="26" style="45" bestFit="1" customWidth="1"/>
    <col min="5902" max="5902" width="19.140625" style="45" bestFit="1" customWidth="1"/>
    <col min="5903" max="5903" width="10.42578125" style="45" customWidth="1"/>
    <col min="5904" max="5904" width="11.85546875" style="45" customWidth="1"/>
    <col min="5905" max="5905" width="14.7109375" style="45" customWidth="1"/>
    <col min="5906" max="5906" width="9" style="45" bestFit="1" customWidth="1"/>
    <col min="5907" max="6146" width="9.140625" style="45"/>
    <col min="6147" max="6147" width="4.7109375" style="45" bestFit="1" customWidth="1"/>
    <col min="6148" max="6148" width="9.7109375" style="45" bestFit="1" customWidth="1"/>
    <col min="6149" max="6149" width="10" style="45" bestFit="1" customWidth="1"/>
    <col min="6150" max="6150" width="8.85546875" style="45" bestFit="1" customWidth="1"/>
    <col min="6151" max="6151" width="22.85546875" style="45" customWidth="1"/>
    <col min="6152" max="6152" width="59.7109375" style="45" bestFit="1" customWidth="1"/>
    <col min="6153" max="6153" width="57.85546875" style="45" bestFit="1" customWidth="1"/>
    <col min="6154" max="6154" width="35.28515625" style="45" bestFit="1" customWidth="1"/>
    <col min="6155" max="6155" width="28.140625" style="45" bestFit="1" customWidth="1"/>
    <col min="6156" max="6156" width="33.140625" style="45" bestFit="1" customWidth="1"/>
    <col min="6157" max="6157" width="26" style="45" bestFit="1" customWidth="1"/>
    <col min="6158" max="6158" width="19.140625" style="45" bestFit="1" customWidth="1"/>
    <col min="6159" max="6159" width="10.42578125" style="45" customWidth="1"/>
    <col min="6160" max="6160" width="11.85546875" style="45" customWidth="1"/>
    <col min="6161" max="6161" width="14.7109375" style="45" customWidth="1"/>
    <col min="6162" max="6162" width="9" style="45" bestFit="1" customWidth="1"/>
    <col min="6163" max="6402" width="9.140625" style="45"/>
    <col min="6403" max="6403" width="4.7109375" style="45" bestFit="1" customWidth="1"/>
    <col min="6404" max="6404" width="9.7109375" style="45" bestFit="1" customWidth="1"/>
    <col min="6405" max="6405" width="10" style="45" bestFit="1" customWidth="1"/>
    <col min="6406" max="6406" width="8.85546875" style="45" bestFit="1" customWidth="1"/>
    <col min="6407" max="6407" width="22.85546875" style="45" customWidth="1"/>
    <col min="6408" max="6408" width="59.7109375" style="45" bestFit="1" customWidth="1"/>
    <col min="6409" max="6409" width="57.85546875" style="45" bestFit="1" customWidth="1"/>
    <col min="6410" max="6410" width="35.28515625" style="45" bestFit="1" customWidth="1"/>
    <col min="6411" max="6411" width="28.140625" style="45" bestFit="1" customWidth="1"/>
    <col min="6412" max="6412" width="33.140625" style="45" bestFit="1" customWidth="1"/>
    <col min="6413" max="6413" width="26" style="45" bestFit="1" customWidth="1"/>
    <col min="6414" max="6414" width="19.140625" style="45" bestFit="1" customWidth="1"/>
    <col min="6415" max="6415" width="10.42578125" style="45" customWidth="1"/>
    <col min="6416" max="6416" width="11.85546875" style="45" customWidth="1"/>
    <col min="6417" max="6417" width="14.7109375" style="45" customWidth="1"/>
    <col min="6418" max="6418" width="9" style="45" bestFit="1" customWidth="1"/>
    <col min="6419" max="6658" width="9.140625" style="45"/>
    <col min="6659" max="6659" width="4.7109375" style="45" bestFit="1" customWidth="1"/>
    <col min="6660" max="6660" width="9.7109375" style="45" bestFit="1" customWidth="1"/>
    <col min="6661" max="6661" width="10" style="45" bestFit="1" customWidth="1"/>
    <col min="6662" max="6662" width="8.85546875" style="45" bestFit="1" customWidth="1"/>
    <col min="6663" max="6663" width="22.85546875" style="45" customWidth="1"/>
    <col min="6664" max="6664" width="59.7109375" style="45" bestFit="1" customWidth="1"/>
    <col min="6665" max="6665" width="57.85546875" style="45" bestFit="1" customWidth="1"/>
    <col min="6666" max="6666" width="35.28515625" style="45" bestFit="1" customWidth="1"/>
    <col min="6667" max="6667" width="28.140625" style="45" bestFit="1" customWidth="1"/>
    <col min="6668" max="6668" width="33.140625" style="45" bestFit="1" customWidth="1"/>
    <col min="6669" max="6669" width="26" style="45" bestFit="1" customWidth="1"/>
    <col min="6670" max="6670" width="19.140625" style="45" bestFit="1" customWidth="1"/>
    <col min="6671" max="6671" width="10.42578125" style="45" customWidth="1"/>
    <col min="6672" max="6672" width="11.85546875" style="45" customWidth="1"/>
    <col min="6673" max="6673" width="14.7109375" style="45" customWidth="1"/>
    <col min="6674" max="6674" width="9" style="45" bestFit="1" customWidth="1"/>
    <col min="6675" max="6914" width="9.140625" style="45"/>
    <col min="6915" max="6915" width="4.7109375" style="45" bestFit="1" customWidth="1"/>
    <col min="6916" max="6916" width="9.7109375" style="45" bestFit="1" customWidth="1"/>
    <col min="6917" max="6917" width="10" style="45" bestFit="1" customWidth="1"/>
    <col min="6918" max="6918" width="8.85546875" style="45" bestFit="1" customWidth="1"/>
    <col min="6919" max="6919" width="22.85546875" style="45" customWidth="1"/>
    <col min="6920" max="6920" width="59.7109375" style="45" bestFit="1" customWidth="1"/>
    <col min="6921" max="6921" width="57.85546875" style="45" bestFit="1" customWidth="1"/>
    <col min="6922" max="6922" width="35.28515625" style="45" bestFit="1" customWidth="1"/>
    <col min="6923" max="6923" width="28.140625" style="45" bestFit="1" customWidth="1"/>
    <col min="6924" max="6924" width="33.140625" style="45" bestFit="1" customWidth="1"/>
    <col min="6925" max="6925" width="26" style="45" bestFit="1" customWidth="1"/>
    <col min="6926" max="6926" width="19.140625" style="45" bestFit="1" customWidth="1"/>
    <col min="6927" max="6927" width="10.42578125" style="45" customWidth="1"/>
    <col min="6928" max="6928" width="11.85546875" style="45" customWidth="1"/>
    <col min="6929" max="6929" width="14.7109375" style="45" customWidth="1"/>
    <col min="6930" max="6930" width="9" style="45" bestFit="1" customWidth="1"/>
    <col min="6931" max="7170" width="9.140625" style="45"/>
    <col min="7171" max="7171" width="4.7109375" style="45" bestFit="1" customWidth="1"/>
    <col min="7172" max="7172" width="9.7109375" style="45" bestFit="1" customWidth="1"/>
    <col min="7173" max="7173" width="10" style="45" bestFit="1" customWidth="1"/>
    <col min="7174" max="7174" width="8.85546875" style="45" bestFit="1" customWidth="1"/>
    <col min="7175" max="7175" width="22.85546875" style="45" customWidth="1"/>
    <col min="7176" max="7176" width="59.7109375" style="45" bestFit="1" customWidth="1"/>
    <col min="7177" max="7177" width="57.85546875" style="45" bestFit="1" customWidth="1"/>
    <col min="7178" max="7178" width="35.28515625" style="45" bestFit="1" customWidth="1"/>
    <col min="7179" max="7179" width="28.140625" style="45" bestFit="1" customWidth="1"/>
    <col min="7180" max="7180" width="33.140625" style="45" bestFit="1" customWidth="1"/>
    <col min="7181" max="7181" width="26" style="45" bestFit="1" customWidth="1"/>
    <col min="7182" max="7182" width="19.140625" style="45" bestFit="1" customWidth="1"/>
    <col min="7183" max="7183" width="10.42578125" style="45" customWidth="1"/>
    <col min="7184" max="7184" width="11.85546875" style="45" customWidth="1"/>
    <col min="7185" max="7185" width="14.7109375" style="45" customWidth="1"/>
    <col min="7186" max="7186" width="9" style="45" bestFit="1" customWidth="1"/>
    <col min="7187" max="7426" width="9.140625" style="45"/>
    <col min="7427" max="7427" width="4.7109375" style="45" bestFit="1" customWidth="1"/>
    <col min="7428" max="7428" width="9.7109375" style="45" bestFit="1" customWidth="1"/>
    <col min="7429" max="7429" width="10" style="45" bestFit="1" customWidth="1"/>
    <col min="7430" max="7430" width="8.85546875" style="45" bestFit="1" customWidth="1"/>
    <col min="7431" max="7431" width="22.85546875" style="45" customWidth="1"/>
    <col min="7432" max="7432" width="59.7109375" style="45" bestFit="1" customWidth="1"/>
    <col min="7433" max="7433" width="57.85546875" style="45" bestFit="1" customWidth="1"/>
    <col min="7434" max="7434" width="35.28515625" style="45" bestFit="1" customWidth="1"/>
    <col min="7435" max="7435" width="28.140625" style="45" bestFit="1" customWidth="1"/>
    <col min="7436" max="7436" width="33.140625" style="45" bestFit="1" customWidth="1"/>
    <col min="7437" max="7437" width="26" style="45" bestFit="1" customWidth="1"/>
    <col min="7438" max="7438" width="19.140625" style="45" bestFit="1" customWidth="1"/>
    <col min="7439" max="7439" width="10.42578125" style="45" customWidth="1"/>
    <col min="7440" max="7440" width="11.85546875" style="45" customWidth="1"/>
    <col min="7441" max="7441" width="14.7109375" style="45" customWidth="1"/>
    <col min="7442" max="7442" width="9" style="45" bestFit="1" customWidth="1"/>
    <col min="7443" max="7682" width="9.140625" style="45"/>
    <col min="7683" max="7683" width="4.7109375" style="45" bestFit="1" customWidth="1"/>
    <col min="7684" max="7684" width="9.7109375" style="45" bestFit="1" customWidth="1"/>
    <col min="7685" max="7685" width="10" style="45" bestFit="1" customWidth="1"/>
    <col min="7686" max="7686" width="8.85546875" style="45" bestFit="1" customWidth="1"/>
    <col min="7687" max="7687" width="22.85546875" style="45" customWidth="1"/>
    <col min="7688" max="7688" width="59.7109375" style="45" bestFit="1" customWidth="1"/>
    <col min="7689" max="7689" width="57.85546875" style="45" bestFit="1" customWidth="1"/>
    <col min="7690" max="7690" width="35.28515625" style="45" bestFit="1" customWidth="1"/>
    <col min="7691" max="7691" width="28.140625" style="45" bestFit="1" customWidth="1"/>
    <col min="7692" max="7692" width="33.140625" style="45" bestFit="1" customWidth="1"/>
    <col min="7693" max="7693" width="26" style="45" bestFit="1" customWidth="1"/>
    <col min="7694" max="7694" width="19.140625" style="45" bestFit="1" customWidth="1"/>
    <col min="7695" max="7695" width="10.42578125" style="45" customWidth="1"/>
    <col min="7696" max="7696" width="11.85546875" style="45" customWidth="1"/>
    <col min="7697" max="7697" width="14.7109375" style="45" customWidth="1"/>
    <col min="7698" max="7698" width="9" style="45" bestFit="1" customWidth="1"/>
    <col min="7699" max="7938" width="9.140625" style="45"/>
    <col min="7939" max="7939" width="4.7109375" style="45" bestFit="1" customWidth="1"/>
    <col min="7940" max="7940" width="9.7109375" style="45" bestFit="1" customWidth="1"/>
    <col min="7941" max="7941" width="10" style="45" bestFit="1" customWidth="1"/>
    <col min="7942" max="7942" width="8.85546875" style="45" bestFit="1" customWidth="1"/>
    <col min="7943" max="7943" width="22.85546875" style="45" customWidth="1"/>
    <col min="7944" max="7944" width="59.7109375" style="45" bestFit="1" customWidth="1"/>
    <col min="7945" max="7945" width="57.85546875" style="45" bestFit="1" customWidth="1"/>
    <col min="7946" max="7946" width="35.28515625" style="45" bestFit="1" customWidth="1"/>
    <col min="7947" max="7947" width="28.140625" style="45" bestFit="1" customWidth="1"/>
    <col min="7948" max="7948" width="33.140625" style="45" bestFit="1" customWidth="1"/>
    <col min="7949" max="7949" width="26" style="45" bestFit="1" customWidth="1"/>
    <col min="7950" max="7950" width="19.140625" style="45" bestFit="1" customWidth="1"/>
    <col min="7951" max="7951" width="10.42578125" style="45" customWidth="1"/>
    <col min="7952" max="7952" width="11.85546875" style="45" customWidth="1"/>
    <col min="7953" max="7953" width="14.7109375" style="45" customWidth="1"/>
    <col min="7954" max="7954" width="9" style="45" bestFit="1" customWidth="1"/>
    <col min="7955" max="8194" width="9.140625" style="45"/>
    <col min="8195" max="8195" width="4.7109375" style="45" bestFit="1" customWidth="1"/>
    <col min="8196" max="8196" width="9.7109375" style="45" bestFit="1" customWidth="1"/>
    <col min="8197" max="8197" width="10" style="45" bestFit="1" customWidth="1"/>
    <col min="8198" max="8198" width="8.85546875" style="45" bestFit="1" customWidth="1"/>
    <col min="8199" max="8199" width="22.85546875" style="45" customWidth="1"/>
    <col min="8200" max="8200" width="59.7109375" style="45" bestFit="1" customWidth="1"/>
    <col min="8201" max="8201" width="57.85546875" style="45" bestFit="1" customWidth="1"/>
    <col min="8202" max="8202" width="35.28515625" style="45" bestFit="1" customWidth="1"/>
    <col min="8203" max="8203" width="28.140625" style="45" bestFit="1" customWidth="1"/>
    <col min="8204" max="8204" width="33.140625" style="45" bestFit="1" customWidth="1"/>
    <col min="8205" max="8205" width="26" style="45" bestFit="1" customWidth="1"/>
    <col min="8206" max="8206" width="19.140625" style="45" bestFit="1" customWidth="1"/>
    <col min="8207" max="8207" width="10.42578125" style="45" customWidth="1"/>
    <col min="8208" max="8208" width="11.85546875" style="45" customWidth="1"/>
    <col min="8209" max="8209" width="14.7109375" style="45" customWidth="1"/>
    <col min="8210" max="8210" width="9" style="45" bestFit="1" customWidth="1"/>
    <col min="8211" max="8450" width="9.140625" style="45"/>
    <col min="8451" max="8451" width="4.7109375" style="45" bestFit="1" customWidth="1"/>
    <col min="8452" max="8452" width="9.7109375" style="45" bestFit="1" customWidth="1"/>
    <col min="8453" max="8453" width="10" style="45" bestFit="1" customWidth="1"/>
    <col min="8454" max="8454" width="8.85546875" style="45" bestFit="1" customWidth="1"/>
    <col min="8455" max="8455" width="22.85546875" style="45" customWidth="1"/>
    <col min="8456" max="8456" width="59.7109375" style="45" bestFit="1" customWidth="1"/>
    <col min="8457" max="8457" width="57.85546875" style="45" bestFit="1" customWidth="1"/>
    <col min="8458" max="8458" width="35.28515625" style="45" bestFit="1" customWidth="1"/>
    <col min="8459" max="8459" width="28.140625" style="45" bestFit="1" customWidth="1"/>
    <col min="8460" max="8460" width="33.140625" style="45" bestFit="1" customWidth="1"/>
    <col min="8461" max="8461" width="26" style="45" bestFit="1" customWidth="1"/>
    <col min="8462" max="8462" width="19.140625" style="45" bestFit="1" customWidth="1"/>
    <col min="8463" max="8463" width="10.42578125" style="45" customWidth="1"/>
    <col min="8464" max="8464" width="11.85546875" style="45" customWidth="1"/>
    <col min="8465" max="8465" width="14.7109375" style="45" customWidth="1"/>
    <col min="8466" max="8466" width="9" style="45" bestFit="1" customWidth="1"/>
    <col min="8467" max="8706" width="9.140625" style="45"/>
    <col min="8707" max="8707" width="4.7109375" style="45" bestFit="1" customWidth="1"/>
    <col min="8708" max="8708" width="9.7109375" style="45" bestFit="1" customWidth="1"/>
    <col min="8709" max="8709" width="10" style="45" bestFit="1" customWidth="1"/>
    <col min="8710" max="8710" width="8.85546875" style="45" bestFit="1" customWidth="1"/>
    <col min="8711" max="8711" width="22.85546875" style="45" customWidth="1"/>
    <col min="8712" max="8712" width="59.7109375" style="45" bestFit="1" customWidth="1"/>
    <col min="8713" max="8713" width="57.85546875" style="45" bestFit="1" customWidth="1"/>
    <col min="8714" max="8714" width="35.28515625" style="45" bestFit="1" customWidth="1"/>
    <col min="8715" max="8715" width="28.140625" style="45" bestFit="1" customWidth="1"/>
    <col min="8716" max="8716" width="33.140625" style="45" bestFit="1" customWidth="1"/>
    <col min="8717" max="8717" width="26" style="45" bestFit="1" customWidth="1"/>
    <col min="8718" max="8718" width="19.140625" style="45" bestFit="1" customWidth="1"/>
    <col min="8719" max="8719" width="10.42578125" style="45" customWidth="1"/>
    <col min="8720" max="8720" width="11.85546875" style="45" customWidth="1"/>
    <col min="8721" max="8721" width="14.7109375" style="45" customWidth="1"/>
    <col min="8722" max="8722" width="9" style="45" bestFit="1" customWidth="1"/>
    <col min="8723" max="8962" width="9.140625" style="45"/>
    <col min="8963" max="8963" width="4.7109375" style="45" bestFit="1" customWidth="1"/>
    <col min="8964" max="8964" width="9.7109375" style="45" bestFit="1" customWidth="1"/>
    <col min="8965" max="8965" width="10" style="45" bestFit="1" customWidth="1"/>
    <col min="8966" max="8966" width="8.85546875" style="45" bestFit="1" customWidth="1"/>
    <col min="8967" max="8967" width="22.85546875" style="45" customWidth="1"/>
    <col min="8968" max="8968" width="59.7109375" style="45" bestFit="1" customWidth="1"/>
    <col min="8969" max="8969" width="57.85546875" style="45" bestFit="1" customWidth="1"/>
    <col min="8970" max="8970" width="35.28515625" style="45" bestFit="1" customWidth="1"/>
    <col min="8971" max="8971" width="28.140625" style="45" bestFit="1" customWidth="1"/>
    <col min="8972" max="8972" width="33.140625" style="45" bestFit="1" customWidth="1"/>
    <col min="8973" max="8973" width="26" style="45" bestFit="1" customWidth="1"/>
    <col min="8974" max="8974" width="19.140625" style="45" bestFit="1" customWidth="1"/>
    <col min="8975" max="8975" width="10.42578125" style="45" customWidth="1"/>
    <col min="8976" max="8976" width="11.85546875" style="45" customWidth="1"/>
    <col min="8977" max="8977" width="14.7109375" style="45" customWidth="1"/>
    <col min="8978" max="8978" width="9" style="45" bestFit="1" customWidth="1"/>
    <col min="8979" max="9218" width="9.140625" style="45"/>
    <col min="9219" max="9219" width="4.7109375" style="45" bestFit="1" customWidth="1"/>
    <col min="9220" max="9220" width="9.7109375" style="45" bestFit="1" customWidth="1"/>
    <col min="9221" max="9221" width="10" style="45" bestFit="1" customWidth="1"/>
    <col min="9222" max="9222" width="8.85546875" style="45" bestFit="1" customWidth="1"/>
    <col min="9223" max="9223" width="22.85546875" style="45" customWidth="1"/>
    <col min="9224" max="9224" width="59.7109375" style="45" bestFit="1" customWidth="1"/>
    <col min="9225" max="9225" width="57.85546875" style="45" bestFit="1" customWidth="1"/>
    <col min="9226" max="9226" width="35.28515625" style="45" bestFit="1" customWidth="1"/>
    <col min="9227" max="9227" width="28.140625" style="45" bestFit="1" customWidth="1"/>
    <col min="9228" max="9228" width="33.140625" style="45" bestFit="1" customWidth="1"/>
    <col min="9229" max="9229" width="26" style="45" bestFit="1" customWidth="1"/>
    <col min="9230" max="9230" width="19.140625" style="45" bestFit="1" customWidth="1"/>
    <col min="9231" max="9231" width="10.42578125" style="45" customWidth="1"/>
    <col min="9232" max="9232" width="11.85546875" style="45" customWidth="1"/>
    <col min="9233" max="9233" width="14.7109375" style="45" customWidth="1"/>
    <col min="9234" max="9234" width="9" style="45" bestFit="1" customWidth="1"/>
    <col min="9235" max="9474" width="9.140625" style="45"/>
    <col min="9475" max="9475" width="4.7109375" style="45" bestFit="1" customWidth="1"/>
    <col min="9476" max="9476" width="9.7109375" style="45" bestFit="1" customWidth="1"/>
    <col min="9477" max="9477" width="10" style="45" bestFit="1" customWidth="1"/>
    <col min="9478" max="9478" width="8.85546875" style="45" bestFit="1" customWidth="1"/>
    <col min="9479" max="9479" width="22.85546875" style="45" customWidth="1"/>
    <col min="9480" max="9480" width="59.7109375" style="45" bestFit="1" customWidth="1"/>
    <col min="9481" max="9481" width="57.85546875" style="45" bestFit="1" customWidth="1"/>
    <col min="9482" max="9482" width="35.28515625" style="45" bestFit="1" customWidth="1"/>
    <col min="9483" max="9483" width="28.140625" style="45" bestFit="1" customWidth="1"/>
    <col min="9484" max="9484" width="33.140625" style="45" bestFit="1" customWidth="1"/>
    <col min="9485" max="9485" width="26" style="45" bestFit="1" customWidth="1"/>
    <col min="9486" max="9486" width="19.140625" style="45" bestFit="1" customWidth="1"/>
    <col min="9487" max="9487" width="10.42578125" style="45" customWidth="1"/>
    <col min="9488" max="9488" width="11.85546875" style="45" customWidth="1"/>
    <col min="9489" max="9489" width="14.7109375" style="45" customWidth="1"/>
    <col min="9490" max="9490" width="9" style="45" bestFit="1" customWidth="1"/>
    <col min="9491" max="9730" width="9.140625" style="45"/>
    <col min="9731" max="9731" width="4.7109375" style="45" bestFit="1" customWidth="1"/>
    <col min="9732" max="9732" width="9.7109375" style="45" bestFit="1" customWidth="1"/>
    <col min="9733" max="9733" width="10" style="45" bestFit="1" customWidth="1"/>
    <col min="9734" max="9734" width="8.85546875" style="45" bestFit="1" customWidth="1"/>
    <col min="9735" max="9735" width="22.85546875" style="45" customWidth="1"/>
    <col min="9736" max="9736" width="59.7109375" style="45" bestFit="1" customWidth="1"/>
    <col min="9737" max="9737" width="57.85546875" style="45" bestFit="1" customWidth="1"/>
    <col min="9738" max="9738" width="35.28515625" style="45" bestFit="1" customWidth="1"/>
    <col min="9739" max="9739" width="28.140625" style="45" bestFit="1" customWidth="1"/>
    <col min="9740" max="9740" width="33.140625" style="45" bestFit="1" customWidth="1"/>
    <col min="9741" max="9741" width="26" style="45" bestFit="1" customWidth="1"/>
    <col min="9742" max="9742" width="19.140625" style="45" bestFit="1" customWidth="1"/>
    <col min="9743" max="9743" width="10.42578125" style="45" customWidth="1"/>
    <col min="9744" max="9744" width="11.85546875" style="45" customWidth="1"/>
    <col min="9745" max="9745" width="14.7109375" style="45" customWidth="1"/>
    <col min="9746" max="9746" width="9" style="45" bestFit="1" customWidth="1"/>
    <col min="9747" max="9986" width="9.140625" style="45"/>
    <col min="9987" max="9987" width="4.7109375" style="45" bestFit="1" customWidth="1"/>
    <col min="9988" max="9988" width="9.7109375" style="45" bestFit="1" customWidth="1"/>
    <col min="9989" max="9989" width="10" style="45" bestFit="1" customWidth="1"/>
    <col min="9990" max="9990" width="8.85546875" style="45" bestFit="1" customWidth="1"/>
    <col min="9991" max="9991" width="22.85546875" style="45" customWidth="1"/>
    <col min="9992" max="9992" width="59.7109375" style="45" bestFit="1" customWidth="1"/>
    <col min="9993" max="9993" width="57.85546875" style="45" bestFit="1" customWidth="1"/>
    <col min="9994" max="9994" width="35.28515625" style="45" bestFit="1" customWidth="1"/>
    <col min="9995" max="9995" width="28.140625" style="45" bestFit="1" customWidth="1"/>
    <col min="9996" max="9996" width="33.140625" style="45" bestFit="1" customWidth="1"/>
    <col min="9997" max="9997" width="26" style="45" bestFit="1" customWidth="1"/>
    <col min="9998" max="9998" width="19.140625" style="45" bestFit="1" customWidth="1"/>
    <col min="9999" max="9999" width="10.42578125" style="45" customWidth="1"/>
    <col min="10000" max="10000" width="11.85546875" style="45" customWidth="1"/>
    <col min="10001" max="10001" width="14.7109375" style="45" customWidth="1"/>
    <col min="10002" max="10002" width="9" style="45" bestFit="1" customWidth="1"/>
    <col min="10003" max="10242" width="9.140625" style="45"/>
    <col min="10243" max="10243" width="4.7109375" style="45" bestFit="1" customWidth="1"/>
    <col min="10244" max="10244" width="9.7109375" style="45" bestFit="1" customWidth="1"/>
    <col min="10245" max="10245" width="10" style="45" bestFit="1" customWidth="1"/>
    <col min="10246" max="10246" width="8.85546875" style="45" bestFit="1" customWidth="1"/>
    <col min="10247" max="10247" width="22.85546875" style="45" customWidth="1"/>
    <col min="10248" max="10248" width="59.7109375" style="45" bestFit="1" customWidth="1"/>
    <col min="10249" max="10249" width="57.85546875" style="45" bestFit="1" customWidth="1"/>
    <col min="10250" max="10250" width="35.28515625" style="45" bestFit="1" customWidth="1"/>
    <col min="10251" max="10251" width="28.140625" style="45" bestFit="1" customWidth="1"/>
    <col min="10252" max="10252" width="33.140625" style="45" bestFit="1" customWidth="1"/>
    <col min="10253" max="10253" width="26" style="45" bestFit="1" customWidth="1"/>
    <col min="10254" max="10254" width="19.140625" style="45" bestFit="1" customWidth="1"/>
    <col min="10255" max="10255" width="10.42578125" style="45" customWidth="1"/>
    <col min="10256" max="10256" width="11.85546875" style="45" customWidth="1"/>
    <col min="10257" max="10257" width="14.7109375" style="45" customWidth="1"/>
    <col min="10258" max="10258" width="9" style="45" bestFit="1" customWidth="1"/>
    <col min="10259" max="10498" width="9.140625" style="45"/>
    <col min="10499" max="10499" width="4.7109375" style="45" bestFit="1" customWidth="1"/>
    <col min="10500" max="10500" width="9.7109375" style="45" bestFit="1" customWidth="1"/>
    <col min="10501" max="10501" width="10" style="45" bestFit="1" customWidth="1"/>
    <col min="10502" max="10502" width="8.85546875" style="45" bestFit="1" customWidth="1"/>
    <col min="10503" max="10503" width="22.85546875" style="45" customWidth="1"/>
    <col min="10504" max="10504" width="59.7109375" style="45" bestFit="1" customWidth="1"/>
    <col min="10505" max="10505" width="57.85546875" style="45" bestFit="1" customWidth="1"/>
    <col min="10506" max="10506" width="35.28515625" style="45" bestFit="1" customWidth="1"/>
    <col min="10507" max="10507" width="28.140625" style="45" bestFit="1" customWidth="1"/>
    <col min="10508" max="10508" width="33.140625" style="45" bestFit="1" customWidth="1"/>
    <col min="10509" max="10509" width="26" style="45" bestFit="1" customWidth="1"/>
    <col min="10510" max="10510" width="19.140625" style="45" bestFit="1" customWidth="1"/>
    <col min="10511" max="10511" width="10.42578125" style="45" customWidth="1"/>
    <col min="10512" max="10512" width="11.85546875" style="45" customWidth="1"/>
    <col min="10513" max="10513" width="14.7109375" style="45" customWidth="1"/>
    <col min="10514" max="10514" width="9" style="45" bestFit="1" customWidth="1"/>
    <col min="10515" max="10754" width="9.140625" style="45"/>
    <col min="10755" max="10755" width="4.7109375" style="45" bestFit="1" customWidth="1"/>
    <col min="10756" max="10756" width="9.7109375" style="45" bestFit="1" customWidth="1"/>
    <col min="10757" max="10757" width="10" style="45" bestFit="1" customWidth="1"/>
    <col min="10758" max="10758" width="8.85546875" style="45" bestFit="1" customWidth="1"/>
    <col min="10759" max="10759" width="22.85546875" style="45" customWidth="1"/>
    <col min="10760" max="10760" width="59.7109375" style="45" bestFit="1" customWidth="1"/>
    <col min="10761" max="10761" width="57.85546875" style="45" bestFit="1" customWidth="1"/>
    <col min="10762" max="10762" width="35.28515625" style="45" bestFit="1" customWidth="1"/>
    <col min="10763" max="10763" width="28.140625" style="45" bestFit="1" customWidth="1"/>
    <col min="10764" max="10764" width="33.140625" style="45" bestFit="1" customWidth="1"/>
    <col min="10765" max="10765" width="26" style="45" bestFit="1" customWidth="1"/>
    <col min="10766" max="10766" width="19.140625" style="45" bestFit="1" customWidth="1"/>
    <col min="10767" max="10767" width="10.42578125" style="45" customWidth="1"/>
    <col min="10768" max="10768" width="11.85546875" style="45" customWidth="1"/>
    <col min="10769" max="10769" width="14.7109375" style="45" customWidth="1"/>
    <col min="10770" max="10770" width="9" style="45" bestFit="1" customWidth="1"/>
    <col min="10771" max="11010" width="9.140625" style="45"/>
    <col min="11011" max="11011" width="4.7109375" style="45" bestFit="1" customWidth="1"/>
    <col min="11012" max="11012" width="9.7109375" style="45" bestFit="1" customWidth="1"/>
    <col min="11013" max="11013" width="10" style="45" bestFit="1" customWidth="1"/>
    <col min="11014" max="11014" width="8.85546875" style="45" bestFit="1" customWidth="1"/>
    <col min="11015" max="11015" width="22.85546875" style="45" customWidth="1"/>
    <col min="11016" max="11016" width="59.7109375" style="45" bestFit="1" customWidth="1"/>
    <col min="11017" max="11017" width="57.85546875" style="45" bestFit="1" customWidth="1"/>
    <col min="11018" max="11018" width="35.28515625" style="45" bestFit="1" customWidth="1"/>
    <col min="11019" max="11019" width="28.140625" style="45" bestFit="1" customWidth="1"/>
    <col min="11020" max="11020" width="33.140625" style="45" bestFit="1" customWidth="1"/>
    <col min="11021" max="11021" width="26" style="45" bestFit="1" customWidth="1"/>
    <col min="11022" max="11022" width="19.140625" style="45" bestFit="1" customWidth="1"/>
    <col min="11023" max="11023" width="10.42578125" style="45" customWidth="1"/>
    <col min="11024" max="11024" width="11.85546875" style="45" customWidth="1"/>
    <col min="11025" max="11025" width="14.7109375" style="45" customWidth="1"/>
    <col min="11026" max="11026" width="9" style="45" bestFit="1" customWidth="1"/>
    <col min="11027" max="11266" width="9.140625" style="45"/>
    <col min="11267" max="11267" width="4.7109375" style="45" bestFit="1" customWidth="1"/>
    <col min="11268" max="11268" width="9.7109375" style="45" bestFit="1" customWidth="1"/>
    <col min="11269" max="11269" width="10" style="45" bestFit="1" customWidth="1"/>
    <col min="11270" max="11270" width="8.85546875" style="45" bestFit="1" customWidth="1"/>
    <col min="11271" max="11271" width="22.85546875" style="45" customWidth="1"/>
    <col min="11272" max="11272" width="59.7109375" style="45" bestFit="1" customWidth="1"/>
    <col min="11273" max="11273" width="57.85546875" style="45" bestFit="1" customWidth="1"/>
    <col min="11274" max="11274" width="35.28515625" style="45" bestFit="1" customWidth="1"/>
    <col min="11275" max="11275" width="28.140625" style="45" bestFit="1" customWidth="1"/>
    <col min="11276" max="11276" width="33.140625" style="45" bestFit="1" customWidth="1"/>
    <col min="11277" max="11277" width="26" style="45" bestFit="1" customWidth="1"/>
    <col min="11278" max="11278" width="19.140625" style="45" bestFit="1" customWidth="1"/>
    <col min="11279" max="11279" width="10.42578125" style="45" customWidth="1"/>
    <col min="11280" max="11280" width="11.85546875" style="45" customWidth="1"/>
    <col min="11281" max="11281" width="14.7109375" style="45" customWidth="1"/>
    <col min="11282" max="11282" width="9" style="45" bestFit="1" customWidth="1"/>
    <col min="11283" max="11522" width="9.140625" style="45"/>
    <col min="11523" max="11523" width="4.7109375" style="45" bestFit="1" customWidth="1"/>
    <col min="11524" max="11524" width="9.7109375" style="45" bestFit="1" customWidth="1"/>
    <col min="11525" max="11525" width="10" style="45" bestFit="1" customWidth="1"/>
    <col min="11526" max="11526" width="8.85546875" style="45" bestFit="1" customWidth="1"/>
    <col min="11527" max="11527" width="22.85546875" style="45" customWidth="1"/>
    <col min="11528" max="11528" width="59.7109375" style="45" bestFit="1" customWidth="1"/>
    <col min="11529" max="11529" width="57.85546875" style="45" bestFit="1" customWidth="1"/>
    <col min="11530" max="11530" width="35.28515625" style="45" bestFit="1" customWidth="1"/>
    <col min="11531" max="11531" width="28.140625" style="45" bestFit="1" customWidth="1"/>
    <col min="11532" max="11532" width="33.140625" style="45" bestFit="1" customWidth="1"/>
    <col min="11533" max="11533" width="26" style="45" bestFit="1" customWidth="1"/>
    <col min="11534" max="11534" width="19.140625" style="45" bestFit="1" customWidth="1"/>
    <col min="11535" max="11535" width="10.42578125" style="45" customWidth="1"/>
    <col min="11536" max="11536" width="11.85546875" style="45" customWidth="1"/>
    <col min="11537" max="11537" width="14.7109375" style="45" customWidth="1"/>
    <col min="11538" max="11538" width="9" style="45" bestFit="1" customWidth="1"/>
    <col min="11539" max="11778" width="9.140625" style="45"/>
    <col min="11779" max="11779" width="4.7109375" style="45" bestFit="1" customWidth="1"/>
    <col min="11780" max="11780" width="9.7109375" style="45" bestFit="1" customWidth="1"/>
    <col min="11781" max="11781" width="10" style="45" bestFit="1" customWidth="1"/>
    <col min="11782" max="11782" width="8.85546875" style="45" bestFit="1" customWidth="1"/>
    <col min="11783" max="11783" width="22.85546875" style="45" customWidth="1"/>
    <col min="11784" max="11784" width="59.7109375" style="45" bestFit="1" customWidth="1"/>
    <col min="11785" max="11785" width="57.85546875" style="45" bestFit="1" customWidth="1"/>
    <col min="11786" max="11786" width="35.28515625" style="45" bestFit="1" customWidth="1"/>
    <col min="11787" max="11787" width="28.140625" style="45" bestFit="1" customWidth="1"/>
    <col min="11788" max="11788" width="33.140625" style="45" bestFit="1" customWidth="1"/>
    <col min="11789" max="11789" width="26" style="45" bestFit="1" customWidth="1"/>
    <col min="11790" max="11790" width="19.140625" style="45" bestFit="1" customWidth="1"/>
    <col min="11791" max="11791" width="10.42578125" style="45" customWidth="1"/>
    <col min="11792" max="11792" width="11.85546875" style="45" customWidth="1"/>
    <col min="11793" max="11793" width="14.7109375" style="45" customWidth="1"/>
    <col min="11794" max="11794" width="9" style="45" bestFit="1" customWidth="1"/>
    <col min="11795" max="12034" width="9.140625" style="45"/>
    <col min="12035" max="12035" width="4.7109375" style="45" bestFit="1" customWidth="1"/>
    <col min="12036" max="12036" width="9.7109375" style="45" bestFit="1" customWidth="1"/>
    <col min="12037" max="12037" width="10" style="45" bestFit="1" customWidth="1"/>
    <col min="12038" max="12038" width="8.85546875" style="45" bestFit="1" customWidth="1"/>
    <col min="12039" max="12039" width="22.85546875" style="45" customWidth="1"/>
    <col min="12040" max="12040" width="59.7109375" style="45" bestFit="1" customWidth="1"/>
    <col min="12041" max="12041" width="57.85546875" style="45" bestFit="1" customWidth="1"/>
    <col min="12042" max="12042" width="35.28515625" style="45" bestFit="1" customWidth="1"/>
    <col min="12043" max="12043" width="28.140625" style="45" bestFit="1" customWidth="1"/>
    <col min="12044" max="12044" width="33.140625" style="45" bestFit="1" customWidth="1"/>
    <col min="12045" max="12045" width="26" style="45" bestFit="1" customWidth="1"/>
    <col min="12046" max="12046" width="19.140625" style="45" bestFit="1" customWidth="1"/>
    <col min="12047" max="12047" width="10.42578125" style="45" customWidth="1"/>
    <col min="12048" max="12048" width="11.85546875" style="45" customWidth="1"/>
    <col min="12049" max="12049" width="14.7109375" style="45" customWidth="1"/>
    <col min="12050" max="12050" width="9" style="45" bestFit="1" customWidth="1"/>
    <col min="12051" max="12290" width="9.140625" style="45"/>
    <col min="12291" max="12291" width="4.7109375" style="45" bestFit="1" customWidth="1"/>
    <col min="12292" max="12292" width="9.7109375" style="45" bestFit="1" customWidth="1"/>
    <col min="12293" max="12293" width="10" style="45" bestFit="1" customWidth="1"/>
    <col min="12294" max="12294" width="8.85546875" style="45" bestFit="1" customWidth="1"/>
    <col min="12295" max="12295" width="22.85546875" style="45" customWidth="1"/>
    <col min="12296" max="12296" width="59.7109375" style="45" bestFit="1" customWidth="1"/>
    <col min="12297" max="12297" width="57.85546875" style="45" bestFit="1" customWidth="1"/>
    <col min="12298" max="12298" width="35.28515625" style="45" bestFit="1" customWidth="1"/>
    <col min="12299" max="12299" width="28.140625" style="45" bestFit="1" customWidth="1"/>
    <col min="12300" max="12300" width="33.140625" style="45" bestFit="1" customWidth="1"/>
    <col min="12301" max="12301" width="26" style="45" bestFit="1" customWidth="1"/>
    <col min="12302" max="12302" width="19.140625" style="45" bestFit="1" customWidth="1"/>
    <col min="12303" max="12303" width="10.42578125" style="45" customWidth="1"/>
    <col min="12304" max="12304" width="11.85546875" style="45" customWidth="1"/>
    <col min="12305" max="12305" width="14.7109375" style="45" customWidth="1"/>
    <col min="12306" max="12306" width="9" style="45" bestFit="1" customWidth="1"/>
    <col min="12307" max="12546" width="9.140625" style="45"/>
    <col min="12547" max="12547" width="4.7109375" style="45" bestFit="1" customWidth="1"/>
    <col min="12548" max="12548" width="9.7109375" style="45" bestFit="1" customWidth="1"/>
    <col min="12549" max="12549" width="10" style="45" bestFit="1" customWidth="1"/>
    <col min="12550" max="12550" width="8.85546875" style="45" bestFit="1" customWidth="1"/>
    <col min="12551" max="12551" width="22.85546875" style="45" customWidth="1"/>
    <col min="12552" max="12552" width="59.7109375" style="45" bestFit="1" customWidth="1"/>
    <col min="12553" max="12553" width="57.85546875" style="45" bestFit="1" customWidth="1"/>
    <col min="12554" max="12554" width="35.28515625" style="45" bestFit="1" customWidth="1"/>
    <col min="12555" max="12555" width="28.140625" style="45" bestFit="1" customWidth="1"/>
    <col min="12556" max="12556" width="33.140625" style="45" bestFit="1" customWidth="1"/>
    <col min="12557" max="12557" width="26" style="45" bestFit="1" customWidth="1"/>
    <col min="12558" max="12558" width="19.140625" style="45" bestFit="1" customWidth="1"/>
    <col min="12559" max="12559" width="10.42578125" style="45" customWidth="1"/>
    <col min="12560" max="12560" width="11.85546875" style="45" customWidth="1"/>
    <col min="12561" max="12561" width="14.7109375" style="45" customWidth="1"/>
    <col min="12562" max="12562" width="9" style="45" bestFit="1" customWidth="1"/>
    <col min="12563" max="12802" width="9.140625" style="45"/>
    <col min="12803" max="12803" width="4.7109375" style="45" bestFit="1" customWidth="1"/>
    <col min="12804" max="12804" width="9.7109375" style="45" bestFit="1" customWidth="1"/>
    <col min="12805" max="12805" width="10" style="45" bestFit="1" customWidth="1"/>
    <col min="12806" max="12806" width="8.85546875" style="45" bestFit="1" customWidth="1"/>
    <col min="12807" max="12807" width="22.85546875" style="45" customWidth="1"/>
    <col min="12808" max="12808" width="59.7109375" style="45" bestFit="1" customWidth="1"/>
    <col min="12809" max="12809" width="57.85546875" style="45" bestFit="1" customWidth="1"/>
    <col min="12810" max="12810" width="35.28515625" style="45" bestFit="1" customWidth="1"/>
    <col min="12811" max="12811" width="28.140625" style="45" bestFit="1" customWidth="1"/>
    <col min="12812" max="12812" width="33.140625" style="45" bestFit="1" customWidth="1"/>
    <col min="12813" max="12813" width="26" style="45" bestFit="1" customWidth="1"/>
    <col min="12814" max="12814" width="19.140625" style="45" bestFit="1" customWidth="1"/>
    <col min="12815" max="12815" width="10.42578125" style="45" customWidth="1"/>
    <col min="12816" max="12816" width="11.85546875" style="45" customWidth="1"/>
    <col min="12817" max="12817" width="14.7109375" style="45" customWidth="1"/>
    <col min="12818" max="12818" width="9" style="45" bestFit="1" customWidth="1"/>
    <col min="12819" max="13058" width="9.140625" style="45"/>
    <col min="13059" max="13059" width="4.7109375" style="45" bestFit="1" customWidth="1"/>
    <col min="13060" max="13060" width="9.7109375" style="45" bestFit="1" customWidth="1"/>
    <col min="13061" max="13061" width="10" style="45" bestFit="1" customWidth="1"/>
    <col min="13062" max="13062" width="8.85546875" style="45" bestFit="1" customWidth="1"/>
    <col min="13063" max="13063" width="22.85546875" style="45" customWidth="1"/>
    <col min="13064" max="13064" width="59.7109375" style="45" bestFit="1" customWidth="1"/>
    <col min="13065" max="13065" width="57.85546875" style="45" bestFit="1" customWidth="1"/>
    <col min="13066" max="13066" width="35.28515625" style="45" bestFit="1" customWidth="1"/>
    <col min="13067" max="13067" width="28.140625" style="45" bestFit="1" customWidth="1"/>
    <col min="13068" max="13068" width="33.140625" style="45" bestFit="1" customWidth="1"/>
    <col min="13069" max="13069" width="26" style="45" bestFit="1" customWidth="1"/>
    <col min="13070" max="13070" width="19.140625" style="45" bestFit="1" customWidth="1"/>
    <col min="13071" max="13071" width="10.42578125" style="45" customWidth="1"/>
    <col min="13072" max="13072" width="11.85546875" style="45" customWidth="1"/>
    <col min="13073" max="13073" width="14.7109375" style="45" customWidth="1"/>
    <col min="13074" max="13074" width="9" style="45" bestFit="1" customWidth="1"/>
    <col min="13075" max="13314" width="9.140625" style="45"/>
    <col min="13315" max="13315" width="4.7109375" style="45" bestFit="1" customWidth="1"/>
    <col min="13316" max="13316" width="9.7109375" style="45" bestFit="1" customWidth="1"/>
    <col min="13317" max="13317" width="10" style="45" bestFit="1" customWidth="1"/>
    <col min="13318" max="13318" width="8.85546875" style="45" bestFit="1" customWidth="1"/>
    <col min="13319" max="13319" width="22.85546875" style="45" customWidth="1"/>
    <col min="13320" max="13320" width="59.7109375" style="45" bestFit="1" customWidth="1"/>
    <col min="13321" max="13321" width="57.85546875" style="45" bestFit="1" customWidth="1"/>
    <col min="13322" max="13322" width="35.28515625" style="45" bestFit="1" customWidth="1"/>
    <col min="13323" max="13323" width="28.140625" style="45" bestFit="1" customWidth="1"/>
    <col min="13324" max="13324" width="33.140625" style="45" bestFit="1" customWidth="1"/>
    <col min="13325" max="13325" width="26" style="45" bestFit="1" customWidth="1"/>
    <col min="13326" max="13326" width="19.140625" style="45" bestFit="1" customWidth="1"/>
    <col min="13327" max="13327" width="10.42578125" style="45" customWidth="1"/>
    <col min="13328" max="13328" width="11.85546875" style="45" customWidth="1"/>
    <col min="13329" max="13329" width="14.7109375" style="45" customWidth="1"/>
    <col min="13330" max="13330" width="9" style="45" bestFit="1" customWidth="1"/>
    <col min="13331" max="13570" width="9.140625" style="45"/>
    <col min="13571" max="13571" width="4.7109375" style="45" bestFit="1" customWidth="1"/>
    <col min="13572" max="13572" width="9.7109375" style="45" bestFit="1" customWidth="1"/>
    <col min="13573" max="13573" width="10" style="45" bestFit="1" customWidth="1"/>
    <col min="13574" max="13574" width="8.85546875" style="45" bestFit="1" customWidth="1"/>
    <col min="13575" max="13575" width="22.85546875" style="45" customWidth="1"/>
    <col min="13576" max="13576" width="59.7109375" style="45" bestFit="1" customWidth="1"/>
    <col min="13577" max="13577" width="57.85546875" style="45" bestFit="1" customWidth="1"/>
    <col min="13578" max="13578" width="35.28515625" style="45" bestFit="1" customWidth="1"/>
    <col min="13579" max="13579" width="28.140625" style="45" bestFit="1" customWidth="1"/>
    <col min="13580" max="13580" width="33.140625" style="45" bestFit="1" customWidth="1"/>
    <col min="13581" max="13581" width="26" style="45" bestFit="1" customWidth="1"/>
    <col min="13582" max="13582" width="19.140625" style="45" bestFit="1" customWidth="1"/>
    <col min="13583" max="13583" width="10.42578125" style="45" customWidth="1"/>
    <col min="13584" max="13584" width="11.85546875" style="45" customWidth="1"/>
    <col min="13585" max="13585" width="14.7109375" style="45" customWidth="1"/>
    <col min="13586" max="13586" width="9" style="45" bestFit="1" customWidth="1"/>
    <col min="13587" max="13826" width="9.140625" style="45"/>
    <col min="13827" max="13827" width="4.7109375" style="45" bestFit="1" customWidth="1"/>
    <col min="13828" max="13828" width="9.7109375" style="45" bestFit="1" customWidth="1"/>
    <col min="13829" max="13829" width="10" style="45" bestFit="1" customWidth="1"/>
    <col min="13830" max="13830" width="8.85546875" style="45" bestFit="1" customWidth="1"/>
    <col min="13831" max="13831" width="22.85546875" style="45" customWidth="1"/>
    <col min="13832" max="13832" width="59.7109375" style="45" bestFit="1" customWidth="1"/>
    <col min="13833" max="13833" width="57.85546875" style="45" bestFit="1" customWidth="1"/>
    <col min="13834" max="13834" width="35.28515625" style="45" bestFit="1" customWidth="1"/>
    <col min="13835" max="13835" width="28.140625" style="45" bestFit="1" customWidth="1"/>
    <col min="13836" max="13836" width="33.140625" style="45" bestFit="1" customWidth="1"/>
    <col min="13837" max="13837" width="26" style="45" bestFit="1" customWidth="1"/>
    <col min="13838" max="13838" width="19.140625" style="45" bestFit="1" customWidth="1"/>
    <col min="13839" max="13839" width="10.42578125" style="45" customWidth="1"/>
    <col min="13840" max="13840" width="11.85546875" style="45" customWidth="1"/>
    <col min="13841" max="13841" width="14.7109375" style="45" customWidth="1"/>
    <col min="13842" max="13842" width="9" style="45" bestFit="1" customWidth="1"/>
    <col min="13843" max="14082" width="9.140625" style="45"/>
    <col min="14083" max="14083" width="4.7109375" style="45" bestFit="1" customWidth="1"/>
    <col min="14084" max="14084" width="9.7109375" style="45" bestFit="1" customWidth="1"/>
    <col min="14085" max="14085" width="10" style="45" bestFit="1" customWidth="1"/>
    <col min="14086" max="14086" width="8.85546875" style="45" bestFit="1" customWidth="1"/>
    <col min="14087" max="14087" width="22.85546875" style="45" customWidth="1"/>
    <col min="14088" max="14088" width="59.7109375" style="45" bestFit="1" customWidth="1"/>
    <col min="14089" max="14089" width="57.85546875" style="45" bestFit="1" customWidth="1"/>
    <col min="14090" max="14090" width="35.28515625" style="45" bestFit="1" customWidth="1"/>
    <col min="14091" max="14091" width="28.140625" style="45" bestFit="1" customWidth="1"/>
    <col min="14092" max="14092" width="33.140625" style="45" bestFit="1" customWidth="1"/>
    <col min="14093" max="14093" width="26" style="45" bestFit="1" customWidth="1"/>
    <col min="14094" max="14094" width="19.140625" style="45" bestFit="1" customWidth="1"/>
    <col min="14095" max="14095" width="10.42578125" style="45" customWidth="1"/>
    <col min="14096" max="14096" width="11.85546875" style="45" customWidth="1"/>
    <col min="14097" max="14097" width="14.7109375" style="45" customWidth="1"/>
    <col min="14098" max="14098" width="9" style="45" bestFit="1" customWidth="1"/>
    <col min="14099" max="14338" width="9.140625" style="45"/>
    <col min="14339" max="14339" width="4.7109375" style="45" bestFit="1" customWidth="1"/>
    <col min="14340" max="14340" width="9.7109375" style="45" bestFit="1" customWidth="1"/>
    <col min="14341" max="14341" width="10" style="45" bestFit="1" customWidth="1"/>
    <col min="14342" max="14342" width="8.85546875" style="45" bestFit="1" customWidth="1"/>
    <col min="14343" max="14343" width="22.85546875" style="45" customWidth="1"/>
    <col min="14344" max="14344" width="59.7109375" style="45" bestFit="1" customWidth="1"/>
    <col min="14345" max="14345" width="57.85546875" style="45" bestFit="1" customWidth="1"/>
    <col min="14346" max="14346" width="35.28515625" style="45" bestFit="1" customWidth="1"/>
    <col min="14347" max="14347" width="28.140625" style="45" bestFit="1" customWidth="1"/>
    <col min="14348" max="14348" width="33.140625" style="45" bestFit="1" customWidth="1"/>
    <col min="14349" max="14349" width="26" style="45" bestFit="1" customWidth="1"/>
    <col min="14350" max="14350" width="19.140625" style="45" bestFit="1" customWidth="1"/>
    <col min="14351" max="14351" width="10.42578125" style="45" customWidth="1"/>
    <col min="14352" max="14352" width="11.85546875" style="45" customWidth="1"/>
    <col min="14353" max="14353" width="14.7109375" style="45" customWidth="1"/>
    <col min="14354" max="14354" width="9" style="45" bestFit="1" customWidth="1"/>
    <col min="14355" max="14594" width="9.140625" style="45"/>
    <col min="14595" max="14595" width="4.7109375" style="45" bestFit="1" customWidth="1"/>
    <col min="14596" max="14596" width="9.7109375" style="45" bestFit="1" customWidth="1"/>
    <col min="14597" max="14597" width="10" style="45" bestFit="1" customWidth="1"/>
    <col min="14598" max="14598" width="8.85546875" style="45" bestFit="1" customWidth="1"/>
    <col min="14599" max="14599" width="22.85546875" style="45" customWidth="1"/>
    <col min="14600" max="14600" width="59.7109375" style="45" bestFit="1" customWidth="1"/>
    <col min="14601" max="14601" width="57.85546875" style="45" bestFit="1" customWidth="1"/>
    <col min="14602" max="14602" width="35.28515625" style="45" bestFit="1" customWidth="1"/>
    <col min="14603" max="14603" width="28.140625" style="45" bestFit="1" customWidth="1"/>
    <col min="14604" max="14604" width="33.140625" style="45" bestFit="1" customWidth="1"/>
    <col min="14605" max="14605" width="26" style="45" bestFit="1" customWidth="1"/>
    <col min="14606" max="14606" width="19.140625" style="45" bestFit="1" customWidth="1"/>
    <col min="14607" max="14607" width="10.42578125" style="45" customWidth="1"/>
    <col min="14608" max="14608" width="11.85546875" style="45" customWidth="1"/>
    <col min="14609" max="14609" width="14.7109375" style="45" customWidth="1"/>
    <col min="14610" max="14610" width="9" style="45" bestFit="1" customWidth="1"/>
    <col min="14611" max="14850" width="9.140625" style="45"/>
    <col min="14851" max="14851" width="4.7109375" style="45" bestFit="1" customWidth="1"/>
    <col min="14852" max="14852" width="9.7109375" style="45" bestFit="1" customWidth="1"/>
    <col min="14853" max="14853" width="10" style="45" bestFit="1" customWidth="1"/>
    <col min="14854" max="14854" width="8.85546875" style="45" bestFit="1" customWidth="1"/>
    <col min="14855" max="14855" width="22.85546875" style="45" customWidth="1"/>
    <col min="14856" max="14856" width="59.7109375" style="45" bestFit="1" customWidth="1"/>
    <col min="14857" max="14857" width="57.85546875" style="45" bestFit="1" customWidth="1"/>
    <col min="14858" max="14858" width="35.28515625" style="45" bestFit="1" customWidth="1"/>
    <col min="14859" max="14859" width="28.140625" style="45" bestFit="1" customWidth="1"/>
    <col min="14860" max="14860" width="33.140625" style="45" bestFit="1" customWidth="1"/>
    <col min="14861" max="14861" width="26" style="45" bestFit="1" customWidth="1"/>
    <col min="14862" max="14862" width="19.140625" style="45" bestFit="1" customWidth="1"/>
    <col min="14863" max="14863" width="10.42578125" style="45" customWidth="1"/>
    <col min="14864" max="14864" width="11.85546875" style="45" customWidth="1"/>
    <col min="14865" max="14865" width="14.7109375" style="45" customWidth="1"/>
    <col min="14866" max="14866" width="9" style="45" bestFit="1" customWidth="1"/>
    <col min="14867" max="15106" width="9.140625" style="45"/>
    <col min="15107" max="15107" width="4.7109375" style="45" bestFit="1" customWidth="1"/>
    <col min="15108" max="15108" width="9.7109375" style="45" bestFit="1" customWidth="1"/>
    <col min="15109" max="15109" width="10" style="45" bestFit="1" customWidth="1"/>
    <col min="15110" max="15110" width="8.85546875" style="45" bestFit="1" customWidth="1"/>
    <col min="15111" max="15111" width="22.85546875" style="45" customWidth="1"/>
    <col min="15112" max="15112" width="59.7109375" style="45" bestFit="1" customWidth="1"/>
    <col min="15113" max="15113" width="57.85546875" style="45" bestFit="1" customWidth="1"/>
    <col min="15114" max="15114" width="35.28515625" style="45" bestFit="1" customWidth="1"/>
    <col min="15115" max="15115" width="28.140625" style="45" bestFit="1" customWidth="1"/>
    <col min="15116" max="15116" width="33.140625" style="45" bestFit="1" customWidth="1"/>
    <col min="15117" max="15117" width="26" style="45" bestFit="1" customWidth="1"/>
    <col min="15118" max="15118" width="19.140625" style="45" bestFit="1" customWidth="1"/>
    <col min="15119" max="15119" width="10.42578125" style="45" customWidth="1"/>
    <col min="15120" max="15120" width="11.85546875" style="45" customWidth="1"/>
    <col min="15121" max="15121" width="14.7109375" style="45" customWidth="1"/>
    <col min="15122" max="15122" width="9" style="45" bestFit="1" customWidth="1"/>
    <col min="15123" max="15362" width="9.140625" style="45"/>
    <col min="15363" max="15363" width="4.7109375" style="45" bestFit="1" customWidth="1"/>
    <col min="15364" max="15364" width="9.7109375" style="45" bestFit="1" customWidth="1"/>
    <col min="15365" max="15365" width="10" style="45" bestFit="1" customWidth="1"/>
    <col min="15366" max="15366" width="8.85546875" style="45" bestFit="1" customWidth="1"/>
    <col min="15367" max="15367" width="22.85546875" style="45" customWidth="1"/>
    <col min="15368" max="15368" width="59.7109375" style="45" bestFit="1" customWidth="1"/>
    <col min="15369" max="15369" width="57.85546875" style="45" bestFit="1" customWidth="1"/>
    <col min="15370" max="15370" width="35.28515625" style="45" bestFit="1" customWidth="1"/>
    <col min="15371" max="15371" width="28.140625" style="45" bestFit="1" customWidth="1"/>
    <col min="15372" max="15372" width="33.140625" style="45" bestFit="1" customWidth="1"/>
    <col min="15373" max="15373" width="26" style="45" bestFit="1" customWidth="1"/>
    <col min="15374" max="15374" width="19.140625" style="45" bestFit="1" customWidth="1"/>
    <col min="15375" max="15375" width="10.42578125" style="45" customWidth="1"/>
    <col min="15376" max="15376" width="11.85546875" style="45" customWidth="1"/>
    <col min="15377" max="15377" width="14.7109375" style="45" customWidth="1"/>
    <col min="15378" max="15378" width="9" style="45" bestFit="1" customWidth="1"/>
    <col min="15379" max="15618" width="9.140625" style="45"/>
    <col min="15619" max="15619" width="4.7109375" style="45" bestFit="1" customWidth="1"/>
    <col min="15620" max="15620" width="9.7109375" style="45" bestFit="1" customWidth="1"/>
    <col min="15621" max="15621" width="10" style="45" bestFit="1" customWidth="1"/>
    <col min="15622" max="15622" width="8.85546875" style="45" bestFit="1" customWidth="1"/>
    <col min="15623" max="15623" width="22.85546875" style="45" customWidth="1"/>
    <col min="15624" max="15624" width="59.7109375" style="45" bestFit="1" customWidth="1"/>
    <col min="15625" max="15625" width="57.85546875" style="45" bestFit="1" customWidth="1"/>
    <col min="15626" max="15626" width="35.28515625" style="45" bestFit="1" customWidth="1"/>
    <col min="15627" max="15627" width="28.140625" style="45" bestFit="1" customWidth="1"/>
    <col min="15628" max="15628" width="33.140625" style="45" bestFit="1" customWidth="1"/>
    <col min="15629" max="15629" width="26" style="45" bestFit="1" customWidth="1"/>
    <col min="15630" max="15630" width="19.140625" style="45" bestFit="1" customWidth="1"/>
    <col min="15631" max="15631" width="10.42578125" style="45" customWidth="1"/>
    <col min="15632" max="15632" width="11.85546875" style="45" customWidth="1"/>
    <col min="15633" max="15633" width="14.7109375" style="45" customWidth="1"/>
    <col min="15634" max="15634" width="9" style="45" bestFit="1" customWidth="1"/>
    <col min="15635" max="15874" width="9.140625" style="45"/>
    <col min="15875" max="15875" width="4.7109375" style="45" bestFit="1" customWidth="1"/>
    <col min="15876" max="15876" width="9.7109375" style="45" bestFit="1" customWidth="1"/>
    <col min="15877" max="15877" width="10" style="45" bestFit="1" customWidth="1"/>
    <col min="15878" max="15878" width="8.85546875" style="45" bestFit="1" customWidth="1"/>
    <col min="15879" max="15879" width="22.85546875" style="45" customWidth="1"/>
    <col min="15880" max="15880" width="59.7109375" style="45" bestFit="1" customWidth="1"/>
    <col min="15881" max="15881" width="57.85546875" style="45" bestFit="1" customWidth="1"/>
    <col min="15882" max="15882" width="35.28515625" style="45" bestFit="1" customWidth="1"/>
    <col min="15883" max="15883" width="28.140625" style="45" bestFit="1" customWidth="1"/>
    <col min="15884" max="15884" width="33.140625" style="45" bestFit="1" customWidth="1"/>
    <col min="15885" max="15885" width="26" style="45" bestFit="1" customWidth="1"/>
    <col min="15886" max="15886" width="19.140625" style="45" bestFit="1" customWidth="1"/>
    <col min="15887" max="15887" width="10.42578125" style="45" customWidth="1"/>
    <col min="15888" max="15888" width="11.85546875" style="45" customWidth="1"/>
    <col min="15889" max="15889" width="14.7109375" style="45" customWidth="1"/>
    <col min="15890" max="15890" width="9" style="45" bestFit="1" customWidth="1"/>
    <col min="15891" max="16130" width="9.140625" style="45"/>
    <col min="16131" max="16131" width="4.7109375" style="45" bestFit="1" customWidth="1"/>
    <col min="16132" max="16132" width="9.7109375" style="45" bestFit="1" customWidth="1"/>
    <col min="16133" max="16133" width="10" style="45" bestFit="1" customWidth="1"/>
    <col min="16134" max="16134" width="8.85546875" style="45" bestFit="1" customWidth="1"/>
    <col min="16135" max="16135" width="22.85546875" style="45" customWidth="1"/>
    <col min="16136" max="16136" width="59.7109375" style="45" bestFit="1" customWidth="1"/>
    <col min="16137" max="16137" width="57.85546875" style="45" bestFit="1" customWidth="1"/>
    <col min="16138" max="16138" width="35.28515625" style="45" bestFit="1" customWidth="1"/>
    <col min="16139" max="16139" width="28.140625" style="45" bestFit="1" customWidth="1"/>
    <col min="16140" max="16140" width="33.140625" style="45" bestFit="1" customWidth="1"/>
    <col min="16141" max="16141" width="26" style="45" bestFit="1" customWidth="1"/>
    <col min="16142" max="16142" width="19.140625" style="45" bestFit="1" customWidth="1"/>
    <col min="16143" max="16143" width="10.42578125" style="45" customWidth="1"/>
    <col min="16144" max="16144" width="11.85546875" style="45" customWidth="1"/>
    <col min="16145" max="16145" width="14.7109375" style="45" customWidth="1"/>
    <col min="16146" max="16146" width="9" style="45" bestFit="1" customWidth="1"/>
    <col min="16147" max="16384" width="9.140625" style="45"/>
  </cols>
  <sheetData>
    <row r="1" spans="1:19" ht="18.75" x14ac:dyDescent="0.3">
      <c r="A1" s="266" t="s">
        <v>793</v>
      </c>
    </row>
    <row r="2" spans="1:19" x14ac:dyDescent="0.2">
      <c r="A2" s="44" t="s">
        <v>804</v>
      </c>
    </row>
    <row r="4" spans="1:19" s="4" customFormat="1" ht="42.75" customHeight="1" x14ac:dyDescent="0.2">
      <c r="A4" s="400" t="s">
        <v>0</v>
      </c>
      <c r="B4" s="402" t="s">
        <v>1</v>
      </c>
      <c r="C4" s="402" t="s">
        <v>2</v>
      </c>
      <c r="D4" s="402" t="s">
        <v>3</v>
      </c>
      <c r="E4" s="400" t="s">
        <v>4</v>
      </c>
      <c r="F4" s="400" t="s">
        <v>5</v>
      </c>
      <c r="G4" s="400" t="s">
        <v>6</v>
      </c>
      <c r="H4" s="404" t="s">
        <v>7</v>
      </c>
      <c r="I4" s="404"/>
      <c r="J4" s="400" t="s">
        <v>8</v>
      </c>
      <c r="K4" s="405" t="s">
        <v>9</v>
      </c>
      <c r="L4" s="342"/>
      <c r="M4" s="406" t="s">
        <v>10</v>
      </c>
      <c r="N4" s="406"/>
      <c r="O4" s="406" t="s">
        <v>11</v>
      </c>
      <c r="P4" s="406"/>
      <c r="Q4" s="400" t="s">
        <v>12</v>
      </c>
      <c r="R4" s="402" t="s">
        <v>13</v>
      </c>
      <c r="S4" s="3"/>
    </row>
    <row r="5" spans="1:19" s="4" customFormat="1" ht="17.25" customHeight="1" x14ac:dyDescent="0.2">
      <c r="A5" s="401"/>
      <c r="B5" s="403"/>
      <c r="C5" s="403"/>
      <c r="D5" s="403"/>
      <c r="E5" s="401"/>
      <c r="F5" s="401"/>
      <c r="G5" s="401"/>
      <c r="H5" s="47" t="s">
        <v>14</v>
      </c>
      <c r="I5" s="47" t="s">
        <v>15</v>
      </c>
      <c r="J5" s="401"/>
      <c r="K5" s="48">
        <v>2018</v>
      </c>
      <c r="L5" s="48">
        <v>2019</v>
      </c>
      <c r="M5" s="49">
        <v>2018</v>
      </c>
      <c r="N5" s="49">
        <v>2019</v>
      </c>
      <c r="O5" s="49">
        <v>2018</v>
      </c>
      <c r="P5" s="49">
        <v>2019</v>
      </c>
      <c r="Q5" s="401"/>
      <c r="R5" s="403"/>
      <c r="S5" s="3"/>
    </row>
    <row r="6" spans="1:19" s="4" customFormat="1" x14ac:dyDescent="0.2">
      <c r="A6" s="50" t="s">
        <v>16</v>
      </c>
      <c r="B6" s="47" t="s">
        <v>17</v>
      </c>
      <c r="C6" s="47" t="s">
        <v>18</v>
      </c>
      <c r="D6" s="47" t="s">
        <v>19</v>
      </c>
      <c r="E6" s="50" t="s">
        <v>20</v>
      </c>
      <c r="F6" s="50" t="s">
        <v>21</v>
      </c>
      <c r="G6" s="50" t="s">
        <v>22</v>
      </c>
      <c r="H6" s="47" t="s">
        <v>23</v>
      </c>
      <c r="I6" s="47" t="s">
        <v>24</v>
      </c>
      <c r="J6" s="50" t="s">
        <v>25</v>
      </c>
      <c r="K6" s="48" t="s">
        <v>26</v>
      </c>
      <c r="L6" s="48" t="s">
        <v>27</v>
      </c>
      <c r="M6" s="51" t="s">
        <v>28</v>
      </c>
      <c r="N6" s="51" t="s">
        <v>29</v>
      </c>
      <c r="O6" s="51" t="s">
        <v>30</v>
      </c>
      <c r="P6" s="51" t="s">
        <v>31</v>
      </c>
      <c r="Q6" s="50" t="s">
        <v>32</v>
      </c>
      <c r="R6" s="47" t="s">
        <v>33</v>
      </c>
      <c r="S6" s="3"/>
    </row>
    <row r="7" spans="1:19" s="17" customFormat="1" ht="45" customHeight="1" x14ac:dyDescent="0.2">
      <c r="A7" s="291">
        <v>1</v>
      </c>
      <c r="B7" s="307">
        <v>1</v>
      </c>
      <c r="C7" s="307">
        <v>4</v>
      </c>
      <c r="D7" s="307">
        <v>5</v>
      </c>
      <c r="E7" s="310" t="s">
        <v>345</v>
      </c>
      <c r="F7" s="307" t="s">
        <v>689</v>
      </c>
      <c r="G7" s="307" t="s">
        <v>346</v>
      </c>
      <c r="H7" s="224" t="s">
        <v>347</v>
      </c>
      <c r="I7" s="224">
        <v>80</v>
      </c>
      <c r="J7" s="307" t="s">
        <v>348</v>
      </c>
      <c r="K7" s="324" t="s">
        <v>249</v>
      </c>
      <c r="L7" s="324" t="s">
        <v>120</v>
      </c>
      <c r="M7" s="391">
        <v>9674.42</v>
      </c>
      <c r="N7" s="361" t="s">
        <v>120</v>
      </c>
      <c r="O7" s="391">
        <v>9674.42</v>
      </c>
      <c r="P7" s="361" t="s">
        <v>120</v>
      </c>
      <c r="Q7" s="307" t="s">
        <v>349</v>
      </c>
      <c r="R7" s="307" t="s">
        <v>350</v>
      </c>
      <c r="S7" s="16"/>
    </row>
    <row r="8" spans="1:19" s="17" customFormat="1" ht="40.5" customHeight="1" x14ac:dyDescent="0.2">
      <c r="A8" s="306"/>
      <c r="B8" s="308"/>
      <c r="C8" s="308"/>
      <c r="D8" s="308"/>
      <c r="E8" s="311"/>
      <c r="F8" s="308"/>
      <c r="G8" s="308"/>
      <c r="H8" s="224" t="s">
        <v>351</v>
      </c>
      <c r="I8" s="224">
        <v>800</v>
      </c>
      <c r="J8" s="308"/>
      <c r="K8" s="329"/>
      <c r="L8" s="329"/>
      <c r="M8" s="392"/>
      <c r="N8" s="362"/>
      <c r="O8" s="392"/>
      <c r="P8" s="362"/>
      <c r="Q8" s="308"/>
      <c r="R8" s="308"/>
      <c r="S8" s="16"/>
    </row>
    <row r="9" spans="1:19" s="17" customFormat="1" ht="37.5" customHeight="1" x14ac:dyDescent="0.2">
      <c r="A9" s="306"/>
      <c r="B9" s="308"/>
      <c r="C9" s="308"/>
      <c r="D9" s="308"/>
      <c r="E9" s="311"/>
      <c r="F9" s="308"/>
      <c r="G9" s="308"/>
      <c r="H9" s="224" t="s">
        <v>352</v>
      </c>
      <c r="I9" s="224">
        <v>800</v>
      </c>
      <c r="J9" s="308"/>
      <c r="K9" s="329"/>
      <c r="L9" s="329"/>
      <c r="M9" s="392"/>
      <c r="N9" s="362"/>
      <c r="O9" s="392"/>
      <c r="P9" s="362"/>
      <c r="Q9" s="308"/>
      <c r="R9" s="308"/>
      <c r="S9" s="16"/>
    </row>
    <row r="10" spans="1:19" s="53" customFormat="1" ht="40.5" customHeight="1" x14ac:dyDescent="0.2">
      <c r="A10" s="292"/>
      <c r="B10" s="309"/>
      <c r="C10" s="309"/>
      <c r="D10" s="309"/>
      <c r="E10" s="312"/>
      <c r="F10" s="309"/>
      <c r="G10" s="309"/>
      <c r="H10" s="179" t="s">
        <v>353</v>
      </c>
      <c r="I10" s="69" t="s">
        <v>354</v>
      </c>
      <c r="J10" s="309"/>
      <c r="K10" s="325"/>
      <c r="L10" s="325"/>
      <c r="M10" s="393"/>
      <c r="N10" s="363"/>
      <c r="O10" s="393"/>
      <c r="P10" s="363"/>
      <c r="Q10" s="309"/>
      <c r="R10" s="309"/>
      <c r="S10" s="52"/>
    </row>
    <row r="11" spans="1:19" s="53" customFormat="1" ht="163.5" customHeight="1" x14ac:dyDescent="0.2">
      <c r="A11" s="63"/>
      <c r="B11" s="295" t="s">
        <v>686</v>
      </c>
      <c r="C11" s="296"/>
      <c r="D11" s="296"/>
      <c r="E11" s="296"/>
      <c r="F11" s="296"/>
      <c r="G11" s="296"/>
      <c r="H11" s="296"/>
      <c r="I11" s="296"/>
      <c r="J11" s="296"/>
      <c r="K11" s="296"/>
      <c r="L11" s="296"/>
      <c r="M11" s="296"/>
      <c r="N11" s="296"/>
      <c r="O11" s="296"/>
      <c r="P11" s="296"/>
      <c r="Q11" s="296"/>
      <c r="R11" s="297"/>
      <c r="S11" s="52"/>
    </row>
    <row r="12" spans="1:19" s="53" customFormat="1" ht="64.5" customHeight="1" x14ac:dyDescent="0.2">
      <c r="A12" s="291">
        <v>2</v>
      </c>
      <c r="B12" s="307">
        <v>1</v>
      </c>
      <c r="C12" s="307">
        <v>4</v>
      </c>
      <c r="D12" s="307">
        <v>5</v>
      </c>
      <c r="E12" s="310" t="s">
        <v>355</v>
      </c>
      <c r="F12" s="307" t="s">
        <v>356</v>
      </c>
      <c r="G12" s="307" t="s">
        <v>357</v>
      </c>
      <c r="H12" s="180" t="s">
        <v>347</v>
      </c>
      <c r="I12" s="180">
        <v>80</v>
      </c>
      <c r="J12" s="307" t="s">
        <v>358</v>
      </c>
      <c r="K12" s="324" t="s">
        <v>125</v>
      </c>
      <c r="L12" s="324" t="s">
        <v>120</v>
      </c>
      <c r="M12" s="391">
        <v>19683.12</v>
      </c>
      <c r="N12" s="361" t="s">
        <v>120</v>
      </c>
      <c r="O12" s="394">
        <v>19683.12</v>
      </c>
      <c r="P12" s="361" t="s">
        <v>120</v>
      </c>
      <c r="Q12" s="307" t="s">
        <v>349</v>
      </c>
      <c r="R12" s="307" t="s">
        <v>350</v>
      </c>
      <c r="S12" s="52"/>
    </row>
    <row r="13" spans="1:19" s="53" customFormat="1" ht="64.5" customHeight="1" x14ac:dyDescent="0.2">
      <c r="A13" s="306"/>
      <c r="B13" s="308"/>
      <c r="C13" s="308"/>
      <c r="D13" s="308"/>
      <c r="E13" s="311"/>
      <c r="F13" s="308"/>
      <c r="G13" s="308"/>
      <c r="H13" s="180" t="s">
        <v>359</v>
      </c>
      <c r="I13" s="180">
        <v>200</v>
      </c>
      <c r="J13" s="308"/>
      <c r="K13" s="329"/>
      <c r="L13" s="329"/>
      <c r="M13" s="392"/>
      <c r="N13" s="362"/>
      <c r="O13" s="395"/>
      <c r="P13" s="362"/>
      <c r="Q13" s="308"/>
      <c r="R13" s="308"/>
      <c r="S13" s="52"/>
    </row>
    <row r="14" spans="1:19" s="53" customFormat="1" ht="64.5" customHeight="1" x14ac:dyDescent="0.2">
      <c r="A14" s="306"/>
      <c r="B14" s="308"/>
      <c r="C14" s="308"/>
      <c r="D14" s="308"/>
      <c r="E14" s="311"/>
      <c r="F14" s="308"/>
      <c r="G14" s="308"/>
      <c r="H14" s="180" t="s">
        <v>360</v>
      </c>
      <c r="I14" s="180">
        <v>300</v>
      </c>
      <c r="J14" s="308"/>
      <c r="K14" s="329"/>
      <c r="L14" s="329"/>
      <c r="M14" s="392"/>
      <c r="N14" s="362"/>
      <c r="O14" s="395"/>
      <c r="P14" s="362"/>
      <c r="Q14" s="308"/>
      <c r="R14" s="308"/>
      <c r="S14" s="52"/>
    </row>
    <row r="15" spans="1:19" s="53" customFormat="1" ht="64.5" customHeight="1" x14ac:dyDescent="0.2">
      <c r="A15" s="292"/>
      <c r="B15" s="309"/>
      <c r="C15" s="309"/>
      <c r="D15" s="309"/>
      <c r="E15" s="312"/>
      <c r="F15" s="309"/>
      <c r="G15" s="309"/>
      <c r="H15" s="180" t="s">
        <v>361</v>
      </c>
      <c r="I15" s="69" t="s">
        <v>38</v>
      </c>
      <c r="J15" s="309"/>
      <c r="K15" s="325"/>
      <c r="L15" s="325"/>
      <c r="M15" s="393"/>
      <c r="N15" s="363"/>
      <c r="O15" s="396"/>
      <c r="P15" s="363"/>
      <c r="Q15" s="309"/>
      <c r="R15" s="309"/>
      <c r="S15" s="54"/>
    </row>
    <row r="16" spans="1:19" s="53" customFormat="1" ht="84" customHeight="1" x14ac:dyDescent="0.2">
      <c r="A16" s="178"/>
      <c r="B16" s="295" t="s">
        <v>687</v>
      </c>
      <c r="C16" s="296"/>
      <c r="D16" s="296"/>
      <c r="E16" s="296"/>
      <c r="F16" s="296"/>
      <c r="G16" s="296"/>
      <c r="H16" s="296"/>
      <c r="I16" s="296"/>
      <c r="J16" s="296"/>
      <c r="K16" s="296"/>
      <c r="L16" s="296"/>
      <c r="M16" s="296"/>
      <c r="N16" s="296"/>
      <c r="O16" s="296"/>
      <c r="P16" s="296"/>
      <c r="Q16" s="296"/>
      <c r="R16" s="297"/>
      <c r="S16" s="52"/>
    </row>
    <row r="17" spans="1:19" ht="345" x14ac:dyDescent="0.2">
      <c r="A17" s="178">
        <v>3</v>
      </c>
      <c r="B17" s="180">
        <v>1</v>
      </c>
      <c r="C17" s="180">
        <v>4</v>
      </c>
      <c r="D17" s="180">
        <v>5</v>
      </c>
      <c r="E17" s="104" t="s">
        <v>362</v>
      </c>
      <c r="F17" s="180" t="s">
        <v>363</v>
      </c>
      <c r="G17" s="180" t="s">
        <v>364</v>
      </c>
      <c r="H17" s="180" t="s">
        <v>347</v>
      </c>
      <c r="I17" s="69" t="s">
        <v>49</v>
      </c>
      <c r="J17" s="180" t="s">
        <v>365</v>
      </c>
      <c r="K17" s="179" t="s">
        <v>366</v>
      </c>
      <c r="L17" s="179" t="s">
        <v>120</v>
      </c>
      <c r="M17" s="240">
        <v>28091.67</v>
      </c>
      <c r="N17" s="152" t="s">
        <v>120</v>
      </c>
      <c r="O17" s="240">
        <v>28091.67</v>
      </c>
      <c r="P17" s="152" t="s">
        <v>120</v>
      </c>
      <c r="Q17" s="180" t="s">
        <v>349</v>
      </c>
      <c r="R17" s="180" t="s">
        <v>350</v>
      </c>
      <c r="S17" s="55"/>
    </row>
    <row r="18" spans="1:19" ht="60.75" customHeight="1" x14ac:dyDescent="0.2">
      <c r="A18" s="178"/>
      <c r="B18" s="385" t="s">
        <v>688</v>
      </c>
      <c r="C18" s="386"/>
      <c r="D18" s="386"/>
      <c r="E18" s="386"/>
      <c r="F18" s="386"/>
      <c r="G18" s="386"/>
      <c r="H18" s="386"/>
      <c r="I18" s="386"/>
      <c r="J18" s="386"/>
      <c r="K18" s="386"/>
      <c r="L18" s="386"/>
      <c r="M18" s="386"/>
      <c r="N18" s="386"/>
      <c r="O18" s="386"/>
      <c r="P18" s="386"/>
      <c r="Q18" s="386"/>
      <c r="R18" s="387"/>
      <c r="S18" s="55"/>
    </row>
    <row r="19" spans="1:19" ht="405" x14ac:dyDescent="0.2">
      <c r="A19" s="178">
        <v>4</v>
      </c>
      <c r="B19" s="180">
        <v>1</v>
      </c>
      <c r="C19" s="180">
        <v>4</v>
      </c>
      <c r="D19" s="180">
        <v>5</v>
      </c>
      <c r="E19" s="104" t="s">
        <v>367</v>
      </c>
      <c r="F19" s="180" t="s">
        <v>368</v>
      </c>
      <c r="G19" s="180" t="s">
        <v>369</v>
      </c>
      <c r="H19" s="180" t="s">
        <v>347</v>
      </c>
      <c r="I19" s="69" t="s">
        <v>143</v>
      </c>
      <c r="J19" s="180" t="s">
        <v>370</v>
      </c>
      <c r="K19" s="179" t="s">
        <v>125</v>
      </c>
      <c r="L19" s="179" t="s">
        <v>120</v>
      </c>
      <c r="M19" s="240">
        <v>25000</v>
      </c>
      <c r="N19" s="152" t="s">
        <v>120</v>
      </c>
      <c r="O19" s="240">
        <v>25000</v>
      </c>
      <c r="P19" s="152" t="s">
        <v>120</v>
      </c>
      <c r="Q19" s="180" t="s">
        <v>349</v>
      </c>
      <c r="R19" s="180" t="s">
        <v>350</v>
      </c>
      <c r="S19" s="55"/>
    </row>
    <row r="20" spans="1:19" ht="126" customHeight="1" x14ac:dyDescent="0.2">
      <c r="A20" s="178"/>
      <c r="B20" s="388" t="s">
        <v>702</v>
      </c>
      <c r="C20" s="389"/>
      <c r="D20" s="389"/>
      <c r="E20" s="389"/>
      <c r="F20" s="389"/>
      <c r="G20" s="389"/>
      <c r="H20" s="389"/>
      <c r="I20" s="389"/>
      <c r="J20" s="389"/>
      <c r="K20" s="389"/>
      <c r="L20" s="389"/>
      <c r="M20" s="389"/>
      <c r="N20" s="389"/>
      <c r="O20" s="389"/>
      <c r="P20" s="389"/>
      <c r="Q20" s="389"/>
      <c r="R20" s="390"/>
    </row>
    <row r="21" spans="1:19" s="243" customFormat="1" ht="41.25" customHeight="1" x14ac:dyDescent="0.2">
      <c r="A21" s="291">
        <v>5</v>
      </c>
      <c r="B21" s="291">
        <v>1</v>
      </c>
      <c r="C21" s="291">
        <v>4</v>
      </c>
      <c r="D21" s="307">
        <v>5</v>
      </c>
      <c r="E21" s="307" t="s">
        <v>690</v>
      </c>
      <c r="F21" s="307" t="s">
        <v>691</v>
      </c>
      <c r="G21" s="397" t="s">
        <v>692</v>
      </c>
      <c r="H21" s="225" t="s">
        <v>693</v>
      </c>
      <c r="I21" s="225">
        <v>50</v>
      </c>
      <c r="J21" s="376" t="s">
        <v>694</v>
      </c>
      <c r="K21" s="324" t="s">
        <v>151</v>
      </c>
      <c r="L21" s="379" t="s">
        <v>120</v>
      </c>
      <c r="M21" s="326">
        <v>24964</v>
      </c>
      <c r="N21" s="373" t="s">
        <v>120</v>
      </c>
      <c r="O21" s="326">
        <v>24964</v>
      </c>
      <c r="P21" s="373" t="s">
        <v>120</v>
      </c>
      <c r="Q21" s="307" t="s">
        <v>695</v>
      </c>
      <c r="R21" s="307" t="s">
        <v>696</v>
      </c>
      <c r="S21" s="242"/>
    </row>
    <row r="22" spans="1:19" s="243" customFormat="1" ht="41.25" customHeight="1" x14ac:dyDescent="0.2">
      <c r="A22" s="306"/>
      <c r="B22" s="306"/>
      <c r="C22" s="306"/>
      <c r="D22" s="308"/>
      <c r="E22" s="308"/>
      <c r="F22" s="308"/>
      <c r="G22" s="398"/>
      <c r="H22" s="225" t="s">
        <v>264</v>
      </c>
      <c r="I22" s="225">
        <v>30</v>
      </c>
      <c r="J22" s="377"/>
      <c r="K22" s="329"/>
      <c r="L22" s="380"/>
      <c r="M22" s="328"/>
      <c r="N22" s="374"/>
      <c r="O22" s="328"/>
      <c r="P22" s="374"/>
      <c r="Q22" s="308"/>
      <c r="R22" s="308"/>
      <c r="S22" s="242"/>
    </row>
    <row r="23" spans="1:19" s="218" customFormat="1" ht="149.25" customHeight="1" x14ac:dyDescent="0.25">
      <c r="A23" s="292"/>
      <c r="B23" s="292"/>
      <c r="C23" s="292"/>
      <c r="D23" s="309"/>
      <c r="E23" s="309"/>
      <c r="F23" s="309"/>
      <c r="G23" s="399"/>
      <c r="H23" s="179" t="s">
        <v>697</v>
      </c>
      <c r="I23" s="69" t="s">
        <v>698</v>
      </c>
      <c r="J23" s="378"/>
      <c r="K23" s="325"/>
      <c r="L23" s="381"/>
      <c r="M23" s="327"/>
      <c r="N23" s="375"/>
      <c r="O23" s="327"/>
      <c r="P23" s="375"/>
      <c r="Q23" s="309"/>
      <c r="R23" s="309"/>
      <c r="S23" s="217"/>
    </row>
    <row r="24" spans="1:19" s="218" customFormat="1" ht="21" customHeight="1" x14ac:dyDescent="0.25">
      <c r="A24" s="178"/>
      <c r="B24" s="295" t="s">
        <v>638</v>
      </c>
      <c r="C24" s="296"/>
      <c r="D24" s="296"/>
      <c r="E24" s="296"/>
      <c r="F24" s="296"/>
      <c r="G24" s="296"/>
      <c r="H24" s="296"/>
      <c r="I24" s="296"/>
      <c r="J24" s="296"/>
      <c r="K24" s="296"/>
      <c r="L24" s="296"/>
      <c r="M24" s="296"/>
      <c r="N24" s="296"/>
      <c r="O24" s="296"/>
      <c r="P24" s="296"/>
      <c r="Q24" s="296"/>
      <c r="R24" s="297"/>
      <c r="S24" s="217"/>
    </row>
    <row r="25" spans="1:19" s="218" customFormat="1" ht="215.25" customHeight="1" x14ac:dyDescent="0.25">
      <c r="A25" s="63">
        <v>6</v>
      </c>
      <c r="B25" s="178">
        <v>1</v>
      </c>
      <c r="C25" s="178">
        <v>4</v>
      </c>
      <c r="D25" s="180">
        <v>5</v>
      </c>
      <c r="E25" s="180" t="s">
        <v>699</v>
      </c>
      <c r="F25" s="180" t="s">
        <v>700</v>
      </c>
      <c r="G25" s="180" t="s">
        <v>37</v>
      </c>
      <c r="H25" s="179" t="s">
        <v>213</v>
      </c>
      <c r="I25" s="69" t="s">
        <v>222</v>
      </c>
      <c r="J25" s="180" t="s">
        <v>701</v>
      </c>
      <c r="K25" s="179" t="s">
        <v>337</v>
      </c>
      <c r="L25" s="244" t="s">
        <v>120</v>
      </c>
      <c r="M25" s="182">
        <v>28275.5</v>
      </c>
      <c r="N25" s="245" t="s">
        <v>120</v>
      </c>
      <c r="O25" s="182">
        <v>21650.5</v>
      </c>
      <c r="P25" s="245" t="s">
        <v>120</v>
      </c>
      <c r="Q25" s="180" t="s">
        <v>656</v>
      </c>
      <c r="R25" s="180" t="s">
        <v>662</v>
      </c>
      <c r="S25" s="217"/>
    </row>
    <row r="26" spans="1:19" s="218" customFormat="1" ht="21" customHeight="1" x14ac:dyDescent="0.25">
      <c r="A26" s="178"/>
      <c r="B26" s="288" t="s">
        <v>638</v>
      </c>
      <c r="C26" s="289"/>
      <c r="D26" s="289"/>
      <c r="E26" s="289"/>
      <c r="F26" s="289"/>
      <c r="G26" s="289"/>
      <c r="H26" s="289"/>
      <c r="I26" s="289"/>
      <c r="J26" s="289"/>
      <c r="K26" s="289"/>
      <c r="L26" s="289"/>
      <c r="M26" s="289"/>
      <c r="N26" s="289"/>
      <c r="O26" s="289"/>
      <c r="P26" s="289"/>
      <c r="Q26" s="289"/>
      <c r="R26" s="290"/>
      <c r="S26" s="217"/>
    </row>
    <row r="27" spans="1:19" x14ac:dyDescent="0.2">
      <c r="S27" s="56"/>
    </row>
    <row r="28" spans="1:19" x14ac:dyDescent="0.2">
      <c r="M28" s="382" t="s">
        <v>144</v>
      </c>
      <c r="N28" s="383"/>
      <c r="O28" s="384" t="s">
        <v>145</v>
      </c>
      <c r="P28" s="383"/>
    </row>
    <row r="29" spans="1:19" x14ac:dyDescent="0.2">
      <c r="M29" s="57" t="s">
        <v>118</v>
      </c>
      <c r="N29" s="57" t="s">
        <v>119</v>
      </c>
      <c r="O29" s="57" t="s">
        <v>118</v>
      </c>
      <c r="P29" s="57" t="s">
        <v>119</v>
      </c>
    </row>
    <row r="30" spans="1:19" x14ac:dyDescent="0.2">
      <c r="M30" s="58">
        <v>4</v>
      </c>
      <c r="N30" s="241">
        <f>SUM(O19+O17+O12+O7)</f>
        <v>82449.209999999992</v>
      </c>
      <c r="O30" s="59">
        <v>2</v>
      </c>
      <c r="P30" s="246">
        <v>46614.5</v>
      </c>
    </row>
  </sheetData>
  <mergeCells count="70">
    <mergeCell ref="F4:F5"/>
    <mergeCell ref="A4:A5"/>
    <mergeCell ref="B4:B5"/>
    <mergeCell ref="C4:C5"/>
    <mergeCell ref="D4:D5"/>
    <mergeCell ref="E4:E5"/>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Q7:Q10"/>
    <mergeCell ref="R7:R10"/>
    <mergeCell ref="B11:R11"/>
    <mergeCell ref="A12:A15"/>
    <mergeCell ref="B12:B15"/>
    <mergeCell ref="C12:C15"/>
    <mergeCell ref="D12:D15"/>
    <mergeCell ref="E12:E15"/>
    <mergeCell ref="F12:F15"/>
    <mergeCell ref="G12:G15"/>
    <mergeCell ref="K7:K10"/>
    <mergeCell ref="L7:L10"/>
    <mergeCell ref="M7:M10"/>
    <mergeCell ref="N7:N10"/>
    <mergeCell ref="O7:O10"/>
    <mergeCell ref="P7:P10"/>
    <mergeCell ref="M28:N28"/>
    <mergeCell ref="O28:P28"/>
    <mergeCell ref="P12:P15"/>
    <mergeCell ref="Q12:Q15"/>
    <mergeCell ref="R12:R15"/>
    <mergeCell ref="B16:R16"/>
    <mergeCell ref="B18:R18"/>
    <mergeCell ref="B20:R20"/>
    <mergeCell ref="J12:J15"/>
    <mergeCell ref="K12:K15"/>
    <mergeCell ref="L12:L15"/>
    <mergeCell ref="M12:M15"/>
    <mergeCell ref="N12:N15"/>
    <mergeCell ref="O12:O15"/>
    <mergeCell ref="F21:F23"/>
    <mergeCell ref="G21:G23"/>
    <mergeCell ref="A21:A23"/>
    <mergeCell ref="B21:B23"/>
    <mergeCell ref="C21:C23"/>
    <mergeCell ref="D21:D23"/>
    <mergeCell ref="E21:E23"/>
    <mergeCell ref="B26:R26"/>
    <mergeCell ref="O21:O23"/>
    <mergeCell ref="P21:P23"/>
    <mergeCell ref="Q21:Q23"/>
    <mergeCell ref="R21:R23"/>
    <mergeCell ref="B24:R24"/>
    <mergeCell ref="J21:J23"/>
    <mergeCell ref="K21:K23"/>
    <mergeCell ref="L21:L23"/>
    <mergeCell ref="M21:M23"/>
    <mergeCell ref="N21:N2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57"/>
  <sheetViews>
    <sheetView zoomScale="60" zoomScaleNormal="60" workbookViewId="0">
      <selection activeCell="F11" sqref="F11:F1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44" t="s">
        <v>805</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170" t="s">
        <v>14</v>
      </c>
      <c r="I5" s="170" t="s">
        <v>15</v>
      </c>
      <c r="J5" s="303"/>
      <c r="K5" s="171">
        <v>2018</v>
      </c>
      <c r="L5" s="171">
        <v>2019</v>
      </c>
      <c r="M5" s="13">
        <v>2018</v>
      </c>
      <c r="N5" s="13">
        <v>2019</v>
      </c>
      <c r="O5" s="13">
        <v>2018</v>
      </c>
      <c r="P5" s="13">
        <v>2019</v>
      </c>
      <c r="Q5" s="303"/>
      <c r="R5" s="305"/>
      <c r="S5" s="3"/>
    </row>
    <row r="6" spans="1:19" s="4" customFormat="1" ht="15.75" customHeigh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3"/>
    </row>
    <row r="7" spans="1:19" s="10" customFormat="1" ht="57.75" customHeight="1" x14ac:dyDescent="0.25">
      <c r="A7" s="291">
        <v>1</v>
      </c>
      <c r="B7" s="291">
        <v>1</v>
      </c>
      <c r="C7" s="291">
        <v>4</v>
      </c>
      <c r="D7" s="307">
        <v>2</v>
      </c>
      <c r="E7" s="307" t="s">
        <v>371</v>
      </c>
      <c r="F7" s="307" t="s">
        <v>372</v>
      </c>
      <c r="G7" s="307" t="s">
        <v>373</v>
      </c>
      <c r="H7" s="141" t="s">
        <v>374</v>
      </c>
      <c r="I7" s="67">
        <v>3</v>
      </c>
      <c r="J7" s="307" t="s">
        <v>678</v>
      </c>
      <c r="K7" s="361" t="s">
        <v>43</v>
      </c>
      <c r="L7" s="361" t="s">
        <v>375</v>
      </c>
      <c r="M7" s="361">
        <v>37500</v>
      </c>
      <c r="N7" s="326">
        <v>0</v>
      </c>
      <c r="O7" s="361">
        <v>37500</v>
      </c>
      <c r="P7" s="326">
        <v>0</v>
      </c>
      <c r="Q7" s="307" t="s">
        <v>376</v>
      </c>
      <c r="R7" s="307" t="s">
        <v>377</v>
      </c>
      <c r="S7" s="9"/>
    </row>
    <row r="8" spans="1:19" s="10" customFormat="1" ht="57.75" customHeight="1" x14ac:dyDescent="0.25">
      <c r="A8" s="306"/>
      <c r="B8" s="306"/>
      <c r="C8" s="306"/>
      <c r="D8" s="308"/>
      <c r="E8" s="308"/>
      <c r="F8" s="308"/>
      <c r="G8" s="308"/>
      <c r="H8" s="141" t="s">
        <v>378</v>
      </c>
      <c r="I8" s="180">
        <v>500</v>
      </c>
      <c r="J8" s="308"/>
      <c r="K8" s="362"/>
      <c r="L8" s="362"/>
      <c r="M8" s="362"/>
      <c r="N8" s="328"/>
      <c r="O8" s="362"/>
      <c r="P8" s="328"/>
      <c r="Q8" s="308"/>
      <c r="R8" s="308"/>
      <c r="S8" s="9"/>
    </row>
    <row r="9" spans="1:19" s="10" customFormat="1" ht="57.75" customHeight="1" x14ac:dyDescent="0.25">
      <c r="A9" s="292"/>
      <c r="B9" s="292"/>
      <c r="C9" s="292"/>
      <c r="D9" s="309"/>
      <c r="E9" s="309"/>
      <c r="F9" s="309"/>
      <c r="G9" s="309"/>
      <c r="H9" s="141" t="s">
        <v>379</v>
      </c>
      <c r="I9" s="180">
        <v>60</v>
      </c>
      <c r="J9" s="309"/>
      <c r="K9" s="363"/>
      <c r="L9" s="363"/>
      <c r="M9" s="363"/>
      <c r="N9" s="327"/>
      <c r="O9" s="363"/>
      <c r="P9" s="327"/>
      <c r="Q9" s="309"/>
      <c r="R9" s="309"/>
      <c r="S9" s="9"/>
    </row>
    <row r="10" spans="1:19" s="61" customFormat="1" ht="33" customHeight="1" x14ac:dyDescent="0.25">
      <c r="A10" s="181"/>
      <c r="B10" s="407" t="s">
        <v>632</v>
      </c>
      <c r="C10" s="408"/>
      <c r="D10" s="408"/>
      <c r="E10" s="408"/>
      <c r="F10" s="408"/>
      <c r="G10" s="408"/>
      <c r="H10" s="408"/>
      <c r="I10" s="408"/>
      <c r="J10" s="408"/>
      <c r="K10" s="408"/>
      <c r="L10" s="408"/>
      <c r="M10" s="408"/>
      <c r="N10" s="408"/>
      <c r="O10" s="408"/>
      <c r="P10" s="408"/>
      <c r="Q10" s="408"/>
      <c r="R10" s="409"/>
      <c r="S10" s="60"/>
    </row>
    <row r="11" spans="1:19" s="10" customFormat="1" ht="52.5" customHeight="1" x14ac:dyDescent="0.25">
      <c r="A11" s="410">
        <v>2</v>
      </c>
      <c r="B11" s="291">
        <v>1</v>
      </c>
      <c r="C11" s="291">
        <v>4</v>
      </c>
      <c r="D11" s="307">
        <v>5</v>
      </c>
      <c r="E11" s="307" t="s">
        <v>380</v>
      </c>
      <c r="F11" s="307" t="s">
        <v>381</v>
      </c>
      <c r="G11" s="307" t="s">
        <v>382</v>
      </c>
      <c r="H11" s="141" t="s">
        <v>383</v>
      </c>
      <c r="I11" s="67">
        <v>50</v>
      </c>
      <c r="J11" s="307" t="s">
        <v>679</v>
      </c>
      <c r="K11" s="361" t="s">
        <v>43</v>
      </c>
      <c r="L11" s="361" t="s">
        <v>375</v>
      </c>
      <c r="M11" s="361">
        <v>67500</v>
      </c>
      <c r="N11" s="326">
        <v>0</v>
      </c>
      <c r="O11" s="361">
        <v>67500</v>
      </c>
      <c r="P11" s="326">
        <v>0</v>
      </c>
      <c r="Q11" s="307" t="s">
        <v>376</v>
      </c>
      <c r="R11" s="307" t="s">
        <v>377</v>
      </c>
      <c r="S11" s="9"/>
    </row>
    <row r="12" spans="1:19" s="10" customFormat="1" ht="21.75" customHeight="1" x14ac:dyDescent="0.25">
      <c r="A12" s="411"/>
      <c r="B12" s="306"/>
      <c r="C12" s="306"/>
      <c r="D12" s="308"/>
      <c r="E12" s="308"/>
      <c r="F12" s="308"/>
      <c r="G12" s="308"/>
      <c r="H12" s="355" t="s">
        <v>384</v>
      </c>
      <c r="I12" s="307">
        <v>136</v>
      </c>
      <c r="J12" s="308"/>
      <c r="K12" s="362"/>
      <c r="L12" s="362"/>
      <c r="M12" s="362"/>
      <c r="N12" s="328"/>
      <c r="O12" s="362"/>
      <c r="P12" s="328"/>
      <c r="Q12" s="308"/>
      <c r="R12" s="308"/>
      <c r="S12" s="9"/>
    </row>
    <row r="13" spans="1:19" s="11" customFormat="1" ht="70.5" customHeight="1" x14ac:dyDescent="0.25">
      <c r="A13" s="411"/>
      <c r="B13" s="292"/>
      <c r="C13" s="292"/>
      <c r="D13" s="309"/>
      <c r="E13" s="309"/>
      <c r="F13" s="309"/>
      <c r="G13" s="309"/>
      <c r="H13" s="357"/>
      <c r="I13" s="309"/>
      <c r="J13" s="309"/>
      <c r="K13" s="363"/>
      <c r="L13" s="363"/>
      <c r="M13" s="363"/>
      <c r="N13" s="327"/>
      <c r="O13" s="363"/>
      <c r="P13" s="327"/>
      <c r="Q13" s="309"/>
      <c r="R13" s="309"/>
    </row>
    <row r="14" spans="1:19" s="11" customFormat="1" ht="42" customHeight="1" x14ac:dyDescent="0.25">
      <c r="A14" s="178"/>
      <c r="B14" s="295" t="s">
        <v>631</v>
      </c>
      <c r="C14" s="289"/>
      <c r="D14" s="289"/>
      <c r="E14" s="289"/>
      <c r="F14" s="289"/>
      <c r="G14" s="289"/>
      <c r="H14" s="289"/>
      <c r="I14" s="289"/>
      <c r="J14" s="289"/>
      <c r="K14" s="289"/>
      <c r="L14" s="289"/>
      <c r="M14" s="289"/>
      <c r="N14" s="289"/>
      <c r="O14" s="289"/>
      <c r="P14" s="289"/>
      <c r="Q14" s="289"/>
      <c r="R14" s="290"/>
    </row>
    <row r="15" spans="1:19" s="11" customFormat="1" ht="139.5" customHeight="1" x14ac:dyDescent="0.25">
      <c r="A15" s="203">
        <v>3</v>
      </c>
      <c r="B15" s="176">
        <v>1</v>
      </c>
      <c r="C15" s="203">
        <v>4</v>
      </c>
      <c r="D15" s="203">
        <v>2</v>
      </c>
      <c r="E15" s="183" t="s">
        <v>385</v>
      </c>
      <c r="F15" s="183" t="s">
        <v>386</v>
      </c>
      <c r="G15" s="203" t="s">
        <v>387</v>
      </c>
      <c r="H15" s="237" t="s">
        <v>388</v>
      </c>
      <c r="I15" s="203">
        <v>30</v>
      </c>
      <c r="J15" s="183" t="s">
        <v>389</v>
      </c>
      <c r="K15" s="203" t="s">
        <v>43</v>
      </c>
      <c r="L15" s="236" t="s">
        <v>375</v>
      </c>
      <c r="M15" s="214">
        <v>35000</v>
      </c>
      <c r="N15" s="214">
        <v>0</v>
      </c>
      <c r="O15" s="214">
        <v>35000</v>
      </c>
      <c r="P15" s="214">
        <v>0</v>
      </c>
      <c r="Q15" s="176" t="s">
        <v>376</v>
      </c>
      <c r="R15" s="176" t="s">
        <v>377</v>
      </c>
    </row>
    <row r="16" spans="1:19" s="11" customFormat="1" ht="33" customHeight="1" x14ac:dyDescent="0.25">
      <c r="A16" s="238"/>
      <c r="B16" s="412" t="s">
        <v>390</v>
      </c>
      <c r="C16" s="413"/>
      <c r="D16" s="413"/>
      <c r="E16" s="413"/>
      <c r="F16" s="413"/>
      <c r="G16" s="413"/>
      <c r="H16" s="413"/>
      <c r="I16" s="413"/>
      <c r="J16" s="413"/>
      <c r="K16" s="413"/>
      <c r="L16" s="413"/>
      <c r="M16" s="413"/>
      <c r="N16" s="413"/>
      <c r="O16" s="413"/>
      <c r="P16" s="413"/>
      <c r="Q16" s="413"/>
      <c r="R16" s="414"/>
    </row>
    <row r="17" spans="1:19" s="11" customFormat="1" ht="101.25" customHeight="1" x14ac:dyDescent="0.25">
      <c r="A17" s="178">
        <v>4</v>
      </c>
      <c r="B17" s="180">
        <v>1</v>
      </c>
      <c r="C17" s="178">
        <v>4</v>
      </c>
      <c r="D17" s="178">
        <v>2</v>
      </c>
      <c r="E17" s="184" t="s">
        <v>391</v>
      </c>
      <c r="F17" s="184" t="s">
        <v>392</v>
      </c>
      <c r="G17" s="178" t="s">
        <v>128</v>
      </c>
      <c r="H17" s="141" t="s">
        <v>393</v>
      </c>
      <c r="I17" s="178">
        <v>25</v>
      </c>
      <c r="J17" s="184" t="s">
        <v>394</v>
      </c>
      <c r="K17" s="178" t="s">
        <v>43</v>
      </c>
      <c r="L17" s="153" t="s">
        <v>375</v>
      </c>
      <c r="M17" s="182">
        <v>40000</v>
      </c>
      <c r="N17" s="182">
        <v>0</v>
      </c>
      <c r="O17" s="182">
        <v>40000</v>
      </c>
      <c r="P17" s="182">
        <v>0</v>
      </c>
      <c r="Q17" s="180" t="s">
        <v>376</v>
      </c>
      <c r="R17" s="180" t="s">
        <v>377</v>
      </c>
    </row>
    <row r="18" spans="1:19" s="11" customFormat="1" ht="34.5" customHeight="1" x14ac:dyDescent="0.25">
      <c r="A18" s="239"/>
      <c r="B18" s="295" t="s">
        <v>630</v>
      </c>
      <c r="C18" s="289"/>
      <c r="D18" s="289"/>
      <c r="E18" s="289"/>
      <c r="F18" s="289"/>
      <c r="G18" s="289"/>
      <c r="H18" s="289"/>
      <c r="I18" s="289"/>
      <c r="J18" s="289"/>
      <c r="K18" s="289"/>
      <c r="L18" s="289"/>
      <c r="M18" s="289"/>
      <c r="N18" s="289"/>
      <c r="O18" s="289"/>
      <c r="P18" s="289"/>
      <c r="Q18" s="289"/>
      <c r="R18" s="290"/>
    </row>
    <row r="19" spans="1:19" s="218" customFormat="1" ht="173.25" customHeight="1" x14ac:dyDescent="0.25">
      <c r="A19" s="178">
        <v>5</v>
      </c>
      <c r="B19" s="178">
        <v>1</v>
      </c>
      <c r="C19" s="178">
        <v>4</v>
      </c>
      <c r="D19" s="180">
        <v>5</v>
      </c>
      <c r="E19" s="180" t="s">
        <v>680</v>
      </c>
      <c r="F19" s="180" t="s">
        <v>681</v>
      </c>
      <c r="G19" s="180" t="s">
        <v>37</v>
      </c>
      <c r="H19" s="180" t="s">
        <v>682</v>
      </c>
      <c r="I19" s="69" t="s">
        <v>222</v>
      </c>
      <c r="J19" s="180" t="s">
        <v>683</v>
      </c>
      <c r="K19" s="179" t="s">
        <v>344</v>
      </c>
      <c r="L19" s="179"/>
      <c r="M19" s="182">
        <v>27411.5</v>
      </c>
      <c r="N19" s="182"/>
      <c r="O19" s="182">
        <v>20786.5</v>
      </c>
      <c r="P19" s="182"/>
      <c r="Q19" s="180" t="s">
        <v>656</v>
      </c>
      <c r="R19" s="180" t="s">
        <v>684</v>
      </c>
      <c r="S19" s="217"/>
    </row>
    <row r="20" spans="1:19" s="218" customFormat="1" ht="21.75" customHeight="1" x14ac:dyDescent="0.25">
      <c r="A20" s="178"/>
      <c r="B20" s="288" t="s">
        <v>685</v>
      </c>
      <c r="C20" s="289"/>
      <c r="D20" s="289"/>
      <c r="E20" s="289"/>
      <c r="F20" s="289"/>
      <c r="G20" s="289"/>
      <c r="H20" s="289"/>
      <c r="I20" s="289"/>
      <c r="J20" s="289"/>
      <c r="K20" s="289"/>
      <c r="L20" s="289"/>
      <c r="M20" s="289"/>
      <c r="N20" s="289"/>
      <c r="O20" s="289"/>
      <c r="P20" s="289"/>
      <c r="Q20" s="289"/>
      <c r="R20" s="290"/>
      <c r="S20" s="217"/>
    </row>
    <row r="21" spans="1:19" s="11" customFormat="1" ht="18" customHeight="1" x14ac:dyDescent="0.25">
      <c r="A21" s="14"/>
      <c r="B21" s="23"/>
      <c r="C21" s="15"/>
      <c r="D21" s="15"/>
      <c r="E21" s="15"/>
      <c r="F21" s="15"/>
      <c r="G21" s="15"/>
      <c r="H21" s="15"/>
      <c r="I21" s="15"/>
      <c r="J21" s="15"/>
      <c r="K21" s="15"/>
      <c r="L21" s="15"/>
      <c r="M21" s="173"/>
      <c r="N21" s="173"/>
      <c r="O21" s="173"/>
      <c r="P21" s="173"/>
      <c r="Q21" s="15"/>
      <c r="R21" s="15"/>
    </row>
    <row r="22" spans="1:19" s="11" customFormat="1" ht="15" customHeight="1" x14ac:dyDescent="0.25">
      <c r="M22" s="283" t="s">
        <v>144</v>
      </c>
      <c r="N22" s="285"/>
      <c r="O22" s="284" t="s">
        <v>145</v>
      </c>
      <c r="P22" s="285"/>
    </row>
    <row r="23" spans="1:19" s="11" customFormat="1" x14ac:dyDescent="0.25">
      <c r="M23" s="25" t="s">
        <v>118</v>
      </c>
      <c r="N23" s="25" t="s">
        <v>119</v>
      </c>
      <c r="O23" s="25" t="s">
        <v>118</v>
      </c>
      <c r="P23" s="25" t="s">
        <v>119</v>
      </c>
    </row>
    <row r="24" spans="1:19" s="11" customFormat="1" x14ac:dyDescent="0.25">
      <c r="M24" s="26">
        <v>4</v>
      </c>
      <c r="N24" s="27">
        <f>M17+M15+M11+M7</f>
        <v>180000</v>
      </c>
      <c r="O24" s="28">
        <v>1</v>
      </c>
      <c r="P24" s="155">
        <v>20786.5</v>
      </c>
    </row>
    <row r="25" spans="1:19" s="11" customFormat="1" x14ac:dyDescent="0.25">
      <c r="M25" s="12"/>
      <c r="N25" s="12"/>
      <c r="O25" s="12"/>
      <c r="P25" s="12"/>
    </row>
    <row r="26" spans="1:19" s="11" customFormat="1" x14ac:dyDescent="0.25">
      <c r="M26" s="12"/>
      <c r="N26" s="12"/>
      <c r="O26" s="12"/>
      <c r="P26" s="12"/>
    </row>
    <row r="27" spans="1:19" s="11" customFormat="1" x14ac:dyDescent="0.25">
      <c r="M27" s="12"/>
      <c r="N27" s="12"/>
      <c r="O27" s="12"/>
      <c r="P27" s="12"/>
    </row>
    <row r="28" spans="1:19" s="11" customFormat="1" x14ac:dyDescent="0.25">
      <c r="M28" s="12"/>
      <c r="N28" s="12"/>
      <c r="O28" s="12"/>
      <c r="P28" s="12"/>
    </row>
    <row r="29" spans="1:19" s="11" customFormat="1" x14ac:dyDescent="0.25">
      <c r="M29" s="12"/>
      <c r="N29" s="12"/>
      <c r="O29" s="12"/>
      <c r="P29" s="12"/>
    </row>
    <row r="30" spans="1:19" s="11" customFormat="1" x14ac:dyDescent="0.25">
      <c r="M30" s="12"/>
      <c r="N30" s="12"/>
      <c r="O30" s="12"/>
      <c r="P30" s="12"/>
    </row>
    <row r="31" spans="1:19" s="11" customFormat="1" x14ac:dyDescent="0.25">
      <c r="M31" s="12"/>
      <c r="N31" s="12"/>
      <c r="O31" s="12"/>
      <c r="P31" s="12"/>
    </row>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M147" s="12"/>
      <c r="N147" s="12"/>
      <c r="O147" s="12"/>
      <c r="P147" s="12"/>
    </row>
    <row r="148" spans="12:16" s="11" customFormat="1" x14ac:dyDescent="0.25">
      <c r="M148" s="12"/>
      <c r="N148" s="12"/>
      <c r="O148" s="12"/>
      <c r="P148" s="12"/>
    </row>
    <row r="149" spans="12:16" s="11" customFormat="1" x14ac:dyDescent="0.25">
      <c r="M149" s="12"/>
      <c r="N149" s="12"/>
      <c r="O149" s="12"/>
      <c r="P149" s="12"/>
    </row>
    <row r="150" spans="12:16" s="11" customFormat="1" x14ac:dyDescent="0.25">
      <c r="M150" s="12"/>
      <c r="N150" s="12"/>
      <c r="O150" s="12"/>
      <c r="P150" s="12"/>
    </row>
    <row r="151" spans="12:16" s="11" customFormat="1" x14ac:dyDescent="0.25">
      <c r="M151" s="12"/>
      <c r="N151" s="12"/>
      <c r="O151" s="12"/>
      <c r="P151" s="12"/>
    </row>
    <row r="152" spans="12:16" s="11" customFormat="1" x14ac:dyDescent="0.25">
      <c r="M152" s="12"/>
      <c r="N152" s="12"/>
      <c r="O152" s="12"/>
      <c r="P152" s="12"/>
    </row>
    <row r="153" spans="12:16" s="11" customFormat="1" x14ac:dyDescent="0.25">
      <c r="M153" s="12"/>
      <c r="N153" s="12"/>
      <c r="O153" s="12"/>
      <c r="P153" s="12"/>
    </row>
    <row r="154" spans="12:16" s="11" customFormat="1" x14ac:dyDescent="0.25">
      <c r="M154" s="12"/>
      <c r="N154" s="12"/>
      <c r="O154" s="12"/>
      <c r="P154" s="12"/>
    </row>
    <row r="155" spans="12:16" s="11" customFormat="1" x14ac:dyDescent="0.25">
      <c r="M155" s="12"/>
      <c r="N155" s="12"/>
      <c r="O155" s="12"/>
      <c r="P155" s="12"/>
    </row>
    <row r="156" spans="12:16" s="11" customFormat="1" x14ac:dyDescent="0.25">
      <c r="M156" s="12"/>
      <c r="N156" s="12"/>
      <c r="O156" s="12"/>
      <c r="P156" s="12"/>
    </row>
    <row r="157" spans="12:16" s="11" customFormat="1" x14ac:dyDescent="0.25">
      <c r="L157"/>
      <c r="M157" s="12"/>
      <c r="N157" s="12"/>
      <c r="O157" s="12"/>
      <c r="P157" s="12"/>
    </row>
  </sheetData>
  <mergeCells count="55">
    <mergeCell ref="M22:N22"/>
    <mergeCell ref="O22:P22"/>
    <mergeCell ref="F4:F5"/>
    <mergeCell ref="A4:A5"/>
    <mergeCell ref="B4:B5"/>
    <mergeCell ref="C4:C5"/>
    <mergeCell ref="D4:D5"/>
    <mergeCell ref="E4:E5"/>
    <mergeCell ref="B16:R16"/>
    <mergeCell ref="B18:R18"/>
    <mergeCell ref="P11:P13"/>
    <mergeCell ref="Q11:Q13"/>
    <mergeCell ref="R11:R13"/>
    <mergeCell ref="H12:H13"/>
    <mergeCell ref="I12:I13"/>
    <mergeCell ref="B14:R14"/>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Q7:Q9"/>
    <mergeCell ref="R7:R9"/>
    <mergeCell ref="B10:R10"/>
    <mergeCell ref="A11:A13"/>
    <mergeCell ref="B11:B13"/>
    <mergeCell ref="C11:C13"/>
    <mergeCell ref="D11:D13"/>
    <mergeCell ref="E11:E13"/>
    <mergeCell ref="F11:F13"/>
    <mergeCell ref="G11:G13"/>
    <mergeCell ref="K7:K9"/>
    <mergeCell ref="L7:L9"/>
    <mergeCell ref="M7:M9"/>
    <mergeCell ref="N7:N9"/>
    <mergeCell ref="O7:O9"/>
    <mergeCell ref="P7:P9"/>
    <mergeCell ref="B20:R20"/>
    <mergeCell ref="O11:O13"/>
    <mergeCell ref="J11:J13"/>
    <mergeCell ref="K11:K13"/>
    <mergeCell ref="L11:L13"/>
    <mergeCell ref="M11:M13"/>
    <mergeCell ref="N11:N13"/>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147"/>
  <sheetViews>
    <sheetView zoomScale="55" zoomScaleNormal="55" workbookViewId="0">
      <selection activeCell="A2" sqref="A2:R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style="76"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7"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ht="27" customHeight="1" x14ac:dyDescent="0.25">
      <c r="A2" s="420" t="s">
        <v>806</v>
      </c>
      <c r="B2" s="420"/>
      <c r="C2" s="420"/>
      <c r="D2" s="420"/>
      <c r="E2" s="420"/>
      <c r="F2" s="420"/>
      <c r="G2" s="420"/>
      <c r="H2" s="420"/>
      <c r="I2" s="420"/>
      <c r="J2" s="420"/>
      <c r="K2" s="420"/>
      <c r="L2" s="420"/>
      <c r="M2" s="420"/>
      <c r="N2" s="420"/>
      <c r="O2" s="420"/>
      <c r="P2" s="420"/>
      <c r="Q2" s="420"/>
      <c r="R2" s="420"/>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395</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62"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166.5" customHeight="1" x14ac:dyDescent="0.25">
      <c r="A7" s="63">
        <v>1</v>
      </c>
      <c r="B7" s="64">
        <v>1</v>
      </c>
      <c r="C7" s="64">
        <v>4</v>
      </c>
      <c r="D7" s="65">
        <v>5</v>
      </c>
      <c r="E7" s="103" t="s">
        <v>396</v>
      </c>
      <c r="F7" s="66" t="s">
        <v>397</v>
      </c>
      <c r="G7" s="67" t="s">
        <v>128</v>
      </c>
      <c r="H7" s="68" t="s">
        <v>42</v>
      </c>
      <c r="I7" s="69" t="s">
        <v>139</v>
      </c>
      <c r="J7" s="65" t="s">
        <v>398</v>
      </c>
      <c r="K7" s="68" t="s">
        <v>399</v>
      </c>
      <c r="L7" s="68"/>
      <c r="M7" s="70">
        <v>91440</v>
      </c>
      <c r="N7" s="71"/>
      <c r="O7" s="70">
        <v>91440</v>
      </c>
      <c r="P7" s="71"/>
      <c r="Q7" s="65" t="s">
        <v>400</v>
      </c>
      <c r="R7" s="65" t="s">
        <v>401</v>
      </c>
      <c r="S7" s="9"/>
    </row>
    <row r="8" spans="1:19" s="10" customFormat="1" ht="79.5" customHeight="1" x14ac:dyDescent="0.25">
      <c r="A8" s="63"/>
      <c r="B8" s="295" t="s">
        <v>402</v>
      </c>
      <c r="C8" s="296"/>
      <c r="D8" s="296"/>
      <c r="E8" s="296"/>
      <c r="F8" s="296"/>
      <c r="G8" s="296"/>
      <c r="H8" s="296"/>
      <c r="I8" s="296"/>
      <c r="J8" s="296"/>
      <c r="K8" s="296"/>
      <c r="L8" s="296"/>
      <c r="M8" s="296"/>
      <c r="N8" s="296"/>
      <c r="O8" s="296"/>
      <c r="P8" s="296"/>
      <c r="Q8" s="296"/>
      <c r="R8" s="297"/>
      <c r="S8" s="9"/>
    </row>
    <row r="9" spans="1:19" s="10" customFormat="1" ht="144" customHeight="1" x14ac:dyDescent="0.25">
      <c r="A9" s="64">
        <v>2</v>
      </c>
      <c r="B9" s="64">
        <v>1</v>
      </c>
      <c r="C9" s="64">
        <v>4</v>
      </c>
      <c r="D9" s="65">
        <v>2</v>
      </c>
      <c r="E9" s="104" t="s">
        <v>403</v>
      </c>
      <c r="F9" s="66" t="s">
        <v>404</v>
      </c>
      <c r="G9" s="65" t="s">
        <v>37</v>
      </c>
      <c r="H9" s="68" t="s">
        <v>42</v>
      </c>
      <c r="I9" s="69" t="s">
        <v>222</v>
      </c>
      <c r="J9" s="65" t="s">
        <v>405</v>
      </c>
      <c r="K9" s="68" t="s">
        <v>406</v>
      </c>
      <c r="L9" s="68"/>
      <c r="M9" s="71">
        <v>11080</v>
      </c>
      <c r="N9" s="71"/>
      <c r="O9" s="71">
        <v>11080</v>
      </c>
      <c r="P9" s="71"/>
      <c r="Q9" s="65" t="s">
        <v>400</v>
      </c>
      <c r="R9" s="65" t="s">
        <v>401</v>
      </c>
      <c r="S9" s="9"/>
    </row>
    <row r="10" spans="1:19" s="10" customFormat="1" ht="84" customHeight="1" x14ac:dyDescent="0.25">
      <c r="A10" s="64"/>
      <c r="B10" s="295" t="s">
        <v>407</v>
      </c>
      <c r="C10" s="296"/>
      <c r="D10" s="296"/>
      <c r="E10" s="296"/>
      <c r="F10" s="296"/>
      <c r="G10" s="296"/>
      <c r="H10" s="296"/>
      <c r="I10" s="296"/>
      <c r="J10" s="296"/>
      <c r="K10" s="296"/>
      <c r="L10" s="296"/>
      <c r="M10" s="296"/>
      <c r="N10" s="296"/>
      <c r="O10" s="296"/>
      <c r="P10" s="296"/>
      <c r="Q10" s="296"/>
      <c r="R10" s="297"/>
      <c r="S10" s="9"/>
    </row>
    <row r="11" spans="1:19" s="11" customFormat="1" ht="224.25" customHeight="1" x14ac:dyDescent="0.25">
      <c r="A11" s="63">
        <v>3</v>
      </c>
      <c r="B11" s="64" t="s">
        <v>408</v>
      </c>
      <c r="C11" s="64" t="s">
        <v>409</v>
      </c>
      <c r="D11" s="65">
        <v>5</v>
      </c>
      <c r="E11" s="104" t="s">
        <v>410</v>
      </c>
      <c r="F11" s="66" t="s">
        <v>411</v>
      </c>
      <c r="G11" s="65" t="s">
        <v>412</v>
      </c>
      <c r="H11" s="68" t="s">
        <v>42</v>
      </c>
      <c r="I11" s="69" t="s">
        <v>175</v>
      </c>
      <c r="J11" s="65" t="s">
        <v>413</v>
      </c>
      <c r="K11" s="68" t="s">
        <v>414</v>
      </c>
      <c r="L11" s="68"/>
      <c r="M11" s="71">
        <v>20710</v>
      </c>
      <c r="N11" s="71"/>
      <c r="O11" s="71">
        <v>20710</v>
      </c>
      <c r="P11" s="71"/>
      <c r="Q11" s="65" t="s">
        <v>400</v>
      </c>
      <c r="R11" s="65" t="s">
        <v>401</v>
      </c>
      <c r="S11" s="9"/>
    </row>
    <row r="12" spans="1:19" s="10" customFormat="1" ht="60" customHeight="1" x14ac:dyDescent="0.25">
      <c r="A12" s="64"/>
      <c r="B12" s="295" t="s">
        <v>415</v>
      </c>
      <c r="C12" s="296"/>
      <c r="D12" s="296"/>
      <c r="E12" s="296"/>
      <c r="F12" s="296"/>
      <c r="G12" s="296"/>
      <c r="H12" s="296"/>
      <c r="I12" s="296"/>
      <c r="J12" s="296"/>
      <c r="K12" s="296"/>
      <c r="L12" s="296"/>
      <c r="M12" s="296"/>
      <c r="N12" s="296"/>
      <c r="O12" s="296"/>
      <c r="P12" s="296"/>
      <c r="Q12" s="296"/>
      <c r="R12" s="297"/>
      <c r="S12" s="9"/>
    </row>
    <row r="13" spans="1:19" s="11" customFormat="1" ht="201.75" customHeight="1" x14ac:dyDescent="0.25">
      <c r="A13" s="63">
        <v>4</v>
      </c>
      <c r="B13" s="65">
        <v>1</v>
      </c>
      <c r="C13" s="65">
        <v>4</v>
      </c>
      <c r="D13" s="65">
        <v>2</v>
      </c>
      <c r="E13" s="104" t="s">
        <v>416</v>
      </c>
      <c r="F13" s="66" t="s">
        <v>417</v>
      </c>
      <c r="G13" s="65" t="s">
        <v>128</v>
      </c>
      <c r="H13" s="68" t="s">
        <v>42</v>
      </c>
      <c r="I13" s="69" t="s">
        <v>418</v>
      </c>
      <c r="J13" s="65" t="s">
        <v>419</v>
      </c>
      <c r="K13" s="68" t="s">
        <v>420</v>
      </c>
      <c r="L13" s="68"/>
      <c r="M13" s="71">
        <v>88700</v>
      </c>
      <c r="N13" s="71"/>
      <c r="O13" s="71">
        <v>88700</v>
      </c>
      <c r="P13" s="71"/>
      <c r="Q13" s="65" t="s">
        <v>400</v>
      </c>
      <c r="R13" s="65" t="s">
        <v>401</v>
      </c>
      <c r="S13" s="9"/>
    </row>
    <row r="14" spans="1:19" s="11" customFormat="1" ht="83.25" customHeight="1" x14ac:dyDescent="0.25">
      <c r="A14" s="63"/>
      <c r="B14" s="295" t="s">
        <v>421</v>
      </c>
      <c r="C14" s="296"/>
      <c r="D14" s="296"/>
      <c r="E14" s="296"/>
      <c r="F14" s="296"/>
      <c r="G14" s="296"/>
      <c r="H14" s="296"/>
      <c r="I14" s="296"/>
      <c r="J14" s="296"/>
      <c r="K14" s="296"/>
      <c r="L14" s="296"/>
      <c r="M14" s="296"/>
      <c r="N14" s="296"/>
      <c r="O14" s="296"/>
      <c r="P14" s="296"/>
      <c r="Q14" s="296"/>
      <c r="R14" s="297"/>
      <c r="S14" s="9"/>
    </row>
    <row r="15" spans="1:19" s="10" customFormat="1" ht="195" customHeight="1" x14ac:dyDescent="0.25">
      <c r="A15" s="63">
        <v>5</v>
      </c>
      <c r="B15" s="64">
        <v>1</v>
      </c>
      <c r="C15" s="64">
        <v>4</v>
      </c>
      <c r="D15" s="65">
        <v>5</v>
      </c>
      <c r="E15" s="105" t="s">
        <v>422</v>
      </c>
      <c r="F15" s="66" t="s">
        <v>423</v>
      </c>
      <c r="G15" s="65" t="s">
        <v>424</v>
      </c>
      <c r="H15" s="68" t="s">
        <v>42</v>
      </c>
      <c r="I15" s="69" t="s">
        <v>222</v>
      </c>
      <c r="J15" s="72" t="s">
        <v>425</v>
      </c>
      <c r="K15" s="68" t="s">
        <v>426</v>
      </c>
      <c r="L15" s="68"/>
      <c r="M15" s="73">
        <v>23950</v>
      </c>
      <c r="N15" s="74"/>
      <c r="O15" s="73">
        <v>23950</v>
      </c>
      <c r="P15" s="71"/>
      <c r="Q15" s="65" t="s">
        <v>400</v>
      </c>
      <c r="R15" s="65" t="s">
        <v>401</v>
      </c>
      <c r="S15" s="9"/>
    </row>
    <row r="16" spans="1:19" s="10" customFormat="1" ht="79.5" customHeight="1" x14ac:dyDescent="0.25">
      <c r="A16" s="64"/>
      <c r="B16" s="295" t="s">
        <v>427</v>
      </c>
      <c r="C16" s="296"/>
      <c r="D16" s="296"/>
      <c r="E16" s="296"/>
      <c r="F16" s="296"/>
      <c r="G16" s="296"/>
      <c r="H16" s="296"/>
      <c r="I16" s="296"/>
      <c r="J16" s="296"/>
      <c r="K16" s="296"/>
      <c r="L16" s="296"/>
      <c r="M16" s="296"/>
      <c r="N16" s="296"/>
      <c r="O16" s="296"/>
      <c r="P16" s="296"/>
      <c r="Q16" s="296"/>
      <c r="R16" s="297"/>
      <c r="S16" s="9"/>
    </row>
    <row r="17" spans="1:18" s="11" customFormat="1" ht="194.25" customHeight="1" x14ac:dyDescent="0.25">
      <c r="A17" s="415">
        <v>6</v>
      </c>
      <c r="B17" s="415">
        <v>1</v>
      </c>
      <c r="C17" s="415">
        <v>4</v>
      </c>
      <c r="D17" s="415">
        <v>5</v>
      </c>
      <c r="E17" s="415" t="s">
        <v>671</v>
      </c>
      <c r="F17" s="416" t="s">
        <v>672</v>
      </c>
      <c r="G17" s="226" t="s">
        <v>673</v>
      </c>
      <c r="H17" s="415" t="s">
        <v>42</v>
      </c>
      <c r="I17" s="226" t="s">
        <v>674</v>
      </c>
      <c r="J17" s="415" t="s">
        <v>675</v>
      </c>
      <c r="K17" s="415" t="s">
        <v>43</v>
      </c>
      <c r="L17" s="415"/>
      <c r="M17" s="418">
        <v>77165.38</v>
      </c>
      <c r="N17" s="418"/>
      <c r="O17" s="419">
        <v>77165.38</v>
      </c>
      <c r="P17" s="418"/>
      <c r="Q17" s="415" t="s">
        <v>676</v>
      </c>
      <c r="R17" s="415" t="s">
        <v>677</v>
      </c>
    </row>
    <row r="18" spans="1:18" s="11" customFormat="1" ht="177" customHeight="1" x14ac:dyDescent="0.25">
      <c r="A18" s="415"/>
      <c r="B18" s="415"/>
      <c r="C18" s="415"/>
      <c r="D18" s="415"/>
      <c r="E18" s="415"/>
      <c r="F18" s="417"/>
      <c r="G18" s="226" t="s">
        <v>37</v>
      </c>
      <c r="H18" s="415"/>
      <c r="I18" s="226">
        <v>60</v>
      </c>
      <c r="J18" s="415"/>
      <c r="K18" s="415"/>
      <c r="L18" s="415"/>
      <c r="M18" s="418"/>
      <c r="N18" s="418"/>
      <c r="O18" s="419"/>
      <c r="P18" s="418"/>
      <c r="Q18" s="415"/>
      <c r="R18" s="415"/>
    </row>
    <row r="19" spans="1:18" s="11" customFormat="1" ht="21.75" customHeight="1" x14ac:dyDescent="0.25">
      <c r="A19" s="220"/>
      <c r="B19" s="288" t="s">
        <v>638</v>
      </c>
      <c r="C19" s="289"/>
      <c r="D19" s="289"/>
      <c r="E19" s="289"/>
      <c r="F19" s="289"/>
      <c r="G19" s="289"/>
      <c r="H19" s="289"/>
      <c r="I19" s="289"/>
      <c r="J19" s="289"/>
      <c r="K19" s="289"/>
      <c r="L19" s="289"/>
      <c r="M19" s="289"/>
      <c r="N19" s="289"/>
      <c r="O19" s="289"/>
      <c r="P19" s="289"/>
      <c r="Q19" s="289"/>
      <c r="R19" s="290"/>
    </row>
    <row r="20" spans="1:18" s="219" customFormat="1" ht="21.75" customHeight="1" x14ac:dyDescent="0.25">
      <c r="A20" s="221"/>
      <c r="B20" s="208"/>
      <c r="C20" s="208"/>
      <c r="D20" s="208"/>
      <c r="E20" s="208"/>
      <c r="F20" s="208"/>
      <c r="G20" s="208"/>
      <c r="H20" s="208"/>
      <c r="I20" s="208"/>
      <c r="J20" s="208"/>
      <c r="K20" s="208"/>
      <c r="L20" s="208"/>
      <c r="M20" s="228"/>
      <c r="N20" s="228"/>
      <c r="O20" s="228"/>
      <c r="P20" s="228"/>
      <c r="Q20" s="208"/>
      <c r="R20" s="208"/>
    </row>
    <row r="21" spans="1:18" s="11" customFormat="1" x14ac:dyDescent="0.25">
      <c r="F21" s="75"/>
      <c r="M21" s="283" t="s">
        <v>144</v>
      </c>
      <c r="N21" s="285"/>
      <c r="O21" s="284" t="s">
        <v>145</v>
      </c>
      <c r="P21" s="285"/>
    </row>
    <row r="22" spans="1:18" s="11" customFormat="1" x14ac:dyDescent="0.25">
      <c r="F22" s="75"/>
      <c r="M22" s="25" t="s">
        <v>118</v>
      </c>
      <c r="N22" s="25" t="s">
        <v>119</v>
      </c>
      <c r="O22" s="25" t="s">
        <v>118</v>
      </c>
      <c r="P22" s="25" t="s">
        <v>119</v>
      </c>
    </row>
    <row r="23" spans="1:18" s="11" customFormat="1" x14ac:dyDescent="0.25">
      <c r="F23" s="75"/>
      <c r="M23" s="26">
        <v>5</v>
      </c>
      <c r="N23" s="27">
        <f>SUM(M7,M9,M11,M13,M15)</f>
        <v>235880</v>
      </c>
      <c r="O23" s="28">
        <v>1</v>
      </c>
      <c r="P23" s="155">
        <v>77165.38</v>
      </c>
    </row>
    <row r="24" spans="1:18" s="11" customFormat="1" x14ac:dyDescent="0.25">
      <c r="F24" s="75"/>
      <c r="M24" s="12"/>
      <c r="N24" s="12"/>
      <c r="O24" s="12"/>
      <c r="P24" s="12"/>
    </row>
    <row r="25" spans="1:18" s="11" customFormat="1" x14ac:dyDescent="0.25">
      <c r="F25" s="75"/>
      <c r="M25" s="12"/>
      <c r="N25" s="12"/>
      <c r="O25" s="12"/>
      <c r="P25" s="12"/>
    </row>
    <row r="26" spans="1:18" s="11" customFormat="1" x14ac:dyDescent="0.25">
      <c r="F26" s="75"/>
      <c r="M26" s="12"/>
      <c r="N26" s="12"/>
      <c r="O26" s="12"/>
      <c r="P26" s="12"/>
    </row>
    <row r="27" spans="1:18" s="11" customFormat="1" x14ac:dyDescent="0.25">
      <c r="F27" s="75"/>
      <c r="M27" s="12"/>
      <c r="N27" s="12"/>
      <c r="O27" s="12"/>
      <c r="P27" s="12"/>
    </row>
    <row r="28" spans="1:18" s="11" customFormat="1" x14ac:dyDescent="0.25">
      <c r="F28" s="75"/>
      <c r="M28" s="12"/>
      <c r="N28" s="12"/>
      <c r="O28" s="12"/>
      <c r="P28" s="12"/>
    </row>
    <row r="29" spans="1:18" s="11" customFormat="1" x14ac:dyDescent="0.25">
      <c r="F29" s="75"/>
      <c r="M29" s="12"/>
      <c r="N29" s="12"/>
      <c r="O29" s="12"/>
      <c r="P29" s="12"/>
    </row>
    <row r="30" spans="1:18" s="11" customFormat="1" x14ac:dyDescent="0.25">
      <c r="F30" s="75"/>
      <c r="M30" s="12"/>
      <c r="N30" s="12"/>
      <c r="O30" s="12"/>
      <c r="P30" s="12"/>
    </row>
    <row r="31" spans="1:18" s="11" customFormat="1" x14ac:dyDescent="0.25">
      <c r="F31" s="75"/>
      <c r="M31" s="12"/>
      <c r="N31" s="12"/>
      <c r="O31" s="12"/>
      <c r="P31" s="12"/>
    </row>
    <row r="32" spans="1:18" s="11" customFormat="1" x14ac:dyDescent="0.25">
      <c r="F32" s="75"/>
      <c r="M32" s="12"/>
      <c r="N32" s="12"/>
      <c r="O32" s="12"/>
      <c r="P32" s="12"/>
    </row>
    <row r="33" spans="6:16" s="11" customFormat="1" x14ac:dyDescent="0.25">
      <c r="F33" s="75"/>
      <c r="M33" s="12"/>
      <c r="N33" s="12"/>
      <c r="O33" s="12"/>
      <c r="P33" s="12"/>
    </row>
    <row r="34" spans="6:16" s="11" customFormat="1" x14ac:dyDescent="0.25">
      <c r="F34" s="75"/>
      <c r="M34" s="12"/>
      <c r="N34" s="12"/>
      <c r="O34" s="12"/>
      <c r="P34" s="12"/>
    </row>
    <row r="35" spans="6:16" s="11" customFormat="1" x14ac:dyDescent="0.25">
      <c r="F35" s="75"/>
      <c r="M35" s="12"/>
      <c r="N35" s="12"/>
      <c r="O35" s="12"/>
      <c r="P35" s="12"/>
    </row>
    <row r="36" spans="6:16" s="11" customFormat="1" x14ac:dyDescent="0.25">
      <c r="F36" s="75"/>
      <c r="M36" s="12"/>
      <c r="N36" s="12"/>
      <c r="O36" s="12"/>
      <c r="P36" s="12"/>
    </row>
    <row r="37" spans="6:16" s="11" customFormat="1" x14ac:dyDescent="0.25">
      <c r="F37" s="75"/>
      <c r="M37" s="12"/>
      <c r="N37" s="12"/>
      <c r="O37" s="12"/>
      <c r="P37" s="12"/>
    </row>
    <row r="38" spans="6:16" s="11" customFormat="1" x14ac:dyDescent="0.25">
      <c r="F38" s="75"/>
      <c r="M38" s="12"/>
      <c r="N38" s="12"/>
      <c r="O38" s="12"/>
      <c r="P38" s="12"/>
    </row>
    <row r="39" spans="6:16" s="11" customFormat="1" x14ac:dyDescent="0.25">
      <c r="F39" s="75"/>
      <c r="M39" s="12"/>
      <c r="N39" s="12"/>
      <c r="O39" s="12"/>
      <c r="P39" s="12"/>
    </row>
    <row r="40" spans="6:16" s="11" customFormat="1" x14ac:dyDescent="0.25">
      <c r="F40" s="75"/>
      <c r="M40" s="12"/>
      <c r="N40" s="12"/>
      <c r="O40" s="12"/>
      <c r="P40" s="12"/>
    </row>
    <row r="41" spans="6:16" s="11" customFormat="1" x14ac:dyDescent="0.25">
      <c r="F41" s="75"/>
      <c r="M41" s="12"/>
      <c r="N41" s="12"/>
      <c r="O41" s="12"/>
      <c r="P41" s="12"/>
    </row>
    <row r="42" spans="6:16" s="11" customFormat="1" x14ac:dyDescent="0.25">
      <c r="F42" s="75"/>
      <c r="M42" s="12"/>
      <c r="N42" s="12"/>
      <c r="O42" s="12"/>
      <c r="P42" s="12"/>
    </row>
    <row r="43" spans="6:16" s="11" customFormat="1" x14ac:dyDescent="0.25">
      <c r="F43" s="75"/>
      <c r="M43" s="12"/>
      <c r="N43" s="12"/>
      <c r="O43" s="12"/>
      <c r="P43" s="12"/>
    </row>
    <row r="44" spans="6:16" s="11" customFormat="1" x14ac:dyDescent="0.25">
      <c r="F44" s="75"/>
      <c r="M44" s="12"/>
      <c r="N44" s="12"/>
      <c r="O44" s="12"/>
      <c r="P44" s="12"/>
    </row>
    <row r="45" spans="6:16" s="11" customFormat="1" x14ac:dyDescent="0.25">
      <c r="F45" s="75"/>
      <c r="M45" s="12"/>
      <c r="N45" s="12"/>
      <c r="O45" s="12"/>
      <c r="P45" s="12"/>
    </row>
    <row r="46" spans="6:16" s="11" customFormat="1" x14ac:dyDescent="0.25">
      <c r="F46" s="75"/>
      <c r="M46" s="12"/>
      <c r="N46" s="12"/>
      <c r="O46" s="12"/>
      <c r="P46" s="12"/>
    </row>
    <row r="47" spans="6:16" s="11" customFormat="1" x14ac:dyDescent="0.25">
      <c r="F47" s="75"/>
      <c r="M47" s="12"/>
      <c r="N47" s="12"/>
      <c r="O47" s="12"/>
      <c r="P47" s="12"/>
    </row>
    <row r="48" spans="6:16" s="11" customFormat="1" x14ac:dyDescent="0.25">
      <c r="F48" s="75"/>
      <c r="M48" s="12"/>
      <c r="N48" s="12"/>
      <c r="O48" s="12"/>
      <c r="P48" s="12"/>
    </row>
    <row r="49" spans="6:16" s="11" customFormat="1" x14ac:dyDescent="0.25">
      <c r="F49" s="75"/>
      <c r="M49" s="12"/>
      <c r="N49" s="12"/>
      <c r="O49" s="12"/>
      <c r="P49" s="12"/>
    </row>
    <row r="50" spans="6:16" s="11" customFormat="1" x14ac:dyDescent="0.25">
      <c r="F50" s="75"/>
      <c r="M50" s="12"/>
      <c r="N50" s="12"/>
      <c r="O50" s="12"/>
      <c r="P50" s="12"/>
    </row>
    <row r="51" spans="6:16" s="11" customFormat="1" x14ac:dyDescent="0.25">
      <c r="F51" s="75"/>
      <c r="M51" s="12"/>
      <c r="N51" s="12"/>
      <c r="O51" s="12"/>
      <c r="P51" s="12"/>
    </row>
    <row r="52" spans="6:16" s="11" customFormat="1" x14ac:dyDescent="0.25">
      <c r="F52" s="75"/>
      <c r="M52" s="12"/>
      <c r="N52" s="12"/>
      <c r="O52" s="12"/>
      <c r="P52" s="12"/>
    </row>
    <row r="53" spans="6:16" s="11" customFormat="1" x14ac:dyDescent="0.25">
      <c r="F53" s="75"/>
      <c r="M53" s="12"/>
      <c r="N53" s="12"/>
      <c r="O53" s="12"/>
      <c r="P53" s="12"/>
    </row>
    <row r="54" spans="6:16" s="11" customFormat="1" x14ac:dyDescent="0.25">
      <c r="F54" s="75"/>
      <c r="M54" s="12"/>
      <c r="N54" s="12"/>
      <c r="O54" s="12"/>
      <c r="P54" s="12"/>
    </row>
    <row r="55" spans="6:16" s="11" customFormat="1" x14ac:dyDescent="0.25">
      <c r="F55" s="75"/>
      <c r="M55" s="12"/>
      <c r="N55" s="12"/>
      <c r="O55" s="12"/>
      <c r="P55" s="12"/>
    </row>
    <row r="56" spans="6:16" s="11" customFormat="1" x14ac:dyDescent="0.25">
      <c r="F56" s="75"/>
      <c r="M56" s="12"/>
      <c r="N56" s="12"/>
      <c r="O56" s="12"/>
      <c r="P56" s="12"/>
    </row>
    <row r="57" spans="6:16" s="11" customFormat="1" x14ac:dyDescent="0.25">
      <c r="F57" s="75"/>
      <c r="M57" s="12"/>
      <c r="N57" s="12"/>
      <c r="O57" s="12"/>
      <c r="P57" s="12"/>
    </row>
    <row r="58" spans="6:16" s="11" customFormat="1" x14ac:dyDescent="0.25">
      <c r="F58" s="75"/>
      <c r="M58" s="12"/>
      <c r="N58" s="12"/>
      <c r="O58" s="12"/>
      <c r="P58" s="12"/>
    </row>
    <row r="59" spans="6:16" s="11" customFormat="1" x14ac:dyDescent="0.25">
      <c r="F59" s="75"/>
      <c r="M59" s="12"/>
      <c r="N59" s="12"/>
      <c r="O59" s="12"/>
      <c r="P59" s="12"/>
    </row>
    <row r="60" spans="6:16" s="11" customFormat="1" x14ac:dyDescent="0.25">
      <c r="F60" s="75"/>
      <c r="M60" s="12"/>
      <c r="N60" s="12"/>
      <c r="O60" s="12"/>
      <c r="P60" s="12"/>
    </row>
    <row r="61" spans="6:16" s="11" customFormat="1" x14ac:dyDescent="0.25">
      <c r="F61" s="75"/>
      <c r="M61" s="12"/>
      <c r="N61" s="12"/>
      <c r="O61" s="12"/>
      <c r="P61" s="12"/>
    </row>
    <row r="62" spans="6:16" s="11" customFormat="1" x14ac:dyDescent="0.25">
      <c r="F62" s="75"/>
      <c r="M62" s="12"/>
      <c r="N62" s="12"/>
      <c r="O62" s="12"/>
      <c r="P62" s="12"/>
    </row>
    <row r="63" spans="6:16" s="11" customFormat="1" x14ac:dyDescent="0.25">
      <c r="F63" s="75"/>
      <c r="M63" s="12"/>
      <c r="N63" s="12"/>
      <c r="O63" s="12"/>
      <c r="P63" s="12"/>
    </row>
    <row r="64" spans="6:16" s="11" customFormat="1" x14ac:dyDescent="0.25">
      <c r="F64" s="75"/>
      <c r="M64" s="12"/>
      <c r="N64" s="12"/>
      <c r="O64" s="12"/>
      <c r="P64" s="12"/>
    </row>
    <row r="65" spans="6:16" s="11" customFormat="1" x14ac:dyDescent="0.25">
      <c r="F65" s="75"/>
      <c r="M65" s="12"/>
      <c r="N65" s="12"/>
      <c r="O65" s="12"/>
      <c r="P65" s="12"/>
    </row>
    <row r="66" spans="6:16" s="11" customFormat="1" x14ac:dyDescent="0.25">
      <c r="F66" s="75"/>
      <c r="M66" s="12"/>
      <c r="N66" s="12"/>
      <c r="O66" s="12"/>
      <c r="P66" s="12"/>
    </row>
    <row r="67" spans="6:16" s="11" customFormat="1" x14ac:dyDescent="0.25">
      <c r="F67" s="75"/>
      <c r="M67" s="12"/>
      <c r="N67" s="12"/>
      <c r="O67" s="12"/>
      <c r="P67" s="12"/>
    </row>
    <row r="68" spans="6:16" s="11" customFormat="1" x14ac:dyDescent="0.25">
      <c r="F68" s="75"/>
      <c r="M68" s="12"/>
      <c r="N68" s="12"/>
      <c r="O68" s="12"/>
      <c r="P68" s="12"/>
    </row>
    <row r="69" spans="6:16" s="11" customFormat="1" x14ac:dyDescent="0.25">
      <c r="F69" s="75"/>
      <c r="M69" s="12"/>
      <c r="N69" s="12"/>
      <c r="O69" s="12"/>
      <c r="P69" s="12"/>
    </row>
    <row r="70" spans="6:16" s="11" customFormat="1" x14ac:dyDescent="0.25">
      <c r="F70" s="75"/>
      <c r="M70" s="12"/>
      <c r="N70" s="12"/>
      <c r="O70" s="12"/>
      <c r="P70" s="12"/>
    </row>
    <row r="71" spans="6:16" s="11" customFormat="1" x14ac:dyDescent="0.25">
      <c r="F71" s="75"/>
      <c r="M71" s="12"/>
      <c r="N71" s="12"/>
      <c r="O71" s="12"/>
      <c r="P71" s="12"/>
    </row>
    <row r="72" spans="6:16" s="11" customFormat="1" x14ac:dyDescent="0.25">
      <c r="F72" s="75"/>
      <c r="M72" s="12"/>
      <c r="N72" s="12"/>
      <c r="O72" s="12"/>
      <c r="P72" s="12"/>
    </row>
    <row r="73" spans="6:16" s="11" customFormat="1" x14ac:dyDescent="0.25">
      <c r="F73" s="75"/>
      <c r="M73" s="12"/>
      <c r="N73" s="12"/>
      <c r="O73" s="12"/>
      <c r="P73" s="12"/>
    </row>
    <row r="74" spans="6:16" s="11" customFormat="1" x14ac:dyDescent="0.25">
      <c r="F74" s="75"/>
      <c r="M74" s="12"/>
      <c r="N74" s="12"/>
      <c r="O74" s="12"/>
      <c r="P74" s="12"/>
    </row>
    <row r="75" spans="6:16" s="11" customFormat="1" x14ac:dyDescent="0.25">
      <c r="F75" s="75"/>
      <c r="M75" s="12"/>
      <c r="N75" s="12"/>
      <c r="O75" s="12"/>
      <c r="P75" s="12"/>
    </row>
    <row r="76" spans="6:16" s="11" customFormat="1" x14ac:dyDescent="0.25">
      <c r="F76" s="75"/>
      <c r="M76" s="12"/>
      <c r="N76" s="12"/>
      <c r="O76" s="12"/>
      <c r="P76" s="12"/>
    </row>
    <row r="77" spans="6:16" s="11" customFormat="1" x14ac:dyDescent="0.25">
      <c r="F77" s="75"/>
      <c r="M77" s="12"/>
      <c r="N77" s="12"/>
      <c r="O77" s="12"/>
      <c r="P77" s="12"/>
    </row>
    <row r="78" spans="6:16" s="11" customFormat="1" x14ac:dyDescent="0.25">
      <c r="F78" s="75"/>
      <c r="M78" s="12"/>
      <c r="N78" s="12"/>
      <c r="O78" s="12"/>
      <c r="P78" s="12"/>
    </row>
    <row r="79" spans="6:16" s="11" customFormat="1" x14ac:dyDescent="0.25">
      <c r="F79" s="75"/>
      <c r="M79" s="12"/>
      <c r="N79" s="12"/>
      <c r="O79" s="12"/>
      <c r="P79" s="12"/>
    </row>
    <row r="80" spans="6:16" s="11" customFormat="1" x14ac:dyDescent="0.25">
      <c r="F80" s="75"/>
      <c r="M80" s="12"/>
      <c r="N80" s="12"/>
      <c r="O80" s="12"/>
      <c r="P80" s="12"/>
    </row>
    <row r="81" spans="6:16" s="11" customFormat="1" x14ac:dyDescent="0.25">
      <c r="F81" s="75"/>
      <c r="M81" s="12"/>
      <c r="N81" s="12"/>
      <c r="O81" s="12"/>
      <c r="P81" s="12"/>
    </row>
    <row r="82" spans="6:16" s="11" customFormat="1" x14ac:dyDescent="0.25">
      <c r="F82" s="75"/>
      <c r="M82" s="12"/>
      <c r="N82" s="12"/>
      <c r="O82" s="12"/>
      <c r="P82" s="12"/>
    </row>
    <row r="83" spans="6:16" s="11" customFormat="1" x14ac:dyDescent="0.25">
      <c r="F83" s="75"/>
      <c r="M83" s="12"/>
      <c r="N83" s="12"/>
      <c r="O83" s="12"/>
      <c r="P83" s="12"/>
    </row>
    <row r="84" spans="6:16" s="11" customFormat="1" x14ac:dyDescent="0.25">
      <c r="F84" s="75"/>
      <c r="M84" s="12"/>
      <c r="N84" s="12"/>
      <c r="O84" s="12"/>
      <c r="P84" s="12"/>
    </row>
    <row r="85" spans="6:16" s="11" customFormat="1" x14ac:dyDescent="0.25">
      <c r="F85" s="75"/>
      <c r="M85" s="12"/>
      <c r="N85" s="12"/>
      <c r="O85" s="12"/>
      <c r="P85" s="12"/>
    </row>
    <row r="86" spans="6:16" s="11" customFormat="1" x14ac:dyDescent="0.25">
      <c r="F86" s="75"/>
      <c r="M86" s="12"/>
      <c r="N86" s="12"/>
      <c r="O86" s="12"/>
      <c r="P86" s="12"/>
    </row>
    <row r="87" spans="6:16" s="11" customFormat="1" x14ac:dyDescent="0.25">
      <c r="F87" s="75"/>
      <c r="M87" s="12"/>
      <c r="N87" s="12"/>
      <c r="O87" s="12"/>
      <c r="P87" s="12"/>
    </row>
    <row r="88" spans="6:16" s="11" customFormat="1" x14ac:dyDescent="0.25">
      <c r="F88" s="75"/>
      <c r="M88" s="12"/>
      <c r="N88" s="12"/>
      <c r="O88" s="12"/>
      <c r="P88" s="12"/>
    </row>
    <row r="89" spans="6:16" s="11" customFormat="1" x14ac:dyDescent="0.25">
      <c r="F89" s="75"/>
      <c r="M89" s="12"/>
      <c r="N89" s="12"/>
      <c r="O89" s="12"/>
      <c r="P89" s="12"/>
    </row>
    <row r="90" spans="6:16" s="11" customFormat="1" x14ac:dyDescent="0.25">
      <c r="F90" s="75"/>
      <c r="M90" s="12"/>
      <c r="N90" s="12"/>
      <c r="O90" s="12"/>
      <c r="P90" s="12"/>
    </row>
    <row r="91" spans="6:16" s="11" customFormat="1" x14ac:dyDescent="0.25">
      <c r="F91" s="75"/>
      <c r="M91" s="12"/>
      <c r="N91" s="12"/>
      <c r="O91" s="12"/>
      <c r="P91" s="12"/>
    </row>
    <row r="92" spans="6:16" s="11" customFormat="1" x14ac:dyDescent="0.25">
      <c r="F92" s="75"/>
      <c r="M92" s="12"/>
      <c r="N92" s="12"/>
      <c r="O92" s="12"/>
      <c r="P92" s="12"/>
    </row>
    <row r="93" spans="6:16" s="11" customFormat="1" x14ac:dyDescent="0.25">
      <c r="F93" s="75"/>
      <c r="M93" s="12"/>
      <c r="N93" s="12"/>
      <c r="O93" s="12"/>
      <c r="P93" s="12"/>
    </row>
    <row r="94" spans="6:16" s="11" customFormat="1" x14ac:dyDescent="0.25">
      <c r="F94" s="75"/>
      <c r="M94" s="12"/>
      <c r="N94" s="12"/>
      <c r="O94" s="12"/>
      <c r="P94" s="12"/>
    </row>
    <row r="95" spans="6:16" s="11" customFormat="1" x14ac:dyDescent="0.25">
      <c r="F95" s="75"/>
      <c r="M95" s="12"/>
      <c r="N95" s="12"/>
      <c r="O95" s="12"/>
      <c r="P95" s="12"/>
    </row>
    <row r="96" spans="6:16" s="11" customFormat="1" x14ac:dyDescent="0.25">
      <c r="F96" s="75"/>
      <c r="M96" s="12"/>
      <c r="N96" s="12"/>
      <c r="O96" s="12"/>
      <c r="P96" s="12"/>
    </row>
    <row r="97" spans="6:16" s="11" customFormat="1" x14ac:dyDescent="0.25">
      <c r="F97" s="75"/>
      <c r="M97" s="12"/>
      <c r="N97" s="12"/>
      <c r="O97" s="12"/>
      <c r="P97" s="12"/>
    </row>
    <row r="98" spans="6:16" s="11" customFormat="1" x14ac:dyDescent="0.25">
      <c r="F98" s="75"/>
      <c r="M98" s="12"/>
      <c r="N98" s="12"/>
      <c r="O98" s="12"/>
      <c r="P98" s="12"/>
    </row>
    <row r="99" spans="6:16" s="11" customFormat="1" x14ac:dyDescent="0.25">
      <c r="F99" s="75"/>
      <c r="M99" s="12"/>
      <c r="N99" s="12"/>
      <c r="O99" s="12"/>
      <c r="P99" s="12"/>
    </row>
    <row r="100" spans="6:16" s="11" customFormat="1" x14ac:dyDescent="0.25">
      <c r="F100" s="75"/>
      <c r="M100" s="12"/>
      <c r="N100" s="12"/>
      <c r="O100" s="12"/>
      <c r="P100" s="12"/>
    </row>
    <row r="101" spans="6:16" s="11" customFormat="1" x14ac:dyDescent="0.25">
      <c r="F101" s="75"/>
      <c r="M101" s="12"/>
      <c r="N101" s="12"/>
      <c r="O101" s="12"/>
      <c r="P101" s="12"/>
    </row>
    <row r="102" spans="6:16" s="11" customFormat="1" x14ac:dyDescent="0.25">
      <c r="F102" s="75"/>
      <c r="M102" s="12"/>
      <c r="N102" s="12"/>
      <c r="O102" s="12"/>
      <c r="P102" s="12"/>
    </row>
    <row r="103" spans="6:16" s="11" customFormat="1" x14ac:dyDescent="0.25">
      <c r="F103" s="75"/>
      <c r="M103" s="12"/>
      <c r="N103" s="12"/>
      <c r="O103" s="12"/>
      <c r="P103" s="12"/>
    </row>
    <row r="104" spans="6:16" s="11" customFormat="1" x14ac:dyDescent="0.25">
      <c r="F104" s="75"/>
      <c r="M104" s="12"/>
      <c r="N104" s="12"/>
      <c r="O104" s="12"/>
      <c r="P104" s="12"/>
    </row>
    <row r="105" spans="6:16" s="11" customFormat="1" x14ac:dyDescent="0.25">
      <c r="F105" s="75"/>
      <c r="M105" s="12"/>
      <c r="N105" s="12"/>
      <c r="O105" s="12"/>
      <c r="P105" s="12"/>
    </row>
    <row r="106" spans="6:16" s="11" customFormat="1" x14ac:dyDescent="0.25">
      <c r="F106" s="75"/>
      <c r="M106" s="12"/>
      <c r="N106" s="12"/>
      <c r="O106" s="12"/>
      <c r="P106" s="12"/>
    </row>
    <row r="107" spans="6:16" s="11" customFormat="1" x14ac:dyDescent="0.25">
      <c r="F107" s="75"/>
      <c r="M107" s="12"/>
      <c r="N107" s="12"/>
      <c r="O107" s="12"/>
      <c r="P107" s="12"/>
    </row>
    <row r="108" spans="6:16" s="11" customFormat="1" x14ac:dyDescent="0.25">
      <c r="F108" s="75"/>
      <c r="M108" s="12"/>
      <c r="N108" s="12"/>
      <c r="O108" s="12"/>
      <c r="P108" s="12"/>
    </row>
    <row r="109" spans="6:16" s="11" customFormat="1" x14ac:dyDescent="0.25">
      <c r="F109" s="75"/>
      <c r="M109" s="12"/>
      <c r="N109" s="12"/>
      <c r="O109" s="12"/>
      <c r="P109" s="12"/>
    </row>
    <row r="110" spans="6:16" s="11" customFormat="1" x14ac:dyDescent="0.25">
      <c r="F110" s="75"/>
      <c r="M110" s="12"/>
      <c r="N110" s="12"/>
      <c r="O110" s="12"/>
      <c r="P110" s="12"/>
    </row>
    <row r="111" spans="6:16" s="11" customFormat="1" x14ac:dyDescent="0.25">
      <c r="F111" s="75"/>
      <c r="M111" s="12"/>
      <c r="N111" s="12"/>
      <c r="O111" s="12"/>
      <c r="P111" s="12"/>
    </row>
    <row r="112" spans="6:16" s="11" customFormat="1" x14ac:dyDescent="0.25">
      <c r="F112" s="75"/>
      <c r="M112" s="12"/>
      <c r="N112" s="12"/>
      <c r="O112" s="12"/>
      <c r="P112" s="12"/>
    </row>
    <row r="113" spans="6:16" s="11" customFormat="1" x14ac:dyDescent="0.25">
      <c r="F113" s="75"/>
      <c r="M113" s="12"/>
      <c r="N113" s="12"/>
      <c r="O113" s="12"/>
      <c r="P113" s="12"/>
    </row>
    <row r="114" spans="6:16" s="11" customFormat="1" x14ac:dyDescent="0.25">
      <c r="F114" s="75"/>
      <c r="M114" s="12"/>
      <c r="N114" s="12"/>
      <c r="O114" s="12"/>
      <c r="P114" s="12"/>
    </row>
    <row r="115" spans="6:16" s="11" customFormat="1" x14ac:dyDescent="0.25">
      <c r="F115" s="75"/>
      <c r="M115" s="12"/>
      <c r="N115" s="12"/>
      <c r="O115" s="12"/>
      <c r="P115" s="12"/>
    </row>
    <row r="116" spans="6:16" s="11" customFormat="1" x14ac:dyDescent="0.25">
      <c r="F116" s="75"/>
      <c r="M116" s="12"/>
      <c r="N116" s="12"/>
      <c r="O116" s="12"/>
      <c r="P116" s="12"/>
    </row>
    <row r="117" spans="6:16" s="11" customFormat="1" x14ac:dyDescent="0.25">
      <c r="F117" s="75"/>
      <c r="M117" s="12"/>
      <c r="N117" s="12"/>
      <c r="O117" s="12"/>
      <c r="P117" s="12"/>
    </row>
    <row r="118" spans="6:16" s="11" customFormat="1" x14ac:dyDescent="0.25">
      <c r="F118" s="75"/>
      <c r="M118" s="12"/>
      <c r="N118" s="12"/>
      <c r="O118" s="12"/>
      <c r="P118" s="12"/>
    </row>
    <row r="119" spans="6:16" s="11" customFormat="1" x14ac:dyDescent="0.25">
      <c r="F119" s="75"/>
      <c r="M119" s="12"/>
      <c r="N119" s="12"/>
      <c r="O119" s="12"/>
      <c r="P119" s="12"/>
    </row>
    <row r="120" spans="6:16" s="11" customFormat="1" x14ac:dyDescent="0.25">
      <c r="F120" s="75"/>
      <c r="M120" s="12"/>
      <c r="N120" s="12"/>
      <c r="O120" s="12"/>
      <c r="P120" s="12"/>
    </row>
    <row r="121" spans="6:16" s="11" customFormat="1" x14ac:dyDescent="0.25">
      <c r="F121" s="75"/>
      <c r="M121" s="12"/>
      <c r="N121" s="12"/>
      <c r="O121" s="12"/>
      <c r="P121" s="12"/>
    </row>
    <row r="122" spans="6:16" s="11" customFormat="1" x14ac:dyDescent="0.25">
      <c r="F122" s="75"/>
      <c r="M122" s="12"/>
      <c r="N122" s="12"/>
      <c r="O122" s="12"/>
      <c r="P122" s="12"/>
    </row>
    <row r="123" spans="6:16" s="11" customFormat="1" x14ac:dyDescent="0.25">
      <c r="F123" s="75"/>
      <c r="M123" s="12"/>
      <c r="N123" s="12"/>
      <c r="O123" s="12"/>
      <c r="P123" s="12"/>
    </row>
    <row r="124" spans="6:16" s="11" customFormat="1" x14ac:dyDescent="0.25">
      <c r="F124" s="75"/>
      <c r="M124" s="12"/>
      <c r="N124" s="12"/>
      <c r="O124" s="12"/>
      <c r="P124" s="12"/>
    </row>
    <row r="125" spans="6:16" s="11" customFormat="1" x14ac:dyDescent="0.25">
      <c r="F125" s="75"/>
      <c r="M125" s="12"/>
      <c r="N125" s="12"/>
      <c r="O125" s="12"/>
      <c r="P125" s="12"/>
    </row>
    <row r="126" spans="6:16" s="11" customFormat="1" x14ac:dyDescent="0.25">
      <c r="F126" s="75"/>
      <c r="M126" s="12"/>
      <c r="N126" s="12"/>
      <c r="O126" s="12"/>
      <c r="P126" s="12"/>
    </row>
    <row r="127" spans="6:16" s="11" customFormat="1" x14ac:dyDescent="0.25">
      <c r="F127" s="75"/>
      <c r="M127" s="12"/>
      <c r="N127" s="12"/>
      <c r="O127" s="12"/>
      <c r="P127" s="12"/>
    </row>
    <row r="128" spans="6:16" s="11" customFormat="1" x14ac:dyDescent="0.25">
      <c r="F128" s="75"/>
      <c r="M128" s="12"/>
      <c r="N128" s="12"/>
      <c r="O128" s="12"/>
      <c r="P128" s="12"/>
    </row>
    <row r="129" spans="6:16" s="11" customFormat="1" x14ac:dyDescent="0.25">
      <c r="F129" s="75"/>
      <c r="M129" s="12"/>
      <c r="N129" s="12"/>
      <c r="O129" s="12"/>
      <c r="P129" s="12"/>
    </row>
    <row r="130" spans="6:16" s="11" customFormat="1" x14ac:dyDescent="0.25">
      <c r="F130" s="75"/>
      <c r="M130" s="12"/>
      <c r="N130" s="12"/>
      <c r="O130" s="12"/>
      <c r="P130" s="12"/>
    </row>
    <row r="131" spans="6:16" s="11" customFormat="1" x14ac:dyDescent="0.25">
      <c r="F131" s="75"/>
      <c r="M131" s="12"/>
      <c r="N131" s="12"/>
      <c r="O131" s="12"/>
      <c r="P131" s="12"/>
    </row>
    <row r="132" spans="6:16" s="11" customFormat="1" x14ac:dyDescent="0.25">
      <c r="F132" s="75"/>
      <c r="M132" s="12"/>
      <c r="N132" s="12"/>
      <c r="O132" s="12"/>
      <c r="P132" s="12"/>
    </row>
    <row r="133" spans="6:16" s="11" customFormat="1" x14ac:dyDescent="0.25">
      <c r="F133" s="75"/>
      <c r="M133" s="12"/>
      <c r="N133" s="12"/>
      <c r="O133" s="12"/>
      <c r="P133" s="12"/>
    </row>
    <row r="134" spans="6:16" s="11" customFormat="1" x14ac:dyDescent="0.25">
      <c r="F134" s="75"/>
      <c r="M134" s="12"/>
      <c r="N134" s="12"/>
      <c r="O134" s="12"/>
      <c r="P134" s="12"/>
    </row>
    <row r="135" spans="6:16" s="11" customFormat="1" x14ac:dyDescent="0.25">
      <c r="F135" s="75"/>
      <c r="M135" s="12"/>
      <c r="N135" s="12"/>
      <c r="O135" s="12"/>
      <c r="P135" s="12"/>
    </row>
    <row r="136" spans="6:16" s="11" customFormat="1" x14ac:dyDescent="0.25">
      <c r="F136" s="75"/>
      <c r="M136" s="12"/>
      <c r="N136" s="12"/>
      <c r="O136" s="12"/>
      <c r="P136" s="12"/>
    </row>
    <row r="137" spans="6:16" s="11" customFormat="1" x14ac:dyDescent="0.25">
      <c r="F137" s="75"/>
      <c r="M137" s="12"/>
      <c r="N137" s="12"/>
      <c r="O137" s="12"/>
      <c r="P137" s="12"/>
    </row>
    <row r="138" spans="6:16" s="11" customFormat="1" x14ac:dyDescent="0.25">
      <c r="F138" s="75"/>
      <c r="M138" s="12"/>
      <c r="N138" s="12"/>
      <c r="O138" s="12"/>
      <c r="P138" s="12"/>
    </row>
    <row r="139" spans="6:16" s="11" customFormat="1" x14ac:dyDescent="0.25">
      <c r="F139" s="75"/>
      <c r="M139" s="12"/>
      <c r="N139" s="12"/>
      <c r="O139" s="12"/>
      <c r="P139" s="12"/>
    </row>
    <row r="140" spans="6:16" s="11" customFormat="1" x14ac:dyDescent="0.25">
      <c r="F140" s="75"/>
      <c r="M140" s="12"/>
      <c r="N140" s="12"/>
      <c r="O140" s="12"/>
      <c r="P140" s="12"/>
    </row>
    <row r="141" spans="6:16" s="11" customFormat="1" x14ac:dyDescent="0.25">
      <c r="F141" s="75"/>
      <c r="M141" s="12"/>
      <c r="N141" s="12"/>
      <c r="O141" s="12"/>
      <c r="P141" s="12"/>
    </row>
    <row r="142" spans="6:16" s="11" customFormat="1" x14ac:dyDescent="0.25">
      <c r="F142" s="75"/>
      <c r="M142" s="12"/>
      <c r="N142" s="12"/>
      <c r="O142" s="12"/>
      <c r="P142" s="12"/>
    </row>
    <row r="143" spans="6:16" s="11" customFormat="1" x14ac:dyDescent="0.25">
      <c r="F143" s="75"/>
      <c r="M143" s="12"/>
      <c r="N143" s="12"/>
      <c r="O143" s="12"/>
      <c r="P143" s="12"/>
    </row>
    <row r="144" spans="6:16" s="11" customFormat="1" x14ac:dyDescent="0.25">
      <c r="F144" s="75"/>
      <c r="M144" s="12"/>
      <c r="N144" s="12"/>
      <c r="O144" s="12"/>
      <c r="P144" s="12"/>
    </row>
    <row r="145" spans="6:16" s="11" customFormat="1" x14ac:dyDescent="0.25">
      <c r="F145" s="75"/>
      <c r="M145" s="12"/>
      <c r="N145" s="12"/>
      <c r="O145" s="12"/>
      <c r="P145" s="12"/>
    </row>
    <row r="146" spans="6:16" s="11" customFormat="1" x14ac:dyDescent="0.25">
      <c r="F146" s="75"/>
      <c r="M146" s="12"/>
      <c r="N146" s="12"/>
      <c r="O146" s="12"/>
      <c r="P146" s="12"/>
    </row>
    <row r="147" spans="6:16" s="11" customFormat="1" x14ac:dyDescent="0.25">
      <c r="F147" s="75"/>
      <c r="L147"/>
      <c r="M147" s="12"/>
      <c r="N147" s="12"/>
      <c r="O147" s="12"/>
      <c r="P147" s="12"/>
    </row>
  </sheetData>
  <mergeCells count="39">
    <mergeCell ref="B8:R8"/>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B10:R10"/>
    <mergeCell ref="B12:R12"/>
    <mergeCell ref="B14:R14"/>
    <mergeCell ref="B16:R16"/>
    <mergeCell ref="M21:N21"/>
    <mergeCell ref="O21:P21"/>
    <mergeCell ref="F17:F18"/>
    <mergeCell ref="H17:H18"/>
    <mergeCell ref="J17:J18"/>
    <mergeCell ref="K17:K18"/>
    <mergeCell ref="L17:L18"/>
    <mergeCell ref="M17:M18"/>
    <mergeCell ref="N17:N18"/>
    <mergeCell ref="O17:O18"/>
    <mergeCell ref="P17:P18"/>
    <mergeCell ref="Q17:Q18"/>
    <mergeCell ref="R17:R18"/>
    <mergeCell ref="B19:R19"/>
    <mergeCell ref="A17:A18"/>
    <mergeCell ref="B17:B18"/>
    <mergeCell ref="C17:C18"/>
    <mergeCell ref="D17:D18"/>
    <mergeCell ref="E17:E18"/>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194"/>
  <sheetViews>
    <sheetView workbookViewId="0"/>
  </sheetViews>
  <sheetFormatPr defaultRowHeight="15" x14ac:dyDescent="0.25"/>
  <cols>
    <col min="1" max="1" width="4.7109375" customWidth="1"/>
    <col min="2" max="2" width="8.85546875" customWidth="1"/>
    <col min="3" max="3" width="7.140625" customWidth="1"/>
    <col min="4" max="4" width="9.7109375" customWidth="1"/>
    <col min="5" max="5" width="19" customWidth="1"/>
    <col min="6" max="6" width="58" style="87" customWidth="1"/>
    <col min="7" max="7" width="16.7109375" style="88" customWidth="1"/>
    <col min="8" max="8" width="16" customWidth="1"/>
    <col min="9" max="9" width="10.42578125" customWidth="1"/>
    <col min="10" max="10" width="17.5703125" customWidth="1"/>
    <col min="11" max="12" width="10.5703125" customWidth="1"/>
    <col min="13" max="16" width="10.5703125" style="2" customWidth="1"/>
    <col min="17" max="17" width="14.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ht="15.75" customHeight="1" x14ac:dyDescent="0.25">
      <c r="A2" s="432" t="s">
        <v>807</v>
      </c>
      <c r="B2" s="432"/>
      <c r="C2" s="432"/>
      <c r="D2" s="432"/>
      <c r="E2" s="432"/>
      <c r="F2" s="432"/>
      <c r="G2" s="432"/>
      <c r="H2" s="432"/>
      <c r="I2" s="432"/>
      <c r="J2" s="432"/>
      <c r="K2" s="432"/>
      <c r="L2" s="432"/>
      <c r="M2" s="432"/>
      <c r="N2" s="432"/>
      <c r="O2" s="432"/>
      <c r="P2" s="432"/>
      <c r="Q2" s="432"/>
      <c r="R2" s="432"/>
    </row>
    <row r="4" spans="1:19" s="78" customFormat="1" ht="47.25" customHeight="1" x14ac:dyDescent="0.25">
      <c r="A4" s="304" t="s">
        <v>0</v>
      </c>
      <c r="B4" s="304" t="s">
        <v>1</v>
      </c>
      <c r="C4" s="304" t="s">
        <v>2</v>
      </c>
      <c r="D4" s="304" t="s">
        <v>3</v>
      </c>
      <c r="E4" s="304" t="s">
        <v>4</v>
      </c>
      <c r="F4" s="304" t="s">
        <v>5</v>
      </c>
      <c r="G4" s="304" t="s">
        <v>6</v>
      </c>
      <c r="H4" s="319" t="s">
        <v>7</v>
      </c>
      <c r="I4" s="319"/>
      <c r="J4" s="304" t="s">
        <v>8</v>
      </c>
      <c r="K4" s="320" t="s">
        <v>9</v>
      </c>
      <c r="L4" s="433"/>
      <c r="M4" s="322" t="s">
        <v>10</v>
      </c>
      <c r="N4" s="322"/>
      <c r="O4" s="322" t="s">
        <v>11</v>
      </c>
      <c r="P4" s="322"/>
      <c r="Q4" s="304" t="s">
        <v>12</v>
      </c>
      <c r="R4" s="304" t="s">
        <v>13</v>
      </c>
      <c r="S4" s="77"/>
    </row>
    <row r="5" spans="1:19" s="78" customFormat="1" ht="35.25" customHeight="1" x14ac:dyDescent="0.2">
      <c r="A5" s="305"/>
      <c r="B5" s="305"/>
      <c r="C5" s="305"/>
      <c r="D5" s="305"/>
      <c r="E5" s="305"/>
      <c r="F5" s="305"/>
      <c r="G5" s="305"/>
      <c r="H5" s="20" t="s">
        <v>14</v>
      </c>
      <c r="I5" s="20" t="s">
        <v>15</v>
      </c>
      <c r="J5" s="305"/>
      <c r="K5" s="21">
        <v>2018</v>
      </c>
      <c r="L5" s="21">
        <v>2019</v>
      </c>
      <c r="M5" s="13">
        <v>2018</v>
      </c>
      <c r="N5" s="13">
        <v>2019</v>
      </c>
      <c r="O5" s="13">
        <v>2018</v>
      </c>
      <c r="P5" s="13">
        <v>2019</v>
      </c>
      <c r="Q5" s="305"/>
      <c r="R5" s="305"/>
      <c r="S5" s="77"/>
    </row>
    <row r="6" spans="1:19" s="78" customFormat="1" ht="15.75" customHeight="1" x14ac:dyDescent="0.2">
      <c r="A6" s="20" t="s">
        <v>16</v>
      </c>
      <c r="B6" s="20" t="s">
        <v>17</v>
      </c>
      <c r="C6" s="20" t="s">
        <v>18</v>
      </c>
      <c r="D6" s="20" t="s">
        <v>19</v>
      </c>
      <c r="E6" s="20" t="s">
        <v>20</v>
      </c>
      <c r="F6" s="20" t="s">
        <v>21</v>
      </c>
      <c r="G6" s="20" t="s">
        <v>22</v>
      </c>
      <c r="H6" s="20" t="s">
        <v>23</v>
      </c>
      <c r="I6" s="20" t="s">
        <v>24</v>
      </c>
      <c r="J6" s="20" t="s">
        <v>25</v>
      </c>
      <c r="K6" s="21" t="s">
        <v>26</v>
      </c>
      <c r="L6" s="21" t="s">
        <v>27</v>
      </c>
      <c r="M6" s="22" t="s">
        <v>28</v>
      </c>
      <c r="N6" s="22" t="s">
        <v>29</v>
      </c>
      <c r="O6" s="22" t="s">
        <v>30</v>
      </c>
      <c r="P6" s="22" t="s">
        <v>31</v>
      </c>
      <c r="Q6" s="20" t="s">
        <v>32</v>
      </c>
      <c r="R6" s="20" t="s">
        <v>33</v>
      </c>
      <c r="S6" s="77"/>
    </row>
    <row r="7" spans="1:19" s="10" customFormat="1" ht="32.25" customHeight="1" x14ac:dyDescent="0.25">
      <c r="A7" s="429">
        <v>1</v>
      </c>
      <c r="B7" s="293">
        <v>1</v>
      </c>
      <c r="C7" s="293">
        <v>4</v>
      </c>
      <c r="D7" s="287">
        <v>2</v>
      </c>
      <c r="E7" s="298" t="s">
        <v>428</v>
      </c>
      <c r="F7" s="282" t="s">
        <v>429</v>
      </c>
      <c r="G7" s="307" t="s">
        <v>87</v>
      </c>
      <c r="H7" s="184" t="s">
        <v>430</v>
      </c>
      <c r="I7" s="69" t="s">
        <v>38</v>
      </c>
      <c r="J7" s="287" t="s">
        <v>431</v>
      </c>
      <c r="K7" s="294" t="s">
        <v>432</v>
      </c>
      <c r="L7" s="294"/>
      <c r="M7" s="286">
        <v>68632.45</v>
      </c>
      <c r="N7" s="286"/>
      <c r="O7" s="286">
        <v>68632.45</v>
      </c>
      <c r="P7" s="286"/>
      <c r="Q7" s="425" t="s">
        <v>433</v>
      </c>
      <c r="R7" s="425" t="s">
        <v>434</v>
      </c>
      <c r="S7" s="9"/>
    </row>
    <row r="8" spans="1:19" s="10" customFormat="1" ht="77.25" customHeight="1" x14ac:dyDescent="0.25">
      <c r="A8" s="430"/>
      <c r="B8" s="293"/>
      <c r="C8" s="293"/>
      <c r="D8" s="287"/>
      <c r="E8" s="298"/>
      <c r="F8" s="282"/>
      <c r="G8" s="309"/>
      <c r="H8" s="184" t="s">
        <v>435</v>
      </c>
      <c r="I8" s="69" t="s">
        <v>436</v>
      </c>
      <c r="J8" s="287"/>
      <c r="K8" s="294"/>
      <c r="L8" s="294"/>
      <c r="M8" s="286"/>
      <c r="N8" s="286"/>
      <c r="O8" s="286"/>
      <c r="P8" s="286"/>
      <c r="Q8" s="425"/>
      <c r="R8" s="425"/>
      <c r="S8" s="9"/>
    </row>
    <row r="9" spans="1:19" s="10" customFormat="1" ht="24.75" customHeight="1" x14ac:dyDescent="0.25">
      <c r="A9" s="430"/>
      <c r="B9" s="293"/>
      <c r="C9" s="293"/>
      <c r="D9" s="287"/>
      <c r="E9" s="298"/>
      <c r="F9" s="282"/>
      <c r="G9" s="180" t="s">
        <v>61</v>
      </c>
      <c r="H9" s="184" t="s">
        <v>437</v>
      </c>
      <c r="I9" s="178">
        <v>1</v>
      </c>
      <c r="J9" s="287"/>
      <c r="K9" s="294"/>
      <c r="L9" s="294"/>
      <c r="M9" s="286"/>
      <c r="N9" s="286"/>
      <c r="O9" s="286"/>
      <c r="P9" s="286"/>
      <c r="Q9" s="425"/>
      <c r="R9" s="425"/>
      <c r="S9" s="9"/>
    </row>
    <row r="10" spans="1:19" s="10" customFormat="1" ht="24.75" customHeight="1" x14ac:dyDescent="0.25">
      <c r="A10" s="430"/>
      <c r="B10" s="293"/>
      <c r="C10" s="293"/>
      <c r="D10" s="287"/>
      <c r="E10" s="298"/>
      <c r="F10" s="282"/>
      <c r="G10" s="307" t="s">
        <v>438</v>
      </c>
      <c r="H10" s="184" t="s">
        <v>439</v>
      </c>
      <c r="I10" s="178">
        <v>1</v>
      </c>
      <c r="J10" s="287"/>
      <c r="K10" s="294"/>
      <c r="L10" s="294"/>
      <c r="M10" s="286"/>
      <c r="N10" s="286"/>
      <c r="O10" s="286"/>
      <c r="P10" s="286"/>
      <c r="Q10" s="425"/>
      <c r="R10" s="425"/>
      <c r="S10" s="9"/>
    </row>
    <row r="11" spans="1:19" s="10" customFormat="1" ht="24.75" customHeight="1" x14ac:dyDescent="0.25">
      <c r="A11" s="430"/>
      <c r="B11" s="293"/>
      <c r="C11" s="293"/>
      <c r="D11" s="287"/>
      <c r="E11" s="298"/>
      <c r="F11" s="282"/>
      <c r="G11" s="309"/>
      <c r="H11" s="184" t="s">
        <v>440</v>
      </c>
      <c r="I11" s="178">
        <v>1</v>
      </c>
      <c r="J11" s="287"/>
      <c r="K11" s="294"/>
      <c r="L11" s="294"/>
      <c r="M11" s="286"/>
      <c r="N11" s="286"/>
      <c r="O11" s="286"/>
      <c r="P11" s="286"/>
      <c r="Q11" s="425"/>
      <c r="R11" s="425"/>
      <c r="S11" s="9"/>
    </row>
    <row r="12" spans="1:19" s="10" customFormat="1" ht="41.25" customHeight="1" x14ac:dyDescent="0.25">
      <c r="A12" s="430"/>
      <c r="B12" s="293"/>
      <c r="C12" s="293"/>
      <c r="D12" s="287"/>
      <c r="E12" s="298"/>
      <c r="F12" s="282"/>
      <c r="G12" s="307" t="s">
        <v>441</v>
      </c>
      <c r="H12" s="184" t="s">
        <v>442</v>
      </c>
      <c r="I12" s="180" t="s">
        <v>443</v>
      </c>
      <c r="J12" s="287"/>
      <c r="K12" s="294"/>
      <c r="L12" s="294"/>
      <c r="M12" s="286"/>
      <c r="N12" s="286"/>
      <c r="O12" s="286"/>
      <c r="P12" s="286"/>
      <c r="Q12" s="425"/>
      <c r="R12" s="425"/>
      <c r="S12" s="9"/>
    </row>
    <row r="13" spans="1:19" s="10" customFormat="1" ht="107.25" customHeight="1" x14ac:dyDescent="0.25">
      <c r="A13" s="430"/>
      <c r="B13" s="293"/>
      <c r="C13" s="293"/>
      <c r="D13" s="287"/>
      <c r="E13" s="298"/>
      <c r="F13" s="282"/>
      <c r="G13" s="308"/>
      <c r="H13" s="184" t="s">
        <v>668</v>
      </c>
      <c r="I13" s="178">
        <v>4</v>
      </c>
      <c r="J13" s="287"/>
      <c r="K13" s="294"/>
      <c r="L13" s="294"/>
      <c r="M13" s="286"/>
      <c r="N13" s="286"/>
      <c r="O13" s="286"/>
      <c r="P13" s="286"/>
      <c r="Q13" s="425"/>
      <c r="R13" s="425"/>
      <c r="S13" s="9"/>
    </row>
    <row r="14" spans="1:19" s="10" customFormat="1" ht="45" customHeight="1" x14ac:dyDescent="0.25">
      <c r="A14" s="431"/>
      <c r="B14" s="293"/>
      <c r="C14" s="293"/>
      <c r="D14" s="287"/>
      <c r="E14" s="298"/>
      <c r="F14" s="282"/>
      <c r="G14" s="309"/>
      <c r="H14" s="184" t="s">
        <v>445</v>
      </c>
      <c r="I14" s="69" t="s">
        <v>446</v>
      </c>
      <c r="J14" s="287"/>
      <c r="K14" s="294"/>
      <c r="L14" s="294"/>
      <c r="M14" s="286"/>
      <c r="N14" s="286"/>
      <c r="O14" s="286"/>
      <c r="P14" s="286"/>
      <c r="Q14" s="425"/>
      <c r="R14" s="425"/>
      <c r="S14" s="9"/>
    </row>
    <row r="15" spans="1:19" s="10" customFormat="1" ht="102.75" customHeight="1" x14ac:dyDescent="0.25">
      <c r="A15" s="63"/>
      <c r="B15" s="295" t="s">
        <v>663</v>
      </c>
      <c r="C15" s="289"/>
      <c r="D15" s="289"/>
      <c r="E15" s="289"/>
      <c r="F15" s="289"/>
      <c r="G15" s="289"/>
      <c r="H15" s="289"/>
      <c r="I15" s="289"/>
      <c r="J15" s="289"/>
      <c r="K15" s="289"/>
      <c r="L15" s="289"/>
      <c r="M15" s="289"/>
      <c r="N15" s="289"/>
      <c r="O15" s="289"/>
      <c r="P15" s="289"/>
      <c r="Q15" s="289"/>
      <c r="R15" s="290"/>
      <c r="S15" s="9"/>
    </row>
    <row r="16" spans="1:19" s="10" customFormat="1" ht="30" customHeight="1" x14ac:dyDescent="0.25">
      <c r="A16" s="428">
        <v>2</v>
      </c>
      <c r="B16" s="293">
        <v>1</v>
      </c>
      <c r="C16" s="293">
        <v>4</v>
      </c>
      <c r="D16" s="287">
        <v>2</v>
      </c>
      <c r="E16" s="298" t="s">
        <v>447</v>
      </c>
      <c r="F16" s="282" t="s">
        <v>448</v>
      </c>
      <c r="G16" s="291" t="s">
        <v>87</v>
      </c>
      <c r="H16" s="184" t="s">
        <v>430</v>
      </c>
      <c r="I16" s="180">
        <v>1</v>
      </c>
      <c r="J16" s="287" t="s">
        <v>449</v>
      </c>
      <c r="K16" s="294" t="s">
        <v>432</v>
      </c>
      <c r="L16" s="294" t="s">
        <v>450</v>
      </c>
      <c r="M16" s="286">
        <v>13347.24</v>
      </c>
      <c r="N16" s="293"/>
      <c r="O16" s="286">
        <v>13347.24</v>
      </c>
      <c r="P16" s="293"/>
      <c r="Q16" s="287" t="s">
        <v>451</v>
      </c>
      <c r="R16" s="287" t="s">
        <v>434</v>
      </c>
      <c r="S16" s="9"/>
    </row>
    <row r="17" spans="1:19" s="10" customFormat="1" ht="59.25" customHeight="1" x14ac:dyDescent="0.25">
      <c r="A17" s="428"/>
      <c r="B17" s="293"/>
      <c r="C17" s="293"/>
      <c r="D17" s="287"/>
      <c r="E17" s="298"/>
      <c r="F17" s="282"/>
      <c r="G17" s="292"/>
      <c r="H17" s="184" t="s">
        <v>435</v>
      </c>
      <c r="I17" s="180" t="s">
        <v>452</v>
      </c>
      <c r="J17" s="287"/>
      <c r="K17" s="294"/>
      <c r="L17" s="294"/>
      <c r="M17" s="286"/>
      <c r="N17" s="293"/>
      <c r="O17" s="286"/>
      <c r="P17" s="293"/>
      <c r="Q17" s="287"/>
      <c r="R17" s="287"/>
      <c r="S17" s="9"/>
    </row>
    <row r="18" spans="1:19" s="10" customFormat="1" ht="33" customHeight="1" x14ac:dyDescent="0.25">
      <c r="A18" s="428"/>
      <c r="B18" s="293"/>
      <c r="C18" s="293"/>
      <c r="D18" s="287"/>
      <c r="E18" s="298"/>
      <c r="F18" s="282"/>
      <c r="G18" s="291" t="s">
        <v>128</v>
      </c>
      <c r="H18" s="184" t="s">
        <v>453</v>
      </c>
      <c r="I18" s="178">
        <v>1</v>
      </c>
      <c r="J18" s="287"/>
      <c r="K18" s="294"/>
      <c r="L18" s="294"/>
      <c r="M18" s="286"/>
      <c r="N18" s="293"/>
      <c r="O18" s="286"/>
      <c r="P18" s="293"/>
      <c r="Q18" s="287"/>
      <c r="R18" s="287"/>
      <c r="S18" s="9"/>
    </row>
    <row r="19" spans="1:19" s="10" customFormat="1" ht="75.75" customHeight="1" x14ac:dyDescent="0.25">
      <c r="A19" s="428"/>
      <c r="B19" s="293"/>
      <c r="C19" s="293"/>
      <c r="D19" s="287"/>
      <c r="E19" s="298"/>
      <c r="F19" s="282"/>
      <c r="G19" s="292"/>
      <c r="H19" s="184" t="s">
        <v>435</v>
      </c>
      <c r="I19" s="180" t="s">
        <v>452</v>
      </c>
      <c r="J19" s="287"/>
      <c r="K19" s="294"/>
      <c r="L19" s="294"/>
      <c r="M19" s="286"/>
      <c r="N19" s="293"/>
      <c r="O19" s="286"/>
      <c r="P19" s="293"/>
      <c r="Q19" s="287"/>
      <c r="R19" s="287"/>
      <c r="S19" s="9"/>
    </row>
    <row r="20" spans="1:19" s="10" customFormat="1" ht="21" customHeight="1" x14ac:dyDescent="0.25">
      <c r="A20" s="428"/>
      <c r="B20" s="293"/>
      <c r="C20" s="293"/>
      <c r="D20" s="287"/>
      <c r="E20" s="298"/>
      <c r="F20" s="282"/>
      <c r="G20" s="178" t="s">
        <v>61</v>
      </c>
      <c r="H20" s="184" t="s">
        <v>437</v>
      </c>
      <c r="I20" s="178">
        <v>1</v>
      </c>
      <c r="J20" s="287"/>
      <c r="K20" s="294"/>
      <c r="L20" s="294"/>
      <c r="M20" s="286"/>
      <c r="N20" s="293"/>
      <c r="O20" s="286"/>
      <c r="P20" s="293"/>
      <c r="Q20" s="287"/>
      <c r="R20" s="287"/>
      <c r="S20" s="9"/>
    </row>
    <row r="21" spans="1:19" s="10" customFormat="1" ht="21" customHeight="1" x14ac:dyDescent="0.25">
      <c r="A21" s="428"/>
      <c r="B21" s="293"/>
      <c r="C21" s="293"/>
      <c r="D21" s="287"/>
      <c r="E21" s="298"/>
      <c r="F21" s="282"/>
      <c r="G21" s="291" t="s">
        <v>438</v>
      </c>
      <c r="H21" s="184" t="s">
        <v>439</v>
      </c>
      <c r="I21" s="178">
        <v>1</v>
      </c>
      <c r="J21" s="287"/>
      <c r="K21" s="294"/>
      <c r="L21" s="294"/>
      <c r="M21" s="286"/>
      <c r="N21" s="293"/>
      <c r="O21" s="286"/>
      <c r="P21" s="293"/>
      <c r="Q21" s="287"/>
      <c r="R21" s="287"/>
      <c r="S21" s="9"/>
    </row>
    <row r="22" spans="1:19" s="10" customFormat="1" ht="21" customHeight="1" x14ac:dyDescent="0.25">
      <c r="A22" s="428"/>
      <c r="B22" s="293"/>
      <c r="C22" s="293"/>
      <c r="D22" s="287"/>
      <c r="E22" s="298"/>
      <c r="F22" s="282"/>
      <c r="G22" s="292"/>
      <c r="H22" s="184" t="s">
        <v>440</v>
      </c>
      <c r="I22" s="178">
        <v>1</v>
      </c>
      <c r="J22" s="287"/>
      <c r="K22" s="294"/>
      <c r="L22" s="294"/>
      <c r="M22" s="286"/>
      <c r="N22" s="293"/>
      <c r="O22" s="286"/>
      <c r="P22" s="293"/>
      <c r="Q22" s="287"/>
      <c r="R22" s="287"/>
      <c r="S22" s="9"/>
    </row>
    <row r="23" spans="1:19" s="10" customFormat="1" ht="56.25" customHeight="1" x14ac:dyDescent="0.25">
      <c r="A23" s="428"/>
      <c r="B23" s="293"/>
      <c r="C23" s="293"/>
      <c r="D23" s="287"/>
      <c r="E23" s="298"/>
      <c r="F23" s="282"/>
      <c r="G23" s="307" t="s">
        <v>441</v>
      </c>
      <c r="H23" s="184" t="s">
        <v>442</v>
      </c>
      <c r="I23" s="180" t="s">
        <v>443</v>
      </c>
      <c r="J23" s="287"/>
      <c r="K23" s="294"/>
      <c r="L23" s="294"/>
      <c r="M23" s="286"/>
      <c r="N23" s="293"/>
      <c r="O23" s="286"/>
      <c r="P23" s="293"/>
      <c r="Q23" s="287"/>
      <c r="R23" s="287"/>
      <c r="S23" s="9"/>
    </row>
    <row r="24" spans="1:19" s="10" customFormat="1" ht="104.25" customHeight="1" x14ac:dyDescent="0.25">
      <c r="A24" s="428"/>
      <c r="B24" s="293"/>
      <c r="C24" s="293"/>
      <c r="D24" s="287"/>
      <c r="E24" s="298"/>
      <c r="F24" s="282"/>
      <c r="G24" s="308"/>
      <c r="H24" s="184" t="s">
        <v>668</v>
      </c>
      <c r="I24" s="178">
        <v>1</v>
      </c>
      <c r="J24" s="287"/>
      <c r="K24" s="294"/>
      <c r="L24" s="294"/>
      <c r="M24" s="286"/>
      <c r="N24" s="293"/>
      <c r="O24" s="286"/>
      <c r="P24" s="293"/>
      <c r="Q24" s="287"/>
      <c r="R24" s="287"/>
      <c r="S24" s="9"/>
    </row>
    <row r="25" spans="1:19" s="10" customFormat="1" ht="45.75" customHeight="1" x14ac:dyDescent="0.25">
      <c r="A25" s="428"/>
      <c r="B25" s="293"/>
      <c r="C25" s="293"/>
      <c r="D25" s="287"/>
      <c r="E25" s="298"/>
      <c r="F25" s="282"/>
      <c r="G25" s="309"/>
      <c r="H25" s="184" t="s">
        <v>445</v>
      </c>
      <c r="I25" s="69" t="s">
        <v>454</v>
      </c>
      <c r="J25" s="287"/>
      <c r="K25" s="294"/>
      <c r="L25" s="294"/>
      <c r="M25" s="286"/>
      <c r="N25" s="293"/>
      <c r="O25" s="286"/>
      <c r="P25" s="293"/>
      <c r="Q25" s="287"/>
      <c r="R25" s="287"/>
      <c r="S25" s="9"/>
    </row>
    <row r="26" spans="1:19" s="10" customFormat="1" ht="109.5" customHeight="1" x14ac:dyDescent="0.25">
      <c r="A26" s="178"/>
      <c r="B26" s="295" t="s">
        <v>664</v>
      </c>
      <c r="C26" s="289"/>
      <c r="D26" s="289"/>
      <c r="E26" s="289"/>
      <c r="F26" s="289"/>
      <c r="G26" s="289"/>
      <c r="H26" s="289"/>
      <c r="I26" s="289"/>
      <c r="J26" s="289"/>
      <c r="K26" s="289"/>
      <c r="L26" s="289"/>
      <c r="M26" s="289"/>
      <c r="N26" s="289"/>
      <c r="O26" s="289"/>
      <c r="P26" s="289"/>
      <c r="Q26" s="289"/>
      <c r="R26" s="290"/>
      <c r="S26" s="9"/>
    </row>
    <row r="27" spans="1:19" s="10" customFormat="1" ht="34.5" customHeight="1" x14ac:dyDescent="0.25">
      <c r="A27" s="429">
        <v>3</v>
      </c>
      <c r="B27" s="293">
        <v>1</v>
      </c>
      <c r="C27" s="293">
        <v>4</v>
      </c>
      <c r="D27" s="287">
        <v>5</v>
      </c>
      <c r="E27" s="298" t="s">
        <v>455</v>
      </c>
      <c r="F27" s="282" t="s">
        <v>456</v>
      </c>
      <c r="G27" s="291" t="s">
        <v>128</v>
      </c>
      <c r="H27" s="153" t="s">
        <v>457</v>
      </c>
      <c r="I27" s="178">
        <v>1</v>
      </c>
      <c r="J27" s="287" t="s">
        <v>458</v>
      </c>
      <c r="K27" s="294" t="s">
        <v>459</v>
      </c>
      <c r="L27" s="293"/>
      <c r="M27" s="286">
        <v>13326.7</v>
      </c>
      <c r="N27" s="286" t="s">
        <v>120</v>
      </c>
      <c r="O27" s="286">
        <v>13326.7</v>
      </c>
      <c r="P27" s="286" t="s">
        <v>120</v>
      </c>
      <c r="Q27" s="287" t="s">
        <v>451</v>
      </c>
      <c r="R27" s="287" t="s">
        <v>434</v>
      </c>
      <c r="S27" s="9"/>
    </row>
    <row r="28" spans="1:19" s="10" customFormat="1" ht="60" customHeight="1" x14ac:dyDescent="0.25">
      <c r="A28" s="430"/>
      <c r="B28" s="293"/>
      <c r="C28" s="293"/>
      <c r="D28" s="287"/>
      <c r="E28" s="298"/>
      <c r="F28" s="282"/>
      <c r="G28" s="292"/>
      <c r="H28" s="184" t="s">
        <v>460</v>
      </c>
      <c r="I28" s="180" t="s">
        <v>461</v>
      </c>
      <c r="J28" s="287"/>
      <c r="K28" s="294"/>
      <c r="L28" s="293"/>
      <c r="M28" s="286"/>
      <c r="N28" s="286"/>
      <c r="O28" s="286"/>
      <c r="P28" s="286"/>
      <c r="Q28" s="287"/>
      <c r="R28" s="287"/>
      <c r="S28" s="9"/>
    </row>
    <row r="29" spans="1:19" s="10" customFormat="1" ht="24.75" customHeight="1" x14ac:dyDescent="0.25">
      <c r="A29" s="430"/>
      <c r="B29" s="293"/>
      <c r="C29" s="293"/>
      <c r="D29" s="287"/>
      <c r="E29" s="298"/>
      <c r="F29" s="282"/>
      <c r="G29" s="291" t="s">
        <v>438</v>
      </c>
      <c r="H29" s="184" t="s">
        <v>439</v>
      </c>
      <c r="I29" s="180">
        <v>1</v>
      </c>
      <c r="J29" s="287"/>
      <c r="K29" s="294"/>
      <c r="L29" s="293"/>
      <c r="M29" s="286"/>
      <c r="N29" s="286"/>
      <c r="O29" s="286"/>
      <c r="P29" s="286"/>
      <c r="Q29" s="287"/>
      <c r="R29" s="287"/>
      <c r="S29" s="9"/>
    </row>
    <row r="30" spans="1:19" s="10" customFormat="1" ht="24.75" customHeight="1" x14ac:dyDescent="0.25">
      <c r="A30" s="430"/>
      <c r="B30" s="293"/>
      <c r="C30" s="293"/>
      <c r="D30" s="287"/>
      <c r="E30" s="298"/>
      <c r="F30" s="282"/>
      <c r="G30" s="292"/>
      <c r="H30" s="184" t="s">
        <v>440</v>
      </c>
      <c r="I30" s="180">
        <v>2</v>
      </c>
      <c r="J30" s="287"/>
      <c r="K30" s="294"/>
      <c r="L30" s="293"/>
      <c r="M30" s="286"/>
      <c r="N30" s="286"/>
      <c r="O30" s="286"/>
      <c r="P30" s="286"/>
      <c r="Q30" s="287"/>
      <c r="R30" s="287"/>
      <c r="S30" s="9"/>
    </row>
    <row r="31" spans="1:19" s="10" customFormat="1" ht="24.75" customHeight="1" x14ac:dyDescent="0.25">
      <c r="A31" s="430"/>
      <c r="B31" s="293"/>
      <c r="C31" s="293"/>
      <c r="D31" s="287"/>
      <c r="E31" s="298"/>
      <c r="F31" s="282"/>
      <c r="G31" s="180" t="s">
        <v>61</v>
      </c>
      <c r="H31" s="153" t="s">
        <v>437</v>
      </c>
      <c r="I31" s="178">
        <v>1</v>
      </c>
      <c r="J31" s="287"/>
      <c r="K31" s="294"/>
      <c r="L31" s="293"/>
      <c r="M31" s="286"/>
      <c r="N31" s="286"/>
      <c r="O31" s="286"/>
      <c r="P31" s="286"/>
      <c r="Q31" s="287"/>
      <c r="R31" s="287"/>
      <c r="S31" s="9"/>
    </row>
    <row r="32" spans="1:19" s="10" customFormat="1" ht="45.75" customHeight="1" x14ac:dyDescent="0.25">
      <c r="A32" s="430"/>
      <c r="B32" s="293"/>
      <c r="C32" s="293"/>
      <c r="D32" s="287"/>
      <c r="E32" s="298"/>
      <c r="F32" s="282"/>
      <c r="G32" s="307" t="s">
        <v>462</v>
      </c>
      <c r="H32" s="184" t="s">
        <v>463</v>
      </c>
      <c r="I32" s="180" t="s">
        <v>464</v>
      </c>
      <c r="J32" s="287"/>
      <c r="K32" s="294"/>
      <c r="L32" s="293"/>
      <c r="M32" s="286"/>
      <c r="N32" s="286"/>
      <c r="O32" s="286"/>
      <c r="P32" s="286"/>
      <c r="Q32" s="287"/>
      <c r="R32" s="287"/>
      <c r="S32" s="9"/>
    </row>
    <row r="33" spans="1:19" s="10" customFormat="1" ht="105" customHeight="1" x14ac:dyDescent="0.25">
      <c r="A33" s="430"/>
      <c r="B33" s="293"/>
      <c r="C33" s="293"/>
      <c r="D33" s="287"/>
      <c r="E33" s="298"/>
      <c r="F33" s="282"/>
      <c r="G33" s="308"/>
      <c r="H33" s="184" t="s">
        <v>669</v>
      </c>
      <c r="I33" s="178">
        <v>3</v>
      </c>
      <c r="J33" s="287"/>
      <c r="K33" s="294"/>
      <c r="L33" s="293"/>
      <c r="M33" s="286"/>
      <c r="N33" s="286"/>
      <c r="O33" s="286"/>
      <c r="P33" s="286"/>
      <c r="Q33" s="287"/>
      <c r="R33" s="287"/>
      <c r="S33" s="9"/>
    </row>
    <row r="34" spans="1:19" s="10" customFormat="1" ht="90.75" customHeight="1" x14ac:dyDescent="0.25">
      <c r="A34" s="431"/>
      <c r="B34" s="293"/>
      <c r="C34" s="293"/>
      <c r="D34" s="287"/>
      <c r="E34" s="298"/>
      <c r="F34" s="282"/>
      <c r="G34" s="309"/>
      <c r="H34" s="184" t="s">
        <v>466</v>
      </c>
      <c r="I34" s="69" t="s">
        <v>467</v>
      </c>
      <c r="J34" s="287"/>
      <c r="K34" s="294"/>
      <c r="L34" s="293"/>
      <c r="M34" s="286"/>
      <c r="N34" s="286"/>
      <c r="O34" s="286"/>
      <c r="P34" s="286"/>
      <c r="Q34" s="287"/>
      <c r="R34" s="287"/>
      <c r="S34" s="9"/>
    </row>
    <row r="35" spans="1:19" s="10" customFormat="1" ht="104.25" customHeight="1" x14ac:dyDescent="0.25">
      <c r="A35" s="178"/>
      <c r="B35" s="295" t="s">
        <v>665</v>
      </c>
      <c r="C35" s="296"/>
      <c r="D35" s="296"/>
      <c r="E35" s="296"/>
      <c r="F35" s="296"/>
      <c r="G35" s="296"/>
      <c r="H35" s="296"/>
      <c r="I35" s="296"/>
      <c r="J35" s="296"/>
      <c r="K35" s="296"/>
      <c r="L35" s="296"/>
      <c r="M35" s="296"/>
      <c r="N35" s="296"/>
      <c r="O35" s="296"/>
      <c r="P35" s="296"/>
      <c r="Q35" s="296"/>
      <c r="R35" s="297"/>
      <c r="S35" s="9"/>
    </row>
    <row r="36" spans="1:19" s="10" customFormat="1" ht="24.75" customHeight="1" x14ac:dyDescent="0.25">
      <c r="A36" s="428">
        <v>4</v>
      </c>
      <c r="B36" s="293">
        <v>1</v>
      </c>
      <c r="C36" s="293">
        <v>4</v>
      </c>
      <c r="D36" s="287">
        <v>5</v>
      </c>
      <c r="E36" s="298" t="s">
        <v>468</v>
      </c>
      <c r="F36" s="282" t="s">
        <v>469</v>
      </c>
      <c r="G36" s="291" t="s">
        <v>128</v>
      </c>
      <c r="H36" s="153" t="s">
        <v>457</v>
      </c>
      <c r="I36" s="69" t="s">
        <v>38</v>
      </c>
      <c r="J36" s="287" t="s">
        <v>470</v>
      </c>
      <c r="K36" s="294" t="s">
        <v>459</v>
      </c>
      <c r="L36" s="294"/>
      <c r="M36" s="286">
        <v>9238.73</v>
      </c>
      <c r="N36" s="286"/>
      <c r="O36" s="286">
        <v>9238.73</v>
      </c>
      <c r="P36" s="286"/>
      <c r="Q36" s="287" t="s">
        <v>451</v>
      </c>
      <c r="R36" s="287" t="s">
        <v>434</v>
      </c>
      <c r="S36" s="9"/>
    </row>
    <row r="37" spans="1:19" s="10" customFormat="1" ht="73.5" customHeight="1" x14ac:dyDescent="0.25">
      <c r="A37" s="428"/>
      <c r="B37" s="293"/>
      <c r="C37" s="293"/>
      <c r="D37" s="287"/>
      <c r="E37" s="298"/>
      <c r="F37" s="282"/>
      <c r="G37" s="292"/>
      <c r="H37" s="184" t="s">
        <v>460</v>
      </c>
      <c r="I37" s="69" t="s">
        <v>471</v>
      </c>
      <c r="J37" s="287"/>
      <c r="K37" s="294"/>
      <c r="L37" s="294"/>
      <c r="M37" s="286"/>
      <c r="N37" s="286"/>
      <c r="O37" s="286"/>
      <c r="P37" s="286"/>
      <c r="Q37" s="287"/>
      <c r="R37" s="287"/>
      <c r="S37" s="9"/>
    </row>
    <row r="38" spans="1:19" s="10" customFormat="1" ht="24.75" customHeight="1" x14ac:dyDescent="0.25">
      <c r="A38" s="428"/>
      <c r="B38" s="293"/>
      <c r="C38" s="293"/>
      <c r="D38" s="287"/>
      <c r="E38" s="298"/>
      <c r="F38" s="282"/>
      <c r="G38" s="180" t="s">
        <v>61</v>
      </c>
      <c r="H38" s="153" t="s">
        <v>437</v>
      </c>
      <c r="I38" s="69" t="s">
        <v>38</v>
      </c>
      <c r="J38" s="287"/>
      <c r="K38" s="294"/>
      <c r="L38" s="294"/>
      <c r="M38" s="286"/>
      <c r="N38" s="286"/>
      <c r="O38" s="286"/>
      <c r="P38" s="286"/>
      <c r="Q38" s="287"/>
      <c r="R38" s="287"/>
      <c r="S38" s="9"/>
    </row>
    <row r="39" spans="1:19" s="10" customFormat="1" ht="30" customHeight="1" x14ac:dyDescent="0.25">
      <c r="A39" s="428"/>
      <c r="B39" s="293"/>
      <c r="C39" s="293"/>
      <c r="D39" s="287"/>
      <c r="E39" s="298"/>
      <c r="F39" s="282"/>
      <c r="G39" s="174" t="s">
        <v>438</v>
      </c>
      <c r="H39" s="153" t="s">
        <v>440</v>
      </c>
      <c r="I39" s="69" t="s">
        <v>67</v>
      </c>
      <c r="J39" s="287"/>
      <c r="K39" s="294"/>
      <c r="L39" s="294"/>
      <c r="M39" s="286"/>
      <c r="N39" s="286"/>
      <c r="O39" s="286"/>
      <c r="P39" s="286"/>
      <c r="Q39" s="287"/>
      <c r="R39" s="287"/>
      <c r="S39" s="9"/>
    </row>
    <row r="40" spans="1:19" s="10" customFormat="1" ht="63.75" customHeight="1" x14ac:dyDescent="0.25">
      <c r="A40" s="428"/>
      <c r="B40" s="293"/>
      <c r="C40" s="293"/>
      <c r="D40" s="287"/>
      <c r="E40" s="298"/>
      <c r="F40" s="282"/>
      <c r="G40" s="307" t="s">
        <v>462</v>
      </c>
      <c r="H40" s="184" t="s">
        <v>472</v>
      </c>
      <c r="I40" s="69" t="s">
        <v>67</v>
      </c>
      <c r="J40" s="287"/>
      <c r="K40" s="294"/>
      <c r="L40" s="294"/>
      <c r="M40" s="286"/>
      <c r="N40" s="286"/>
      <c r="O40" s="286"/>
      <c r="P40" s="286"/>
      <c r="Q40" s="287"/>
      <c r="R40" s="287"/>
      <c r="S40" s="9"/>
    </row>
    <row r="41" spans="1:19" s="10" customFormat="1" ht="103.5" customHeight="1" x14ac:dyDescent="0.25">
      <c r="A41" s="428"/>
      <c r="B41" s="293"/>
      <c r="C41" s="293"/>
      <c r="D41" s="287"/>
      <c r="E41" s="298"/>
      <c r="F41" s="282"/>
      <c r="G41" s="308"/>
      <c r="H41" s="184" t="s">
        <v>465</v>
      </c>
      <c r="I41" s="69" t="s">
        <v>67</v>
      </c>
      <c r="J41" s="287"/>
      <c r="K41" s="294"/>
      <c r="L41" s="294"/>
      <c r="M41" s="286"/>
      <c r="N41" s="286"/>
      <c r="O41" s="286"/>
      <c r="P41" s="286"/>
      <c r="Q41" s="287"/>
      <c r="R41" s="287"/>
      <c r="S41" s="9"/>
    </row>
    <row r="42" spans="1:19" s="10" customFormat="1" ht="53.25" customHeight="1" x14ac:dyDescent="0.25">
      <c r="A42" s="428"/>
      <c r="B42" s="293"/>
      <c r="C42" s="293"/>
      <c r="D42" s="287"/>
      <c r="E42" s="298"/>
      <c r="F42" s="282"/>
      <c r="G42" s="309"/>
      <c r="H42" s="184" t="s">
        <v>466</v>
      </c>
      <c r="I42" s="69" t="s">
        <v>473</v>
      </c>
      <c r="J42" s="287"/>
      <c r="K42" s="294"/>
      <c r="L42" s="294"/>
      <c r="M42" s="286"/>
      <c r="N42" s="286"/>
      <c r="O42" s="286"/>
      <c r="P42" s="286"/>
      <c r="Q42" s="287"/>
      <c r="R42" s="287"/>
      <c r="S42" s="9"/>
    </row>
    <row r="43" spans="1:19" s="10" customFormat="1" ht="124.5" customHeight="1" x14ac:dyDescent="0.25">
      <c r="A43" s="178"/>
      <c r="B43" s="295" t="s">
        <v>666</v>
      </c>
      <c r="C43" s="289"/>
      <c r="D43" s="289"/>
      <c r="E43" s="289"/>
      <c r="F43" s="289"/>
      <c r="G43" s="289"/>
      <c r="H43" s="289"/>
      <c r="I43" s="289"/>
      <c r="J43" s="289"/>
      <c r="K43" s="289"/>
      <c r="L43" s="289"/>
      <c r="M43" s="289"/>
      <c r="N43" s="289"/>
      <c r="O43" s="289"/>
      <c r="P43" s="289"/>
      <c r="Q43" s="289"/>
      <c r="R43" s="290"/>
      <c r="S43" s="9"/>
    </row>
    <row r="44" spans="1:19" s="10" customFormat="1" ht="27" customHeight="1" x14ac:dyDescent="0.25">
      <c r="A44" s="428">
        <v>5</v>
      </c>
      <c r="B44" s="293">
        <v>1</v>
      </c>
      <c r="C44" s="293">
        <v>4</v>
      </c>
      <c r="D44" s="287">
        <v>5</v>
      </c>
      <c r="E44" s="422" t="s">
        <v>474</v>
      </c>
      <c r="F44" s="282" t="s">
        <v>475</v>
      </c>
      <c r="G44" s="307" t="s">
        <v>128</v>
      </c>
      <c r="H44" s="153" t="s">
        <v>457</v>
      </c>
      <c r="I44" s="69" t="s">
        <v>38</v>
      </c>
      <c r="J44" s="287" t="s">
        <v>476</v>
      </c>
      <c r="K44" s="294" t="s">
        <v>477</v>
      </c>
      <c r="L44" s="294"/>
      <c r="M44" s="425">
        <v>11521.9</v>
      </c>
      <c r="N44" s="425"/>
      <c r="O44" s="425">
        <v>11521.9</v>
      </c>
      <c r="P44" s="294"/>
      <c r="Q44" s="294"/>
      <c r="R44" s="294"/>
      <c r="S44" s="9"/>
    </row>
    <row r="45" spans="1:19" s="10" customFormat="1" ht="76.5" customHeight="1" x14ac:dyDescent="0.25">
      <c r="A45" s="428"/>
      <c r="B45" s="293"/>
      <c r="C45" s="293"/>
      <c r="D45" s="287"/>
      <c r="E45" s="422"/>
      <c r="F45" s="282"/>
      <c r="G45" s="309"/>
      <c r="H45" s="184" t="s">
        <v>460</v>
      </c>
      <c r="I45" s="69" t="s">
        <v>478</v>
      </c>
      <c r="J45" s="287"/>
      <c r="K45" s="294"/>
      <c r="L45" s="294"/>
      <c r="M45" s="425"/>
      <c r="N45" s="425"/>
      <c r="O45" s="425"/>
      <c r="P45" s="294"/>
      <c r="Q45" s="294"/>
      <c r="R45" s="294"/>
      <c r="S45" s="9"/>
    </row>
    <row r="46" spans="1:19" s="10" customFormat="1" ht="24.75" customHeight="1" x14ac:dyDescent="0.25">
      <c r="A46" s="428"/>
      <c r="B46" s="293"/>
      <c r="C46" s="293"/>
      <c r="D46" s="287"/>
      <c r="E46" s="422"/>
      <c r="F46" s="282"/>
      <c r="G46" s="307" t="s">
        <v>438</v>
      </c>
      <c r="H46" s="153" t="s">
        <v>439</v>
      </c>
      <c r="I46" s="69" t="s">
        <v>67</v>
      </c>
      <c r="J46" s="287"/>
      <c r="K46" s="294"/>
      <c r="L46" s="294"/>
      <c r="M46" s="425"/>
      <c r="N46" s="425"/>
      <c r="O46" s="425"/>
      <c r="P46" s="294"/>
      <c r="Q46" s="294"/>
      <c r="R46" s="294"/>
      <c r="S46" s="9"/>
    </row>
    <row r="47" spans="1:19" s="10" customFormat="1" ht="24.75" customHeight="1" x14ac:dyDescent="0.25">
      <c r="A47" s="428"/>
      <c r="B47" s="293"/>
      <c r="C47" s="293"/>
      <c r="D47" s="287"/>
      <c r="E47" s="422"/>
      <c r="F47" s="282"/>
      <c r="G47" s="309"/>
      <c r="H47" s="153" t="s">
        <v>440</v>
      </c>
      <c r="I47" s="69" t="s">
        <v>38</v>
      </c>
      <c r="J47" s="287"/>
      <c r="K47" s="294"/>
      <c r="L47" s="294"/>
      <c r="M47" s="425"/>
      <c r="N47" s="425"/>
      <c r="O47" s="425"/>
      <c r="P47" s="294"/>
      <c r="Q47" s="294"/>
      <c r="R47" s="294"/>
      <c r="S47" s="9"/>
    </row>
    <row r="48" spans="1:19" s="10" customFormat="1" ht="42.75" customHeight="1" x14ac:dyDescent="0.25">
      <c r="A48" s="428"/>
      <c r="B48" s="293"/>
      <c r="C48" s="293"/>
      <c r="D48" s="287"/>
      <c r="E48" s="422"/>
      <c r="F48" s="282"/>
      <c r="G48" s="307" t="s">
        <v>462</v>
      </c>
      <c r="H48" s="184" t="s">
        <v>463</v>
      </c>
      <c r="I48" s="69" t="s">
        <v>479</v>
      </c>
      <c r="J48" s="287"/>
      <c r="K48" s="294"/>
      <c r="L48" s="294"/>
      <c r="M48" s="425"/>
      <c r="N48" s="425"/>
      <c r="O48" s="425"/>
      <c r="P48" s="294"/>
      <c r="Q48" s="294"/>
      <c r="R48" s="294"/>
      <c r="S48" s="9"/>
    </row>
    <row r="49" spans="1:19" s="10" customFormat="1" ht="105.75" customHeight="1" x14ac:dyDescent="0.25">
      <c r="A49" s="428"/>
      <c r="B49" s="293"/>
      <c r="C49" s="293"/>
      <c r="D49" s="287"/>
      <c r="E49" s="422"/>
      <c r="F49" s="282"/>
      <c r="G49" s="308"/>
      <c r="H49" s="184" t="s">
        <v>444</v>
      </c>
      <c r="I49" s="69" t="s">
        <v>74</v>
      </c>
      <c r="J49" s="287"/>
      <c r="K49" s="294"/>
      <c r="L49" s="294"/>
      <c r="M49" s="425"/>
      <c r="N49" s="425"/>
      <c r="O49" s="425"/>
      <c r="P49" s="294"/>
      <c r="Q49" s="294"/>
      <c r="R49" s="294"/>
      <c r="S49" s="9"/>
    </row>
    <row r="50" spans="1:19" s="10" customFormat="1" ht="48" customHeight="1" x14ac:dyDescent="0.25">
      <c r="A50" s="428"/>
      <c r="B50" s="293"/>
      <c r="C50" s="293"/>
      <c r="D50" s="287"/>
      <c r="E50" s="422"/>
      <c r="F50" s="282"/>
      <c r="G50" s="309"/>
      <c r="H50" s="184" t="s">
        <v>445</v>
      </c>
      <c r="I50" s="69" t="s">
        <v>467</v>
      </c>
      <c r="J50" s="287"/>
      <c r="K50" s="294"/>
      <c r="L50" s="294"/>
      <c r="M50" s="425"/>
      <c r="N50" s="425"/>
      <c r="O50" s="425"/>
      <c r="P50" s="294"/>
      <c r="Q50" s="294"/>
      <c r="R50" s="294"/>
      <c r="S50" s="9"/>
    </row>
    <row r="51" spans="1:19" s="10" customFormat="1" ht="128.25" customHeight="1" x14ac:dyDescent="0.25">
      <c r="A51" s="178"/>
      <c r="B51" s="295" t="s">
        <v>667</v>
      </c>
      <c r="C51" s="289"/>
      <c r="D51" s="289"/>
      <c r="E51" s="289"/>
      <c r="F51" s="289"/>
      <c r="G51" s="289"/>
      <c r="H51" s="289"/>
      <c r="I51" s="289"/>
      <c r="J51" s="289"/>
      <c r="K51" s="289"/>
      <c r="L51" s="289"/>
      <c r="M51" s="289"/>
      <c r="N51" s="289"/>
      <c r="O51" s="289"/>
      <c r="P51" s="289"/>
      <c r="Q51" s="289"/>
      <c r="R51" s="290"/>
      <c r="S51" s="9"/>
    </row>
    <row r="52" spans="1:19" s="10" customFormat="1" ht="49.5" customHeight="1" x14ac:dyDescent="0.25">
      <c r="A52" s="287">
        <v>6</v>
      </c>
      <c r="B52" s="287">
        <v>1</v>
      </c>
      <c r="C52" s="287">
        <v>4</v>
      </c>
      <c r="D52" s="287">
        <v>5</v>
      </c>
      <c r="E52" s="298" t="s">
        <v>480</v>
      </c>
      <c r="F52" s="423" t="s">
        <v>481</v>
      </c>
      <c r="G52" s="287" t="s">
        <v>462</v>
      </c>
      <c r="H52" s="184" t="s">
        <v>482</v>
      </c>
      <c r="I52" s="230">
        <v>1000</v>
      </c>
      <c r="J52" s="287" t="s">
        <v>483</v>
      </c>
      <c r="K52" s="287" t="s">
        <v>337</v>
      </c>
      <c r="L52" s="293"/>
      <c r="M52" s="287">
        <v>13900</v>
      </c>
      <c r="N52" s="293"/>
      <c r="O52" s="293">
        <v>13900</v>
      </c>
      <c r="P52" s="293"/>
      <c r="Q52" s="287" t="s">
        <v>433</v>
      </c>
      <c r="R52" s="287" t="s">
        <v>484</v>
      </c>
      <c r="S52" s="9"/>
    </row>
    <row r="53" spans="1:19" s="10" customFormat="1" ht="91.5" customHeight="1" x14ac:dyDescent="0.25">
      <c r="A53" s="421"/>
      <c r="B53" s="421"/>
      <c r="C53" s="421"/>
      <c r="D53" s="421"/>
      <c r="E53" s="422"/>
      <c r="F53" s="424"/>
      <c r="G53" s="421"/>
      <c r="H53" s="184" t="s">
        <v>485</v>
      </c>
      <c r="I53" s="178">
        <v>1</v>
      </c>
      <c r="J53" s="421"/>
      <c r="K53" s="421"/>
      <c r="L53" s="426"/>
      <c r="M53" s="421"/>
      <c r="N53" s="426"/>
      <c r="O53" s="426"/>
      <c r="P53" s="426"/>
      <c r="Q53" s="421"/>
      <c r="R53" s="421"/>
      <c r="S53" s="9"/>
    </row>
    <row r="54" spans="1:19" s="80" customFormat="1" ht="24.75" customHeight="1" x14ac:dyDescent="0.25">
      <c r="A54" s="421"/>
      <c r="B54" s="421"/>
      <c r="C54" s="421"/>
      <c r="D54" s="421"/>
      <c r="E54" s="422"/>
      <c r="F54" s="424"/>
      <c r="G54" s="231" t="s">
        <v>486</v>
      </c>
      <c r="H54" s="232" t="s">
        <v>487</v>
      </c>
      <c r="I54" s="154">
        <v>1</v>
      </c>
      <c r="J54" s="421"/>
      <c r="K54" s="421"/>
      <c r="L54" s="426"/>
      <c r="M54" s="421"/>
      <c r="N54" s="426"/>
      <c r="O54" s="426"/>
      <c r="P54" s="426"/>
      <c r="Q54" s="421"/>
      <c r="R54" s="421"/>
      <c r="S54" s="79"/>
    </row>
    <row r="55" spans="1:19" s="80" customFormat="1" ht="24.75" customHeight="1" x14ac:dyDescent="0.25">
      <c r="A55" s="421"/>
      <c r="B55" s="421"/>
      <c r="C55" s="421"/>
      <c r="D55" s="421"/>
      <c r="E55" s="422"/>
      <c r="F55" s="424"/>
      <c r="G55" s="421" t="s">
        <v>128</v>
      </c>
      <c r="H55" s="232" t="s">
        <v>457</v>
      </c>
      <c r="I55" s="154">
        <v>1</v>
      </c>
      <c r="J55" s="421"/>
      <c r="K55" s="421"/>
      <c r="L55" s="426"/>
      <c r="M55" s="421"/>
      <c r="N55" s="426"/>
      <c r="O55" s="426"/>
      <c r="P55" s="426"/>
      <c r="Q55" s="421"/>
      <c r="R55" s="421"/>
      <c r="S55" s="79"/>
    </row>
    <row r="56" spans="1:19" s="82" customFormat="1" ht="59.25" customHeight="1" x14ac:dyDescent="0.2">
      <c r="A56" s="421"/>
      <c r="B56" s="421"/>
      <c r="C56" s="421"/>
      <c r="D56" s="421"/>
      <c r="E56" s="422"/>
      <c r="F56" s="424"/>
      <c r="G56" s="421"/>
      <c r="H56" s="233" t="s">
        <v>488</v>
      </c>
      <c r="I56" s="234" t="s">
        <v>489</v>
      </c>
      <c r="J56" s="421"/>
      <c r="K56" s="421"/>
      <c r="L56" s="426"/>
      <c r="M56" s="421"/>
      <c r="N56" s="426"/>
      <c r="O56" s="426"/>
      <c r="P56" s="426"/>
      <c r="Q56" s="421"/>
      <c r="R56" s="421"/>
      <c r="S56" s="81"/>
    </row>
    <row r="57" spans="1:19" s="80" customFormat="1" ht="125.25" customHeight="1" x14ac:dyDescent="0.25">
      <c r="A57" s="421"/>
      <c r="B57" s="423" t="s">
        <v>490</v>
      </c>
      <c r="C57" s="423"/>
      <c r="D57" s="423"/>
      <c r="E57" s="423"/>
      <c r="F57" s="423"/>
      <c r="G57" s="423"/>
      <c r="H57" s="423"/>
      <c r="I57" s="423"/>
      <c r="J57" s="423"/>
      <c r="K57" s="423"/>
      <c r="L57" s="423"/>
      <c r="M57" s="423"/>
      <c r="N57" s="423"/>
      <c r="O57" s="423"/>
      <c r="P57" s="423"/>
      <c r="Q57" s="423"/>
      <c r="R57" s="423"/>
      <c r="S57" s="79"/>
    </row>
    <row r="58" spans="1:19" s="10" customFormat="1" ht="204" customHeight="1" x14ac:dyDescent="0.25">
      <c r="A58" s="291">
        <v>7</v>
      </c>
      <c r="B58" s="178">
        <v>1</v>
      </c>
      <c r="C58" s="178">
        <v>4</v>
      </c>
      <c r="D58" s="180">
        <v>5</v>
      </c>
      <c r="E58" s="180" t="s">
        <v>658</v>
      </c>
      <c r="F58" s="180" t="s">
        <v>659</v>
      </c>
      <c r="G58" s="180" t="s">
        <v>670</v>
      </c>
      <c r="H58" s="179" t="s">
        <v>42</v>
      </c>
      <c r="I58" s="69" t="s">
        <v>222</v>
      </c>
      <c r="J58" s="180" t="s">
        <v>660</v>
      </c>
      <c r="K58" s="179" t="s">
        <v>249</v>
      </c>
      <c r="L58" s="179"/>
      <c r="M58" s="182">
        <v>23746.5</v>
      </c>
      <c r="N58" s="182"/>
      <c r="O58" s="182">
        <v>20246.5</v>
      </c>
      <c r="P58" s="182" t="s">
        <v>661</v>
      </c>
      <c r="Q58" s="180" t="s">
        <v>656</v>
      </c>
      <c r="R58" s="180" t="s">
        <v>662</v>
      </c>
      <c r="S58" s="9"/>
    </row>
    <row r="59" spans="1:19" s="11" customFormat="1" x14ac:dyDescent="0.25">
      <c r="A59" s="292"/>
      <c r="B59" s="288" t="s">
        <v>657</v>
      </c>
      <c r="C59" s="289"/>
      <c r="D59" s="289"/>
      <c r="E59" s="289"/>
      <c r="F59" s="289"/>
      <c r="G59" s="289"/>
      <c r="H59" s="289"/>
      <c r="I59" s="289"/>
      <c r="J59" s="289"/>
      <c r="K59" s="289"/>
      <c r="L59" s="289"/>
      <c r="M59" s="289"/>
      <c r="N59" s="289"/>
      <c r="O59" s="289"/>
      <c r="P59" s="289"/>
      <c r="Q59" s="289"/>
      <c r="R59" s="290"/>
    </row>
    <row r="60" spans="1:19" s="219" customFormat="1" x14ac:dyDescent="0.25">
      <c r="A60" s="207"/>
      <c r="B60" s="208"/>
      <c r="C60" s="208"/>
      <c r="D60" s="208"/>
      <c r="E60" s="208"/>
      <c r="F60" s="208"/>
      <c r="G60" s="208"/>
      <c r="H60" s="208"/>
      <c r="I60" s="208"/>
      <c r="J60" s="208"/>
      <c r="K60" s="208"/>
      <c r="L60" s="208"/>
      <c r="M60" s="228"/>
      <c r="N60" s="228"/>
      <c r="O60" s="228"/>
      <c r="P60" s="228"/>
      <c r="Q60" s="208"/>
      <c r="R60" s="208"/>
    </row>
    <row r="61" spans="1:19" s="11" customFormat="1" x14ac:dyDescent="0.25">
      <c r="F61" s="83"/>
      <c r="G61" s="84"/>
      <c r="M61" s="427" t="s">
        <v>144</v>
      </c>
      <c r="N61" s="427"/>
      <c r="O61" s="427" t="s">
        <v>145</v>
      </c>
      <c r="P61" s="427"/>
    </row>
    <row r="62" spans="1:19" s="11" customFormat="1" x14ac:dyDescent="0.25">
      <c r="F62" s="83"/>
      <c r="G62" s="84"/>
      <c r="M62" s="85" t="s">
        <v>118</v>
      </c>
      <c r="N62" s="85" t="s">
        <v>119</v>
      </c>
      <c r="O62" s="85" t="s">
        <v>118</v>
      </c>
      <c r="P62" s="85" t="s">
        <v>119</v>
      </c>
    </row>
    <row r="63" spans="1:19" s="11" customFormat="1" ht="18" customHeight="1" x14ac:dyDescent="0.25">
      <c r="F63" s="83"/>
      <c r="G63" s="84"/>
      <c r="M63" s="41">
        <v>6</v>
      </c>
      <c r="N63" s="86">
        <v>129967.02</v>
      </c>
      <c r="O63" s="41">
        <v>1</v>
      </c>
      <c r="P63" s="86">
        <v>20246.5</v>
      </c>
      <c r="Q63" s="12"/>
    </row>
    <row r="64" spans="1:19" s="11" customFormat="1" x14ac:dyDescent="0.25">
      <c r="F64" s="83"/>
      <c r="G64" s="84"/>
      <c r="M64" s="12"/>
      <c r="N64" s="12"/>
      <c r="O64" s="12"/>
      <c r="P64" s="12"/>
    </row>
    <row r="65" spans="6:16" s="11" customFormat="1" x14ac:dyDescent="0.25">
      <c r="F65" s="83"/>
      <c r="G65" s="84"/>
      <c r="M65" s="12"/>
      <c r="N65" s="12"/>
      <c r="O65" s="12"/>
      <c r="P65" s="12"/>
    </row>
    <row r="66" spans="6:16" s="11" customFormat="1" x14ac:dyDescent="0.25">
      <c r="F66" s="83"/>
      <c r="G66" s="84"/>
      <c r="M66" s="12"/>
      <c r="N66" s="12"/>
      <c r="O66" s="12"/>
      <c r="P66" s="12"/>
    </row>
    <row r="67" spans="6:16" s="11" customFormat="1" x14ac:dyDescent="0.25">
      <c r="F67" s="83"/>
      <c r="G67" s="84"/>
      <c r="M67" s="12"/>
      <c r="N67" s="12"/>
      <c r="O67" s="12"/>
      <c r="P67" s="12"/>
    </row>
    <row r="68" spans="6:16" s="11" customFormat="1" x14ac:dyDescent="0.25">
      <c r="F68" s="83"/>
      <c r="G68" s="84"/>
      <c r="M68" s="12"/>
      <c r="N68" s="12"/>
      <c r="O68" s="12"/>
      <c r="P68" s="12"/>
    </row>
    <row r="69" spans="6:16" s="11" customFormat="1" x14ac:dyDescent="0.25">
      <c r="F69" s="83"/>
      <c r="G69" s="84"/>
      <c r="M69" s="12"/>
      <c r="N69" s="12"/>
      <c r="O69" s="12"/>
      <c r="P69" s="12"/>
    </row>
    <row r="70" spans="6:16" s="11" customFormat="1" x14ac:dyDescent="0.25">
      <c r="F70" s="83"/>
      <c r="G70" s="84"/>
      <c r="M70" s="12"/>
      <c r="N70" s="12"/>
      <c r="O70" s="12"/>
      <c r="P70" s="12"/>
    </row>
    <row r="71" spans="6:16" s="11" customFormat="1" x14ac:dyDescent="0.25">
      <c r="F71" s="83"/>
      <c r="G71" s="84"/>
      <c r="M71" s="12"/>
      <c r="N71" s="12"/>
      <c r="O71" s="12"/>
      <c r="P71" s="12"/>
    </row>
    <row r="72" spans="6:16" s="11" customFormat="1" x14ac:dyDescent="0.25">
      <c r="F72" s="83"/>
      <c r="G72" s="84"/>
      <c r="M72" s="12"/>
      <c r="N72" s="12"/>
      <c r="O72" s="12"/>
      <c r="P72" s="12"/>
    </row>
    <row r="73" spans="6:16" s="11" customFormat="1" x14ac:dyDescent="0.25">
      <c r="F73" s="83"/>
      <c r="G73" s="84"/>
      <c r="M73" s="12"/>
      <c r="N73" s="12"/>
      <c r="O73" s="12"/>
      <c r="P73" s="12"/>
    </row>
    <row r="74" spans="6:16" s="11" customFormat="1" x14ac:dyDescent="0.25">
      <c r="F74" s="83"/>
      <c r="G74" s="84"/>
      <c r="M74" s="12"/>
      <c r="N74" s="12"/>
      <c r="O74" s="12"/>
      <c r="P74" s="12"/>
    </row>
    <row r="75" spans="6:16" s="11" customFormat="1" x14ac:dyDescent="0.25">
      <c r="F75" s="83"/>
      <c r="G75" s="84"/>
      <c r="M75" s="12"/>
      <c r="N75" s="12"/>
      <c r="O75" s="12"/>
      <c r="P75" s="12"/>
    </row>
    <row r="76" spans="6:16" s="11" customFormat="1" x14ac:dyDescent="0.25">
      <c r="F76" s="83"/>
      <c r="G76" s="84"/>
      <c r="M76" s="12"/>
      <c r="N76" s="12"/>
      <c r="O76" s="12"/>
      <c r="P76" s="12"/>
    </row>
    <row r="77" spans="6:16" s="11" customFormat="1" x14ac:dyDescent="0.25">
      <c r="F77" s="83"/>
      <c r="G77" s="84"/>
      <c r="M77" s="12"/>
      <c r="N77" s="12"/>
      <c r="O77" s="12"/>
      <c r="P77" s="12"/>
    </row>
    <row r="78" spans="6:16" s="11" customFormat="1" x14ac:dyDescent="0.25">
      <c r="F78" s="83"/>
      <c r="G78" s="84"/>
      <c r="M78" s="12"/>
      <c r="N78" s="12"/>
      <c r="O78" s="12"/>
      <c r="P78" s="12"/>
    </row>
    <row r="79" spans="6:16" s="11" customFormat="1" x14ac:dyDescent="0.25">
      <c r="F79" s="83"/>
      <c r="G79" s="84"/>
      <c r="M79" s="12"/>
      <c r="N79" s="12"/>
      <c r="O79" s="12"/>
      <c r="P79" s="12"/>
    </row>
    <row r="80" spans="6:16" s="11" customFormat="1" x14ac:dyDescent="0.25">
      <c r="F80" s="83"/>
      <c r="G80" s="84"/>
      <c r="M80" s="12"/>
      <c r="N80" s="12"/>
      <c r="O80" s="12"/>
      <c r="P80" s="12"/>
    </row>
    <row r="81" spans="6:16" s="11" customFormat="1" x14ac:dyDescent="0.25">
      <c r="F81" s="83"/>
      <c r="G81" s="84"/>
      <c r="M81" s="12"/>
      <c r="N81" s="12"/>
      <c r="O81" s="12"/>
      <c r="P81" s="12"/>
    </row>
    <row r="82" spans="6:16" s="11" customFormat="1" x14ac:dyDescent="0.25">
      <c r="F82" s="83"/>
      <c r="G82" s="84"/>
      <c r="M82" s="12"/>
      <c r="N82" s="12"/>
      <c r="O82" s="12"/>
      <c r="P82" s="12"/>
    </row>
    <row r="83" spans="6:16" s="11" customFormat="1" x14ac:dyDescent="0.25">
      <c r="F83" s="83"/>
      <c r="G83" s="84"/>
      <c r="M83" s="12"/>
      <c r="N83" s="12"/>
      <c r="O83" s="12"/>
      <c r="P83" s="12"/>
    </row>
    <row r="84" spans="6:16" s="11" customFormat="1" x14ac:dyDescent="0.25">
      <c r="F84" s="83"/>
      <c r="G84" s="84"/>
      <c r="M84" s="12"/>
      <c r="N84" s="12"/>
      <c r="O84" s="12"/>
      <c r="P84" s="12"/>
    </row>
    <row r="85" spans="6:16" s="11" customFormat="1" x14ac:dyDescent="0.25">
      <c r="F85" s="83"/>
      <c r="G85" s="84"/>
      <c r="M85" s="12"/>
      <c r="N85" s="12"/>
      <c r="O85" s="12"/>
      <c r="P85" s="12"/>
    </row>
    <row r="86" spans="6:16" s="11" customFormat="1" x14ac:dyDescent="0.25">
      <c r="F86" s="83"/>
      <c r="G86" s="84"/>
      <c r="M86" s="12"/>
      <c r="N86" s="12"/>
      <c r="O86" s="12"/>
      <c r="P86" s="12"/>
    </row>
    <row r="87" spans="6:16" s="11" customFormat="1" x14ac:dyDescent="0.25">
      <c r="F87" s="83"/>
      <c r="G87" s="84"/>
      <c r="M87" s="12"/>
      <c r="N87" s="12"/>
      <c r="O87" s="12"/>
      <c r="P87" s="12"/>
    </row>
    <row r="88" spans="6:16" s="11" customFormat="1" x14ac:dyDescent="0.25">
      <c r="F88" s="83"/>
      <c r="G88" s="84"/>
      <c r="M88" s="12"/>
      <c r="N88" s="12"/>
      <c r="O88" s="12"/>
      <c r="P88" s="12"/>
    </row>
    <row r="89" spans="6:16" s="11" customFormat="1" x14ac:dyDescent="0.25">
      <c r="F89" s="83"/>
      <c r="G89" s="84"/>
      <c r="M89" s="12"/>
      <c r="N89" s="12"/>
      <c r="O89" s="12"/>
      <c r="P89" s="12"/>
    </row>
    <row r="90" spans="6:16" s="11" customFormat="1" x14ac:dyDescent="0.25">
      <c r="F90" s="83"/>
      <c r="G90" s="84"/>
      <c r="M90" s="12"/>
      <c r="N90" s="12"/>
      <c r="O90" s="12"/>
      <c r="P90" s="12"/>
    </row>
    <row r="91" spans="6:16" s="11" customFormat="1" x14ac:dyDescent="0.25">
      <c r="F91" s="83"/>
      <c r="G91" s="84"/>
      <c r="M91" s="12"/>
      <c r="N91" s="12"/>
      <c r="O91" s="12"/>
      <c r="P91" s="12"/>
    </row>
    <row r="92" spans="6:16" s="11" customFormat="1" x14ac:dyDescent="0.25">
      <c r="F92" s="83"/>
      <c r="G92" s="84"/>
      <c r="M92" s="12"/>
      <c r="N92" s="12"/>
      <c r="O92" s="12"/>
      <c r="P92" s="12"/>
    </row>
    <row r="93" spans="6:16" s="11" customFormat="1" x14ac:dyDescent="0.25">
      <c r="F93" s="83"/>
      <c r="G93" s="84"/>
      <c r="M93" s="12"/>
      <c r="N93" s="12"/>
      <c r="O93" s="12"/>
      <c r="P93" s="12"/>
    </row>
    <row r="94" spans="6:16" s="11" customFormat="1" x14ac:dyDescent="0.25">
      <c r="F94" s="83"/>
      <c r="G94" s="84"/>
      <c r="M94" s="12"/>
      <c r="N94" s="12"/>
      <c r="O94" s="12"/>
      <c r="P94" s="12"/>
    </row>
    <row r="95" spans="6:16" s="11" customFormat="1" x14ac:dyDescent="0.25">
      <c r="F95" s="83"/>
      <c r="G95" s="84"/>
      <c r="M95" s="12"/>
      <c r="N95" s="12"/>
      <c r="O95" s="12"/>
      <c r="P95" s="12"/>
    </row>
    <row r="96" spans="6:16" s="11" customFormat="1" x14ac:dyDescent="0.25">
      <c r="F96" s="83"/>
      <c r="G96" s="84"/>
      <c r="M96" s="12"/>
      <c r="N96" s="12"/>
      <c r="O96" s="12"/>
      <c r="P96" s="12"/>
    </row>
    <row r="97" spans="6:16" s="11" customFormat="1" x14ac:dyDescent="0.25">
      <c r="F97" s="83"/>
      <c r="G97" s="84"/>
      <c r="M97" s="12"/>
      <c r="N97" s="12"/>
      <c r="O97" s="12"/>
      <c r="P97" s="12"/>
    </row>
    <row r="98" spans="6:16" s="11" customFormat="1" x14ac:dyDescent="0.25">
      <c r="F98" s="83"/>
      <c r="G98" s="84"/>
      <c r="M98" s="12"/>
      <c r="N98" s="12"/>
      <c r="O98" s="12"/>
      <c r="P98" s="12"/>
    </row>
    <row r="99" spans="6:16" s="11" customFormat="1" x14ac:dyDescent="0.25">
      <c r="F99" s="83"/>
      <c r="G99" s="84"/>
      <c r="M99" s="12"/>
      <c r="N99" s="12"/>
      <c r="O99" s="12"/>
      <c r="P99" s="12"/>
    </row>
    <row r="100" spans="6:16" s="11" customFormat="1" x14ac:dyDescent="0.25">
      <c r="F100" s="83"/>
      <c r="G100" s="84"/>
      <c r="M100" s="12"/>
      <c r="N100" s="12"/>
      <c r="O100" s="12"/>
      <c r="P100" s="12"/>
    </row>
    <row r="101" spans="6:16" s="11" customFormat="1" x14ac:dyDescent="0.25">
      <c r="F101" s="83"/>
      <c r="G101" s="84"/>
      <c r="M101" s="12"/>
      <c r="N101" s="12"/>
      <c r="O101" s="12"/>
      <c r="P101" s="12"/>
    </row>
    <row r="102" spans="6:16" s="11" customFormat="1" x14ac:dyDescent="0.25">
      <c r="F102" s="83"/>
      <c r="G102" s="84"/>
      <c r="M102" s="12"/>
      <c r="N102" s="12"/>
      <c r="O102" s="12"/>
      <c r="P102" s="12"/>
    </row>
    <row r="103" spans="6:16" s="11" customFormat="1" x14ac:dyDescent="0.25">
      <c r="F103" s="83"/>
      <c r="G103" s="84"/>
      <c r="M103" s="12"/>
      <c r="N103" s="12"/>
      <c r="O103" s="12"/>
      <c r="P103" s="12"/>
    </row>
    <row r="104" spans="6:16" s="11" customFormat="1" x14ac:dyDescent="0.25">
      <c r="F104" s="83"/>
      <c r="G104" s="84"/>
      <c r="M104" s="12"/>
      <c r="N104" s="12"/>
      <c r="O104" s="12"/>
      <c r="P104" s="12"/>
    </row>
    <row r="105" spans="6:16" s="11" customFormat="1" x14ac:dyDescent="0.25">
      <c r="F105" s="83"/>
      <c r="G105" s="84"/>
      <c r="M105" s="12"/>
      <c r="N105" s="12"/>
      <c r="O105" s="12"/>
      <c r="P105" s="12"/>
    </row>
    <row r="106" spans="6:16" s="11" customFormat="1" x14ac:dyDescent="0.25">
      <c r="F106" s="83"/>
      <c r="G106" s="84"/>
      <c r="M106" s="12"/>
      <c r="N106" s="12"/>
      <c r="O106" s="12"/>
      <c r="P106" s="12"/>
    </row>
    <row r="107" spans="6:16" s="11" customFormat="1" x14ac:dyDescent="0.25">
      <c r="F107" s="83"/>
      <c r="G107" s="84"/>
      <c r="M107" s="12"/>
      <c r="N107" s="12"/>
      <c r="O107" s="12"/>
      <c r="P107" s="12"/>
    </row>
    <row r="108" spans="6:16" s="11" customFormat="1" x14ac:dyDescent="0.25">
      <c r="F108" s="83"/>
      <c r="G108" s="84"/>
      <c r="M108" s="12"/>
      <c r="N108" s="12"/>
      <c r="O108" s="12"/>
      <c r="P108" s="12"/>
    </row>
    <row r="109" spans="6:16" s="11" customFormat="1" x14ac:dyDescent="0.25">
      <c r="F109" s="83"/>
      <c r="G109" s="84"/>
      <c r="M109" s="12"/>
      <c r="N109" s="12"/>
      <c r="O109" s="12"/>
      <c r="P109" s="12"/>
    </row>
    <row r="110" spans="6:16" s="11" customFormat="1" x14ac:dyDescent="0.25">
      <c r="F110" s="83"/>
      <c r="G110" s="84"/>
      <c r="M110" s="12"/>
      <c r="N110" s="12"/>
      <c r="O110" s="12"/>
      <c r="P110" s="12"/>
    </row>
    <row r="111" spans="6:16" s="11" customFormat="1" x14ac:dyDescent="0.25">
      <c r="F111" s="83"/>
      <c r="G111" s="84"/>
      <c r="M111" s="12"/>
      <c r="N111" s="12"/>
      <c r="O111" s="12"/>
      <c r="P111" s="12"/>
    </row>
    <row r="112" spans="6:16" s="11" customFormat="1" x14ac:dyDescent="0.25">
      <c r="F112" s="83"/>
      <c r="G112" s="84"/>
      <c r="M112" s="12"/>
      <c r="N112" s="12"/>
      <c r="O112" s="12"/>
      <c r="P112" s="12"/>
    </row>
    <row r="113" spans="6:16" s="11" customFormat="1" x14ac:dyDescent="0.25">
      <c r="F113" s="83"/>
      <c r="G113" s="84"/>
      <c r="M113" s="12"/>
      <c r="N113" s="12"/>
      <c r="O113" s="12"/>
      <c r="P113" s="12"/>
    </row>
    <row r="114" spans="6:16" s="11" customFormat="1" x14ac:dyDescent="0.25">
      <c r="F114" s="83"/>
      <c r="G114" s="84"/>
      <c r="M114" s="12"/>
      <c r="N114" s="12"/>
      <c r="O114" s="12"/>
      <c r="P114" s="12"/>
    </row>
    <row r="115" spans="6:16" s="11" customFormat="1" x14ac:dyDescent="0.25">
      <c r="F115" s="83"/>
      <c r="G115" s="84"/>
      <c r="M115" s="12"/>
      <c r="N115" s="12"/>
      <c r="O115" s="12"/>
      <c r="P115" s="12"/>
    </row>
    <row r="116" spans="6:16" s="11" customFormat="1" x14ac:dyDescent="0.25">
      <c r="F116" s="83"/>
      <c r="G116" s="84"/>
      <c r="M116" s="12"/>
      <c r="N116" s="12"/>
      <c r="O116" s="12"/>
      <c r="P116" s="12"/>
    </row>
    <row r="117" spans="6:16" s="11" customFormat="1" x14ac:dyDescent="0.25">
      <c r="F117" s="83"/>
      <c r="G117" s="84"/>
      <c r="M117" s="12"/>
      <c r="N117" s="12"/>
      <c r="O117" s="12"/>
      <c r="P117" s="12"/>
    </row>
    <row r="118" spans="6:16" s="11" customFormat="1" x14ac:dyDescent="0.25">
      <c r="F118" s="83"/>
      <c r="G118" s="84"/>
      <c r="M118" s="12"/>
      <c r="N118" s="12"/>
      <c r="O118" s="12"/>
      <c r="P118" s="12"/>
    </row>
    <row r="119" spans="6:16" s="11" customFormat="1" x14ac:dyDescent="0.25">
      <c r="F119" s="83"/>
      <c r="G119" s="84"/>
      <c r="M119" s="12"/>
      <c r="N119" s="12"/>
      <c r="O119" s="12"/>
      <c r="P119" s="12"/>
    </row>
    <row r="120" spans="6:16" s="11" customFormat="1" x14ac:dyDescent="0.25">
      <c r="F120" s="83"/>
      <c r="G120" s="84"/>
      <c r="M120" s="12"/>
      <c r="N120" s="12"/>
      <c r="O120" s="12"/>
      <c r="P120" s="12"/>
    </row>
    <row r="121" spans="6:16" s="11" customFormat="1" x14ac:dyDescent="0.25">
      <c r="F121" s="83"/>
      <c r="G121" s="84"/>
      <c r="M121" s="12"/>
      <c r="N121" s="12"/>
      <c r="O121" s="12"/>
      <c r="P121" s="12"/>
    </row>
    <row r="122" spans="6:16" s="11" customFormat="1" x14ac:dyDescent="0.25">
      <c r="F122" s="83"/>
      <c r="G122" s="84"/>
      <c r="M122" s="12"/>
      <c r="N122" s="12"/>
      <c r="O122" s="12"/>
      <c r="P122" s="12"/>
    </row>
    <row r="123" spans="6:16" s="11" customFormat="1" x14ac:dyDescent="0.25">
      <c r="F123" s="83"/>
      <c r="G123" s="84"/>
      <c r="M123" s="12"/>
      <c r="N123" s="12"/>
      <c r="O123" s="12"/>
      <c r="P123" s="12"/>
    </row>
    <row r="124" spans="6:16" s="11" customFormat="1" x14ac:dyDescent="0.25">
      <c r="F124" s="83"/>
      <c r="G124" s="84"/>
      <c r="M124" s="12"/>
      <c r="N124" s="12"/>
      <c r="O124" s="12"/>
      <c r="P124" s="12"/>
    </row>
    <row r="125" spans="6:16" s="11" customFormat="1" x14ac:dyDescent="0.25">
      <c r="F125" s="83"/>
      <c r="G125" s="84"/>
      <c r="M125" s="12"/>
      <c r="N125" s="12"/>
      <c r="O125" s="12"/>
      <c r="P125" s="12"/>
    </row>
    <row r="126" spans="6:16" s="11" customFormat="1" x14ac:dyDescent="0.25">
      <c r="F126" s="83"/>
      <c r="G126" s="84"/>
      <c r="M126" s="12"/>
      <c r="N126" s="12"/>
      <c r="O126" s="12"/>
      <c r="P126" s="12"/>
    </row>
    <row r="127" spans="6:16" s="11" customFormat="1" x14ac:dyDescent="0.25">
      <c r="F127" s="83"/>
      <c r="G127" s="84"/>
      <c r="M127" s="12"/>
      <c r="N127" s="12"/>
      <c r="O127" s="12"/>
      <c r="P127" s="12"/>
    </row>
    <row r="128" spans="6:16" s="11" customFormat="1" x14ac:dyDescent="0.25">
      <c r="F128" s="83"/>
      <c r="G128" s="84"/>
      <c r="M128" s="12"/>
      <c r="N128" s="12"/>
      <c r="O128" s="12"/>
      <c r="P128" s="12"/>
    </row>
    <row r="129" spans="6:16" s="11" customFormat="1" x14ac:dyDescent="0.25">
      <c r="F129" s="83"/>
      <c r="G129" s="84"/>
      <c r="M129" s="12"/>
      <c r="N129" s="12"/>
      <c r="O129" s="12"/>
      <c r="P129" s="12"/>
    </row>
    <row r="130" spans="6:16" s="11" customFormat="1" x14ac:dyDescent="0.25">
      <c r="F130" s="83"/>
      <c r="G130" s="84"/>
      <c r="M130" s="12"/>
      <c r="N130" s="12"/>
      <c r="O130" s="12"/>
      <c r="P130" s="12"/>
    </row>
    <row r="131" spans="6:16" s="11" customFormat="1" x14ac:dyDescent="0.25">
      <c r="F131" s="83"/>
      <c r="G131" s="84"/>
      <c r="M131" s="12"/>
      <c r="N131" s="12"/>
      <c r="O131" s="12"/>
      <c r="P131" s="12"/>
    </row>
    <row r="132" spans="6:16" s="11" customFormat="1" x14ac:dyDescent="0.25">
      <c r="F132" s="83"/>
      <c r="G132" s="84"/>
      <c r="M132" s="12"/>
      <c r="N132" s="12"/>
      <c r="O132" s="12"/>
      <c r="P132" s="12"/>
    </row>
    <row r="133" spans="6:16" s="11" customFormat="1" x14ac:dyDescent="0.25">
      <c r="F133" s="83"/>
      <c r="G133" s="84"/>
      <c r="M133" s="12"/>
      <c r="N133" s="12"/>
      <c r="O133" s="12"/>
      <c r="P133" s="12"/>
    </row>
    <row r="134" spans="6:16" s="11" customFormat="1" x14ac:dyDescent="0.25">
      <c r="F134" s="83"/>
      <c r="G134" s="84"/>
      <c r="M134" s="12"/>
      <c r="N134" s="12"/>
      <c r="O134" s="12"/>
      <c r="P134" s="12"/>
    </row>
    <row r="135" spans="6:16" s="11" customFormat="1" x14ac:dyDescent="0.25">
      <c r="F135" s="83"/>
      <c r="G135" s="84"/>
      <c r="M135" s="12"/>
      <c r="N135" s="12"/>
      <c r="O135" s="12"/>
      <c r="P135" s="12"/>
    </row>
    <row r="136" spans="6:16" s="11" customFormat="1" x14ac:dyDescent="0.25">
      <c r="F136" s="83"/>
      <c r="G136" s="84"/>
      <c r="M136" s="12"/>
      <c r="N136" s="12"/>
      <c r="O136" s="12"/>
      <c r="P136" s="12"/>
    </row>
    <row r="137" spans="6:16" s="11" customFormat="1" x14ac:dyDescent="0.25">
      <c r="F137" s="83"/>
      <c r="G137" s="84"/>
      <c r="M137" s="12"/>
      <c r="N137" s="12"/>
      <c r="O137" s="12"/>
      <c r="P137" s="12"/>
    </row>
    <row r="138" spans="6:16" s="11" customFormat="1" x14ac:dyDescent="0.25">
      <c r="F138" s="83"/>
      <c r="G138" s="84"/>
      <c r="M138" s="12"/>
      <c r="N138" s="12"/>
      <c r="O138" s="12"/>
      <c r="P138" s="12"/>
    </row>
    <row r="139" spans="6:16" s="11" customFormat="1" x14ac:dyDescent="0.25">
      <c r="F139" s="83"/>
      <c r="G139" s="84"/>
      <c r="M139" s="12"/>
      <c r="N139" s="12"/>
      <c r="O139" s="12"/>
      <c r="P139" s="12"/>
    </row>
    <row r="140" spans="6:16" s="11" customFormat="1" x14ac:dyDescent="0.25">
      <c r="F140" s="83"/>
      <c r="G140" s="84"/>
      <c r="M140" s="12"/>
      <c r="N140" s="12"/>
      <c r="O140" s="12"/>
      <c r="P140" s="12"/>
    </row>
    <row r="141" spans="6:16" s="11" customFormat="1" x14ac:dyDescent="0.25">
      <c r="F141" s="83"/>
      <c r="G141" s="84"/>
      <c r="M141" s="12"/>
      <c r="N141" s="12"/>
      <c r="O141" s="12"/>
      <c r="P141" s="12"/>
    </row>
    <row r="142" spans="6:16" s="11" customFormat="1" x14ac:dyDescent="0.25">
      <c r="F142" s="83"/>
      <c r="G142" s="84"/>
      <c r="M142" s="12"/>
      <c r="N142" s="12"/>
      <c r="O142" s="12"/>
      <c r="P142" s="12"/>
    </row>
    <row r="143" spans="6:16" s="11" customFormat="1" x14ac:dyDescent="0.25">
      <c r="F143" s="83"/>
      <c r="G143" s="84"/>
      <c r="M143" s="12"/>
      <c r="N143" s="12"/>
      <c r="O143" s="12"/>
      <c r="P143" s="12"/>
    </row>
    <row r="144" spans="6:16" s="11" customFormat="1" x14ac:dyDescent="0.25">
      <c r="F144" s="83"/>
      <c r="G144" s="84"/>
      <c r="M144" s="12"/>
      <c r="N144" s="12"/>
      <c r="O144" s="12"/>
      <c r="P144" s="12"/>
    </row>
    <row r="145" spans="6:16" s="11" customFormat="1" x14ac:dyDescent="0.25">
      <c r="F145" s="83"/>
      <c r="G145" s="84"/>
      <c r="M145" s="12"/>
      <c r="N145" s="12"/>
      <c r="O145" s="12"/>
      <c r="P145" s="12"/>
    </row>
    <row r="146" spans="6:16" s="11" customFormat="1" x14ac:dyDescent="0.25">
      <c r="F146" s="83"/>
      <c r="G146" s="84"/>
      <c r="M146" s="12"/>
      <c r="N146" s="12"/>
      <c r="O146" s="12"/>
      <c r="P146" s="12"/>
    </row>
    <row r="147" spans="6:16" s="11" customFormat="1" x14ac:dyDescent="0.25">
      <c r="F147" s="83"/>
      <c r="G147" s="84"/>
      <c r="M147" s="12"/>
      <c r="N147" s="12"/>
      <c r="O147" s="12"/>
      <c r="P147" s="12"/>
    </row>
    <row r="148" spans="6:16" s="11" customFormat="1" x14ac:dyDescent="0.25">
      <c r="F148" s="83"/>
      <c r="G148" s="84"/>
      <c r="M148" s="12"/>
      <c r="N148" s="12"/>
      <c r="O148" s="12"/>
      <c r="P148" s="12"/>
    </row>
    <row r="149" spans="6:16" s="11" customFormat="1" x14ac:dyDescent="0.25">
      <c r="F149" s="83"/>
      <c r="G149" s="84"/>
      <c r="M149" s="12"/>
      <c r="N149" s="12"/>
      <c r="O149" s="12"/>
      <c r="P149" s="12"/>
    </row>
    <row r="150" spans="6:16" s="11" customFormat="1" x14ac:dyDescent="0.25">
      <c r="F150" s="83"/>
      <c r="G150" s="84"/>
      <c r="M150" s="12"/>
      <c r="N150" s="12"/>
      <c r="O150" s="12"/>
      <c r="P150" s="12"/>
    </row>
    <row r="151" spans="6:16" s="11" customFormat="1" x14ac:dyDescent="0.25">
      <c r="F151" s="83"/>
      <c r="G151" s="84"/>
      <c r="M151" s="12"/>
      <c r="N151" s="12"/>
      <c r="O151" s="12"/>
      <c r="P151" s="12"/>
    </row>
    <row r="152" spans="6:16" s="11" customFormat="1" x14ac:dyDescent="0.25">
      <c r="F152" s="83"/>
      <c r="G152" s="84"/>
      <c r="M152" s="12"/>
      <c r="N152" s="12"/>
      <c r="O152" s="12"/>
      <c r="P152" s="12"/>
    </row>
    <row r="153" spans="6:16" s="11" customFormat="1" x14ac:dyDescent="0.25">
      <c r="F153" s="83"/>
      <c r="G153" s="84"/>
      <c r="M153" s="12"/>
      <c r="N153" s="12"/>
      <c r="O153" s="12"/>
      <c r="P153" s="12"/>
    </row>
    <row r="154" spans="6:16" s="11" customFormat="1" x14ac:dyDescent="0.25">
      <c r="F154" s="83"/>
      <c r="G154" s="84"/>
      <c r="M154" s="12"/>
      <c r="N154" s="12"/>
      <c r="O154" s="12"/>
      <c r="P154" s="12"/>
    </row>
    <row r="155" spans="6:16" s="11" customFormat="1" x14ac:dyDescent="0.25">
      <c r="F155" s="83"/>
      <c r="G155" s="84"/>
      <c r="M155" s="12"/>
      <c r="N155" s="12"/>
      <c r="O155" s="12"/>
      <c r="P155" s="12"/>
    </row>
    <row r="156" spans="6:16" s="11" customFormat="1" x14ac:dyDescent="0.25">
      <c r="F156" s="83"/>
      <c r="G156" s="84"/>
      <c r="M156" s="12"/>
      <c r="N156" s="12"/>
      <c r="O156" s="12"/>
      <c r="P156" s="12"/>
    </row>
    <row r="157" spans="6:16" s="11" customFormat="1" x14ac:dyDescent="0.25">
      <c r="F157" s="83"/>
      <c r="G157" s="84"/>
      <c r="M157" s="12"/>
      <c r="N157" s="12"/>
      <c r="O157" s="12"/>
      <c r="P157" s="12"/>
    </row>
    <row r="158" spans="6:16" s="11" customFormat="1" x14ac:dyDescent="0.25">
      <c r="F158" s="83"/>
      <c r="G158" s="84"/>
      <c r="M158" s="12"/>
      <c r="N158" s="12"/>
      <c r="O158" s="12"/>
      <c r="P158" s="12"/>
    </row>
    <row r="159" spans="6:16" s="11" customFormat="1" x14ac:dyDescent="0.25">
      <c r="F159" s="83"/>
      <c r="G159" s="84"/>
      <c r="M159" s="12"/>
      <c r="N159" s="12"/>
      <c r="O159" s="12"/>
      <c r="P159" s="12"/>
    </row>
    <row r="160" spans="6:16" s="11" customFormat="1" x14ac:dyDescent="0.25">
      <c r="F160" s="83"/>
      <c r="G160" s="84"/>
      <c r="M160" s="12"/>
      <c r="N160" s="12"/>
      <c r="O160" s="12"/>
      <c r="P160" s="12"/>
    </row>
    <row r="161" spans="6:16" s="11" customFormat="1" x14ac:dyDescent="0.25">
      <c r="F161" s="83"/>
      <c r="G161" s="84"/>
      <c r="M161" s="12"/>
      <c r="N161" s="12"/>
      <c r="O161" s="12"/>
      <c r="P161" s="12"/>
    </row>
    <row r="162" spans="6:16" s="11" customFormat="1" x14ac:dyDescent="0.25">
      <c r="F162" s="83"/>
      <c r="G162" s="84"/>
      <c r="M162" s="12"/>
      <c r="N162" s="12"/>
      <c r="O162" s="12"/>
      <c r="P162" s="12"/>
    </row>
    <row r="163" spans="6:16" s="11" customFormat="1" x14ac:dyDescent="0.25">
      <c r="F163" s="83"/>
      <c r="G163" s="84"/>
      <c r="M163" s="12"/>
      <c r="N163" s="12"/>
      <c r="O163" s="12"/>
      <c r="P163" s="12"/>
    </row>
    <row r="164" spans="6:16" s="11" customFormat="1" x14ac:dyDescent="0.25">
      <c r="F164" s="83"/>
      <c r="G164" s="84"/>
      <c r="M164" s="12"/>
      <c r="N164" s="12"/>
      <c r="O164" s="12"/>
      <c r="P164" s="12"/>
    </row>
    <row r="165" spans="6:16" s="11" customFormat="1" x14ac:dyDescent="0.25">
      <c r="F165" s="83"/>
      <c r="G165" s="84"/>
      <c r="M165" s="12"/>
      <c r="N165" s="12"/>
      <c r="O165" s="12"/>
      <c r="P165" s="12"/>
    </row>
    <row r="166" spans="6:16" s="11" customFormat="1" x14ac:dyDescent="0.25">
      <c r="F166" s="83"/>
      <c r="G166" s="84"/>
      <c r="M166" s="12"/>
      <c r="N166" s="12"/>
      <c r="O166" s="12"/>
      <c r="P166" s="12"/>
    </row>
    <row r="167" spans="6:16" s="11" customFormat="1" x14ac:dyDescent="0.25">
      <c r="F167" s="83"/>
      <c r="G167" s="84"/>
      <c r="M167" s="12"/>
      <c r="N167" s="12"/>
      <c r="O167" s="12"/>
      <c r="P167" s="12"/>
    </row>
    <row r="168" spans="6:16" s="11" customFormat="1" x14ac:dyDescent="0.25">
      <c r="F168" s="83"/>
      <c r="G168" s="84"/>
      <c r="M168" s="12"/>
      <c r="N168" s="12"/>
      <c r="O168" s="12"/>
      <c r="P168" s="12"/>
    </row>
    <row r="169" spans="6:16" s="11" customFormat="1" x14ac:dyDescent="0.25">
      <c r="F169" s="83"/>
      <c r="G169" s="84"/>
      <c r="M169" s="12"/>
      <c r="N169" s="12"/>
      <c r="O169" s="12"/>
      <c r="P169" s="12"/>
    </row>
    <row r="170" spans="6:16" s="11" customFormat="1" x14ac:dyDescent="0.25">
      <c r="F170" s="83"/>
      <c r="G170" s="84"/>
      <c r="M170" s="12"/>
      <c r="N170" s="12"/>
      <c r="O170" s="12"/>
      <c r="P170" s="12"/>
    </row>
    <row r="171" spans="6:16" s="11" customFormat="1" x14ac:dyDescent="0.25">
      <c r="F171" s="83"/>
      <c r="G171" s="84"/>
      <c r="M171" s="12"/>
      <c r="N171" s="12"/>
      <c r="O171" s="12"/>
      <c r="P171" s="12"/>
    </row>
    <row r="172" spans="6:16" s="11" customFormat="1" x14ac:dyDescent="0.25">
      <c r="F172" s="83"/>
      <c r="G172" s="84"/>
      <c r="M172" s="12"/>
      <c r="N172" s="12"/>
      <c r="O172" s="12"/>
      <c r="P172" s="12"/>
    </row>
    <row r="173" spans="6:16" s="11" customFormat="1" x14ac:dyDescent="0.25">
      <c r="F173" s="83"/>
      <c r="G173" s="84"/>
      <c r="M173" s="12"/>
      <c r="N173" s="12"/>
      <c r="O173" s="12"/>
      <c r="P173" s="12"/>
    </row>
    <row r="174" spans="6:16" s="11" customFormat="1" x14ac:dyDescent="0.25">
      <c r="F174" s="83"/>
      <c r="G174" s="84"/>
      <c r="M174" s="12"/>
      <c r="N174" s="12"/>
      <c r="O174" s="12"/>
      <c r="P174" s="12"/>
    </row>
    <row r="175" spans="6:16" s="11" customFormat="1" x14ac:dyDescent="0.25">
      <c r="F175" s="83"/>
      <c r="G175" s="84"/>
      <c r="M175" s="12"/>
      <c r="N175" s="12"/>
      <c r="O175" s="12"/>
      <c r="P175" s="12"/>
    </row>
    <row r="176" spans="6:16" s="11" customFormat="1" x14ac:dyDescent="0.25">
      <c r="F176" s="83"/>
      <c r="G176" s="84"/>
      <c r="M176" s="12"/>
      <c r="N176" s="12"/>
      <c r="O176" s="12"/>
      <c r="P176" s="12"/>
    </row>
    <row r="177" spans="6:16" s="11" customFormat="1" x14ac:dyDescent="0.25">
      <c r="F177" s="83"/>
      <c r="G177" s="84"/>
      <c r="M177" s="12"/>
      <c r="N177" s="12"/>
      <c r="O177" s="12"/>
      <c r="P177" s="12"/>
    </row>
    <row r="178" spans="6:16" s="11" customFormat="1" x14ac:dyDescent="0.25">
      <c r="F178" s="83"/>
      <c r="G178" s="84"/>
      <c r="M178" s="12"/>
      <c r="N178" s="12"/>
      <c r="O178" s="12"/>
      <c r="P178" s="12"/>
    </row>
    <row r="179" spans="6:16" s="11" customFormat="1" x14ac:dyDescent="0.25">
      <c r="F179" s="83"/>
      <c r="G179" s="84"/>
      <c r="M179" s="12"/>
      <c r="N179" s="12"/>
      <c r="O179" s="12"/>
      <c r="P179" s="12"/>
    </row>
    <row r="180" spans="6:16" s="11" customFormat="1" x14ac:dyDescent="0.25">
      <c r="F180" s="83"/>
      <c r="G180" s="84"/>
      <c r="M180" s="12"/>
      <c r="N180" s="12"/>
      <c r="O180" s="12"/>
      <c r="P180" s="12"/>
    </row>
    <row r="181" spans="6:16" s="11" customFormat="1" x14ac:dyDescent="0.25">
      <c r="F181" s="83"/>
      <c r="G181" s="84"/>
      <c r="M181" s="12"/>
      <c r="N181" s="12"/>
      <c r="O181" s="12"/>
      <c r="P181" s="12"/>
    </row>
    <row r="182" spans="6:16" s="11" customFormat="1" x14ac:dyDescent="0.25">
      <c r="F182" s="83"/>
      <c r="G182" s="84"/>
      <c r="M182" s="12"/>
      <c r="N182" s="12"/>
      <c r="O182" s="12"/>
      <c r="P182" s="12"/>
    </row>
    <row r="183" spans="6:16" s="11" customFormat="1" x14ac:dyDescent="0.25">
      <c r="F183" s="83"/>
      <c r="G183" s="84"/>
      <c r="M183" s="12"/>
      <c r="N183" s="12"/>
      <c r="O183" s="12"/>
      <c r="P183" s="12"/>
    </row>
    <row r="184" spans="6:16" s="11" customFormat="1" x14ac:dyDescent="0.25">
      <c r="F184" s="83"/>
      <c r="G184" s="84"/>
      <c r="M184" s="12"/>
      <c r="N184" s="12"/>
      <c r="O184" s="12"/>
      <c r="P184" s="12"/>
    </row>
    <row r="185" spans="6:16" s="11" customFormat="1" x14ac:dyDescent="0.25">
      <c r="F185" s="83"/>
      <c r="G185" s="84"/>
      <c r="M185" s="12"/>
      <c r="N185" s="12"/>
      <c r="O185" s="12"/>
      <c r="P185" s="12"/>
    </row>
    <row r="186" spans="6:16" s="11" customFormat="1" x14ac:dyDescent="0.25">
      <c r="F186" s="83"/>
      <c r="G186" s="84"/>
      <c r="M186" s="12"/>
      <c r="N186" s="12"/>
      <c r="O186" s="12"/>
      <c r="P186" s="12"/>
    </row>
    <row r="187" spans="6:16" s="11" customFormat="1" x14ac:dyDescent="0.25">
      <c r="F187" s="83"/>
      <c r="G187" s="84"/>
      <c r="M187" s="12"/>
      <c r="N187" s="12"/>
      <c r="O187" s="12"/>
      <c r="P187" s="12"/>
    </row>
    <row r="188" spans="6:16" s="11" customFormat="1" x14ac:dyDescent="0.25">
      <c r="F188" s="83"/>
      <c r="G188" s="84"/>
      <c r="M188" s="12"/>
      <c r="N188" s="12"/>
      <c r="O188" s="12"/>
      <c r="P188" s="12"/>
    </row>
    <row r="189" spans="6:16" s="11" customFormat="1" x14ac:dyDescent="0.25">
      <c r="F189" s="83"/>
      <c r="G189" s="84"/>
      <c r="M189" s="12"/>
      <c r="N189" s="12"/>
      <c r="O189" s="12"/>
      <c r="P189" s="12"/>
    </row>
    <row r="190" spans="6:16" s="11" customFormat="1" x14ac:dyDescent="0.25">
      <c r="F190" s="83"/>
      <c r="G190" s="84"/>
      <c r="M190" s="12"/>
      <c r="N190" s="12"/>
      <c r="O190" s="12"/>
      <c r="P190" s="12"/>
    </row>
    <row r="191" spans="6:16" s="11" customFormat="1" x14ac:dyDescent="0.25">
      <c r="F191" s="83"/>
      <c r="G191" s="84"/>
      <c r="M191" s="12"/>
      <c r="N191" s="12"/>
      <c r="O191" s="12"/>
      <c r="P191" s="12"/>
    </row>
    <row r="192" spans="6:16" s="11" customFormat="1" x14ac:dyDescent="0.25">
      <c r="F192" s="83"/>
      <c r="G192" s="84"/>
      <c r="M192" s="12"/>
      <c r="N192" s="12"/>
      <c r="O192" s="12"/>
      <c r="P192" s="12"/>
    </row>
    <row r="193" spans="6:16" s="11" customFormat="1" x14ac:dyDescent="0.25">
      <c r="F193" s="83"/>
      <c r="G193" s="84"/>
      <c r="M193" s="12"/>
      <c r="N193" s="12"/>
      <c r="O193" s="12"/>
      <c r="P193" s="12"/>
    </row>
    <row r="194" spans="6:16" s="11" customFormat="1" x14ac:dyDescent="0.25">
      <c r="F194" s="83"/>
      <c r="G194" s="84"/>
      <c r="L194"/>
      <c r="M194" s="12"/>
      <c r="N194" s="12"/>
      <c r="O194" s="12"/>
      <c r="P194" s="12"/>
    </row>
  </sheetData>
  <mergeCells count="132">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A7:A14"/>
    <mergeCell ref="B7:B14"/>
    <mergeCell ref="C7:C14"/>
    <mergeCell ref="D7:D14"/>
    <mergeCell ref="E7:E14"/>
    <mergeCell ref="N7:N14"/>
    <mergeCell ref="O7:O14"/>
    <mergeCell ref="P7:P14"/>
    <mergeCell ref="Q7:Q14"/>
    <mergeCell ref="R7:R14"/>
    <mergeCell ref="G10:G11"/>
    <mergeCell ref="G12:G14"/>
    <mergeCell ref="F7:F14"/>
    <mergeCell ref="G7:G8"/>
    <mergeCell ref="J7:J14"/>
    <mergeCell ref="K7:K14"/>
    <mergeCell ref="L7:L14"/>
    <mergeCell ref="M7:M14"/>
    <mergeCell ref="B15:R15"/>
    <mergeCell ref="A16:A25"/>
    <mergeCell ref="B16:B25"/>
    <mergeCell ref="C16:C25"/>
    <mergeCell ref="D16:D25"/>
    <mergeCell ref="E16:E25"/>
    <mergeCell ref="F16:F25"/>
    <mergeCell ref="G16:G17"/>
    <mergeCell ref="J16:J25"/>
    <mergeCell ref="K16:K25"/>
    <mergeCell ref="R16:R25"/>
    <mergeCell ref="G18:G19"/>
    <mergeCell ref="G21:G22"/>
    <mergeCell ref="G23:G25"/>
    <mergeCell ref="B26:R26"/>
    <mergeCell ref="A27:A34"/>
    <mergeCell ref="B27:B34"/>
    <mergeCell ref="C27:C34"/>
    <mergeCell ref="D27:D34"/>
    <mergeCell ref="E27:E34"/>
    <mergeCell ref="L16:L25"/>
    <mergeCell ref="M16:M25"/>
    <mergeCell ref="N16:N25"/>
    <mergeCell ref="O16:O25"/>
    <mergeCell ref="P16:P25"/>
    <mergeCell ref="Q16:Q25"/>
    <mergeCell ref="N27:N34"/>
    <mergeCell ref="O27:O34"/>
    <mergeCell ref="P27:P34"/>
    <mergeCell ref="Q27:Q34"/>
    <mergeCell ref="R27:R34"/>
    <mergeCell ref="G29:G30"/>
    <mergeCell ref="G32:G34"/>
    <mergeCell ref="F27:F34"/>
    <mergeCell ref="G27:G28"/>
    <mergeCell ref="J27:J34"/>
    <mergeCell ref="K27:K34"/>
    <mergeCell ref="L27:L34"/>
    <mergeCell ref="L36:L42"/>
    <mergeCell ref="M36:M42"/>
    <mergeCell ref="N36:N42"/>
    <mergeCell ref="O36:O42"/>
    <mergeCell ref="P36:P42"/>
    <mergeCell ref="Q36:Q42"/>
    <mergeCell ref="M27:M34"/>
    <mergeCell ref="B35:R35"/>
    <mergeCell ref="A36:A42"/>
    <mergeCell ref="B36:B42"/>
    <mergeCell ref="C36:C42"/>
    <mergeCell ref="D36:D42"/>
    <mergeCell ref="E36:E42"/>
    <mergeCell ref="F36:F42"/>
    <mergeCell ref="G36:G37"/>
    <mergeCell ref="J36:J42"/>
    <mergeCell ref="K36:K42"/>
    <mergeCell ref="R36:R42"/>
    <mergeCell ref="G40:G42"/>
    <mergeCell ref="B43:R43"/>
    <mergeCell ref="A44:A50"/>
    <mergeCell ref="B44:B50"/>
    <mergeCell ref="C44:C50"/>
    <mergeCell ref="D44:D50"/>
    <mergeCell ref="E44:E50"/>
    <mergeCell ref="F44:F50"/>
    <mergeCell ref="G44:G45"/>
    <mergeCell ref="P44:P50"/>
    <mergeCell ref="Q44:Q50"/>
    <mergeCell ref="R44:R50"/>
    <mergeCell ref="G46:G47"/>
    <mergeCell ref="G48:G50"/>
    <mergeCell ref="J44:J50"/>
    <mergeCell ref="K44:K50"/>
    <mergeCell ref="L44:L50"/>
    <mergeCell ref="M44:M50"/>
    <mergeCell ref="M61:N61"/>
    <mergeCell ref="O61:P61"/>
    <mergeCell ref="O52:O56"/>
    <mergeCell ref="P52:P56"/>
    <mergeCell ref="R52:R56"/>
    <mergeCell ref="G55:G56"/>
    <mergeCell ref="B57:R57"/>
    <mergeCell ref="G52:G53"/>
    <mergeCell ref="J52:J56"/>
    <mergeCell ref="K52:K56"/>
    <mergeCell ref="Q52:Q56"/>
    <mergeCell ref="B59:R59"/>
    <mergeCell ref="A58:A59"/>
    <mergeCell ref="A52:A57"/>
    <mergeCell ref="B52:B56"/>
    <mergeCell ref="C52:C56"/>
    <mergeCell ref="D52:D56"/>
    <mergeCell ref="E52:E56"/>
    <mergeCell ref="F52:F56"/>
    <mergeCell ref="N44:N50"/>
    <mergeCell ref="O44:O50"/>
    <mergeCell ref="L52:L56"/>
    <mergeCell ref="M52:M56"/>
    <mergeCell ref="N52:N56"/>
    <mergeCell ref="B51:R5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210"/>
  <sheetViews>
    <sheetView zoomScale="66" zoomScaleNormal="66" workbookViewId="0">
      <selection activeCell="F1" sqref="F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101.855468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809</v>
      </c>
    </row>
    <row r="2" spans="1:19" x14ac:dyDescent="0.25">
      <c r="A2" s="1" t="s">
        <v>808</v>
      </c>
    </row>
    <row r="4" spans="1:19" s="4" customFormat="1" ht="47.25" customHeight="1" x14ac:dyDescent="0.25">
      <c r="A4" s="335" t="s">
        <v>0</v>
      </c>
      <c r="B4" s="299" t="s">
        <v>1</v>
      </c>
      <c r="C4" s="299" t="s">
        <v>2</v>
      </c>
      <c r="D4" s="299" t="s">
        <v>3</v>
      </c>
      <c r="E4" s="335" t="s">
        <v>4</v>
      </c>
      <c r="F4" s="335" t="s">
        <v>5</v>
      </c>
      <c r="G4" s="335" t="s">
        <v>6</v>
      </c>
      <c r="H4" s="436" t="s">
        <v>7</v>
      </c>
      <c r="I4" s="436"/>
      <c r="J4" s="335" t="s">
        <v>8</v>
      </c>
      <c r="K4" s="437" t="s">
        <v>9</v>
      </c>
      <c r="L4" s="438"/>
      <c r="M4" s="439" t="s">
        <v>10</v>
      </c>
      <c r="N4" s="439"/>
      <c r="O4" s="439" t="s">
        <v>11</v>
      </c>
      <c r="P4" s="439"/>
      <c r="Q4" s="335" t="s">
        <v>12</v>
      </c>
      <c r="R4" s="299" t="s">
        <v>13</v>
      </c>
      <c r="S4" s="3"/>
    </row>
    <row r="5" spans="1:19" s="4" customFormat="1" ht="35.25" customHeight="1" x14ac:dyDescent="0.2">
      <c r="A5" s="334"/>
      <c r="B5" s="301"/>
      <c r="C5" s="301"/>
      <c r="D5" s="301"/>
      <c r="E5" s="334"/>
      <c r="F5" s="334"/>
      <c r="G5" s="334"/>
      <c r="H5" s="200" t="s">
        <v>14</v>
      </c>
      <c r="I5" s="200" t="s">
        <v>15</v>
      </c>
      <c r="J5" s="334"/>
      <c r="K5" s="187">
        <v>2018</v>
      </c>
      <c r="L5" s="187">
        <v>2019</v>
      </c>
      <c r="M5" s="89">
        <v>2018</v>
      </c>
      <c r="N5" s="89">
        <v>2019</v>
      </c>
      <c r="O5" s="89">
        <v>2018</v>
      </c>
      <c r="P5" s="89">
        <v>2019</v>
      </c>
      <c r="Q5" s="334"/>
      <c r="R5" s="301"/>
      <c r="S5" s="3"/>
    </row>
    <row r="6" spans="1:19" s="4" customFormat="1" ht="15.75" customHeight="1" x14ac:dyDescent="0.2">
      <c r="A6" s="199" t="s">
        <v>16</v>
      </c>
      <c r="B6" s="200" t="s">
        <v>17</v>
      </c>
      <c r="C6" s="200" t="s">
        <v>18</v>
      </c>
      <c r="D6" s="200" t="s">
        <v>19</v>
      </c>
      <c r="E6" s="199" t="s">
        <v>20</v>
      </c>
      <c r="F6" s="199" t="s">
        <v>21</v>
      </c>
      <c r="G6" s="199" t="s">
        <v>22</v>
      </c>
      <c r="H6" s="200" t="s">
        <v>23</v>
      </c>
      <c r="I6" s="200" t="s">
        <v>24</v>
      </c>
      <c r="J6" s="199" t="s">
        <v>25</v>
      </c>
      <c r="K6" s="187" t="s">
        <v>26</v>
      </c>
      <c r="L6" s="187" t="s">
        <v>27</v>
      </c>
      <c r="M6" s="188" t="s">
        <v>28</v>
      </c>
      <c r="N6" s="188" t="s">
        <v>29</v>
      </c>
      <c r="O6" s="188" t="s">
        <v>30</v>
      </c>
      <c r="P6" s="188" t="s">
        <v>31</v>
      </c>
      <c r="Q6" s="199" t="s">
        <v>32</v>
      </c>
      <c r="R6" s="200" t="s">
        <v>33</v>
      </c>
      <c r="S6" s="3"/>
    </row>
    <row r="7" spans="1:19" s="10" customFormat="1" ht="170.25" customHeight="1" x14ac:dyDescent="0.25">
      <c r="A7" s="210">
        <v>1</v>
      </c>
      <c r="B7" s="203">
        <v>1</v>
      </c>
      <c r="C7" s="203">
        <v>4</v>
      </c>
      <c r="D7" s="176">
        <v>5</v>
      </c>
      <c r="E7" s="204" t="s">
        <v>491</v>
      </c>
      <c r="F7" s="211" t="s">
        <v>492</v>
      </c>
      <c r="G7" s="176" t="s">
        <v>128</v>
      </c>
      <c r="H7" s="212">
        <v>30</v>
      </c>
      <c r="I7" s="151" t="s">
        <v>493</v>
      </c>
      <c r="J7" s="176" t="s">
        <v>494</v>
      </c>
      <c r="K7" s="213" t="s">
        <v>366</v>
      </c>
      <c r="L7" s="213"/>
      <c r="M7" s="214">
        <v>40321.199999999997</v>
      </c>
      <c r="N7" s="214"/>
      <c r="O7" s="214">
        <v>40321.199999999997</v>
      </c>
      <c r="P7" s="214"/>
      <c r="Q7" s="176" t="s">
        <v>495</v>
      </c>
      <c r="R7" s="176" t="s">
        <v>496</v>
      </c>
      <c r="S7" s="9"/>
    </row>
    <row r="8" spans="1:19" s="10" customFormat="1" ht="63" customHeight="1" x14ac:dyDescent="0.25">
      <c r="A8" s="210"/>
      <c r="B8" s="412" t="s">
        <v>640</v>
      </c>
      <c r="C8" s="413"/>
      <c r="D8" s="413"/>
      <c r="E8" s="413"/>
      <c r="F8" s="413"/>
      <c r="G8" s="413"/>
      <c r="H8" s="413"/>
      <c r="I8" s="413"/>
      <c r="J8" s="413"/>
      <c r="K8" s="413"/>
      <c r="L8" s="413"/>
      <c r="M8" s="413"/>
      <c r="N8" s="413"/>
      <c r="O8" s="413"/>
      <c r="P8" s="413"/>
      <c r="Q8" s="413"/>
      <c r="R8" s="414"/>
      <c r="S8" s="9"/>
    </row>
    <row r="9" spans="1:19" s="10" customFormat="1" ht="219" customHeight="1" x14ac:dyDescent="0.25">
      <c r="A9" s="203">
        <v>2</v>
      </c>
      <c r="B9" s="203">
        <v>1</v>
      </c>
      <c r="C9" s="203">
        <v>4</v>
      </c>
      <c r="D9" s="176">
        <v>5</v>
      </c>
      <c r="E9" s="215" t="s">
        <v>497</v>
      </c>
      <c r="F9" s="183" t="s">
        <v>641</v>
      </c>
      <c r="G9" s="176" t="s">
        <v>128</v>
      </c>
      <c r="H9" s="176">
        <v>30</v>
      </c>
      <c r="I9" s="151" t="s">
        <v>493</v>
      </c>
      <c r="J9" s="176" t="s">
        <v>498</v>
      </c>
      <c r="K9" s="213" t="s">
        <v>50</v>
      </c>
      <c r="L9" s="213"/>
      <c r="M9" s="214">
        <v>85164.2</v>
      </c>
      <c r="N9" s="214"/>
      <c r="O9" s="214">
        <f>M9</f>
        <v>85164.2</v>
      </c>
      <c r="P9" s="214"/>
      <c r="Q9" s="176" t="s">
        <v>495</v>
      </c>
      <c r="R9" s="176" t="s">
        <v>496</v>
      </c>
      <c r="S9" s="9"/>
    </row>
    <row r="10" spans="1:19" s="10" customFormat="1" ht="67.5" customHeight="1" x14ac:dyDescent="0.25">
      <c r="A10" s="203"/>
      <c r="B10" s="412" t="s">
        <v>642</v>
      </c>
      <c r="C10" s="413"/>
      <c r="D10" s="413"/>
      <c r="E10" s="413"/>
      <c r="F10" s="413"/>
      <c r="G10" s="413"/>
      <c r="H10" s="413"/>
      <c r="I10" s="413"/>
      <c r="J10" s="413"/>
      <c r="K10" s="413"/>
      <c r="L10" s="413"/>
      <c r="M10" s="413"/>
      <c r="N10" s="413"/>
      <c r="O10" s="413"/>
      <c r="P10" s="413"/>
      <c r="Q10" s="413"/>
      <c r="R10" s="414"/>
      <c r="S10" s="9"/>
    </row>
    <row r="11" spans="1:19" s="10" customFormat="1" ht="155.25" customHeight="1" x14ac:dyDescent="0.25">
      <c r="A11" s="203">
        <v>3</v>
      </c>
      <c r="B11" s="203">
        <v>1</v>
      </c>
      <c r="C11" s="203">
        <v>4</v>
      </c>
      <c r="D11" s="176">
        <v>2</v>
      </c>
      <c r="E11" s="204" t="s">
        <v>499</v>
      </c>
      <c r="F11" s="211" t="s">
        <v>500</v>
      </c>
      <c r="G11" s="176" t="s">
        <v>97</v>
      </c>
      <c r="H11" s="176">
        <v>40</v>
      </c>
      <c r="I11" s="151" t="s">
        <v>493</v>
      </c>
      <c r="J11" s="176" t="s">
        <v>501</v>
      </c>
      <c r="K11" s="213" t="s">
        <v>50</v>
      </c>
      <c r="L11" s="213"/>
      <c r="M11" s="214">
        <v>10988.2</v>
      </c>
      <c r="N11" s="214"/>
      <c r="O11" s="214">
        <f>M11</f>
        <v>10988.2</v>
      </c>
      <c r="P11" s="214"/>
      <c r="Q11" s="176" t="s">
        <v>495</v>
      </c>
      <c r="R11" s="176" t="s">
        <v>496</v>
      </c>
      <c r="S11" s="9"/>
    </row>
    <row r="12" spans="1:19" s="10" customFormat="1" ht="39" customHeight="1" x14ac:dyDescent="0.25">
      <c r="A12" s="203"/>
      <c r="B12" s="412" t="s">
        <v>502</v>
      </c>
      <c r="C12" s="413"/>
      <c r="D12" s="413"/>
      <c r="E12" s="413"/>
      <c r="F12" s="413"/>
      <c r="G12" s="413"/>
      <c r="H12" s="413"/>
      <c r="I12" s="413"/>
      <c r="J12" s="413"/>
      <c r="K12" s="413"/>
      <c r="L12" s="413"/>
      <c r="M12" s="413"/>
      <c r="N12" s="413"/>
      <c r="O12" s="413"/>
      <c r="P12" s="413"/>
      <c r="Q12" s="413"/>
      <c r="R12" s="414"/>
      <c r="S12" s="9"/>
    </row>
    <row r="13" spans="1:19" s="10" customFormat="1" ht="134.25" customHeight="1" x14ac:dyDescent="0.25">
      <c r="A13" s="203">
        <v>4</v>
      </c>
      <c r="B13" s="203">
        <v>1</v>
      </c>
      <c r="C13" s="203">
        <v>4</v>
      </c>
      <c r="D13" s="176">
        <v>2</v>
      </c>
      <c r="E13" s="204" t="s">
        <v>503</v>
      </c>
      <c r="F13" s="183" t="s">
        <v>643</v>
      </c>
      <c r="G13" s="176" t="s">
        <v>128</v>
      </c>
      <c r="H13" s="176">
        <v>28</v>
      </c>
      <c r="I13" s="151" t="s">
        <v>493</v>
      </c>
      <c r="J13" s="176" t="s">
        <v>504</v>
      </c>
      <c r="K13" s="213" t="s">
        <v>151</v>
      </c>
      <c r="L13" s="213"/>
      <c r="M13" s="214">
        <v>7212.84</v>
      </c>
      <c r="N13" s="214"/>
      <c r="O13" s="214">
        <f>M13</f>
        <v>7212.84</v>
      </c>
      <c r="P13" s="214"/>
      <c r="Q13" s="176" t="s">
        <v>495</v>
      </c>
      <c r="R13" s="176" t="s">
        <v>496</v>
      </c>
      <c r="S13" s="9"/>
    </row>
    <row r="14" spans="1:19" s="10" customFormat="1" ht="57" customHeight="1" x14ac:dyDescent="0.25">
      <c r="A14" s="203"/>
      <c r="B14" s="412" t="s">
        <v>644</v>
      </c>
      <c r="C14" s="413"/>
      <c r="D14" s="413"/>
      <c r="E14" s="413"/>
      <c r="F14" s="413"/>
      <c r="G14" s="413"/>
      <c r="H14" s="413"/>
      <c r="I14" s="413"/>
      <c r="J14" s="413"/>
      <c r="K14" s="413"/>
      <c r="L14" s="413"/>
      <c r="M14" s="413"/>
      <c r="N14" s="413"/>
      <c r="O14" s="413"/>
      <c r="P14" s="413"/>
      <c r="Q14" s="413"/>
      <c r="R14" s="414"/>
      <c r="S14" s="9"/>
    </row>
    <row r="15" spans="1:19" s="10" customFormat="1" ht="141.75" customHeight="1" x14ac:dyDescent="0.25">
      <c r="A15" s="203">
        <v>5</v>
      </c>
      <c r="B15" s="203">
        <v>1</v>
      </c>
      <c r="C15" s="203">
        <v>4</v>
      </c>
      <c r="D15" s="176">
        <v>5</v>
      </c>
      <c r="E15" s="204" t="s">
        <v>505</v>
      </c>
      <c r="F15" s="183" t="s">
        <v>645</v>
      </c>
      <c r="G15" s="176" t="s">
        <v>87</v>
      </c>
      <c r="H15" s="176">
        <v>130</v>
      </c>
      <c r="I15" s="151" t="s">
        <v>493</v>
      </c>
      <c r="J15" s="176" t="s">
        <v>506</v>
      </c>
      <c r="K15" s="213" t="s">
        <v>151</v>
      </c>
      <c r="L15" s="213"/>
      <c r="M15" s="214">
        <v>19755.400000000001</v>
      </c>
      <c r="N15" s="214"/>
      <c r="O15" s="214">
        <f>M15</f>
        <v>19755.400000000001</v>
      </c>
      <c r="P15" s="214"/>
      <c r="Q15" s="176" t="s">
        <v>495</v>
      </c>
      <c r="R15" s="176" t="s">
        <v>496</v>
      </c>
      <c r="S15" s="9"/>
    </row>
    <row r="16" spans="1:19" s="10" customFormat="1" ht="57.75" customHeight="1" x14ac:dyDescent="0.25">
      <c r="A16" s="203"/>
      <c r="B16" s="412" t="s">
        <v>646</v>
      </c>
      <c r="C16" s="413"/>
      <c r="D16" s="413"/>
      <c r="E16" s="413"/>
      <c r="F16" s="413"/>
      <c r="G16" s="413"/>
      <c r="H16" s="413"/>
      <c r="I16" s="413"/>
      <c r="J16" s="413"/>
      <c r="K16" s="413"/>
      <c r="L16" s="413"/>
      <c r="M16" s="413"/>
      <c r="N16" s="413"/>
      <c r="O16" s="413"/>
      <c r="P16" s="413"/>
      <c r="Q16" s="413"/>
      <c r="R16" s="414"/>
      <c r="S16" s="9"/>
    </row>
    <row r="17" spans="1:20" s="10" customFormat="1" ht="166.5" customHeight="1" x14ac:dyDescent="0.25">
      <c r="A17" s="203">
        <v>6</v>
      </c>
      <c r="B17" s="203">
        <v>1</v>
      </c>
      <c r="C17" s="203">
        <v>4</v>
      </c>
      <c r="D17" s="176">
        <v>2</v>
      </c>
      <c r="E17" s="204" t="s">
        <v>507</v>
      </c>
      <c r="F17" s="183" t="s">
        <v>647</v>
      </c>
      <c r="G17" s="176" t="s">
        <v>61</v>
      </c>
      <c r="H17" s="176">
        <v>1000</v>
      </c>
      <c r="I17" s="151" t="s">
        <v>508</v>
      </c>
      <c r="J17" s="176" t="s">
        <v>498</v>
      </c>
      <c r="K17" s="213" t="s">
        <v>43</v>
      </c>
      <c r="L17" s="213"/>
      <c r="M17" s="214">
        <v>11040.4</v>
      </c>
      <c r="N17" s="214"/>
      <c r="O17" s="214">
        <f>M17</f>
        <v>11040.4</v>
      </c>
      <c r="P17" s="214"/>
      <c r="Q17" s="176" t="s">
        <v>495</v>
      </c>
      <c r="R17" s="176" t="s">
        <v>496</v>
      </c>
      <c r="S17" s="9"/>
    </row>
    <row r="18" spans="1:20" s="10" customFormat="1" ht="45.75" customHeight="1" x14ac:dyDescent="0.25">
      <c r="A18" s="203"/>
      <c r="B18" s="412" t="s">
        <v>648</v>
      </c>
      <c r="C18" s="413"/>
      <c r="D18" s="413"/>
      <c r="E18" s="413"/>
      <c r="F18" s="413"/>
      <c r="G18" s="413"/>
      <c r="H18" s="413"/>
      <c r="I18" s="413"/>
      <c r="J18" s="413"/>
      <c r="K18" s="413"/>
      <c r="L18" s="413"/>
      <c r="M18" s="413"/>
      <c r="N18" s="413"/>
      <c r="O18" s="413"/>
      <c r="P18" s="413"/>
      <c r="Q18" s="413"/>
      <c r="R18" s="414"/>
      <c r="S18" s="9"/>
    </row>
    <row r="19" spans="1:20" s="10" customFormat="1" ht="150" customHeight="1" x14ac:dyDescent="0.25">
      <c r="A19" s="203">
        <v>7</v>
      </c>
      <c r="B19" s="203">
        <v>1</v>
      </c>
      <c r="C19" s="203">
        <v>4</v>
      </c>
      <c r="D19" s="176">
        <v>2</v>
      </c>
      <c r="E19" s="204" t="s">
        <v>509</v>
      </c>
      <c r="F19" s="183" t="s">
        <v>649</v>
      </c>
      <c r="G19" s="176" t="s">
        <v>510</v>
      </c>
      <c r="H19" s="216">
        <v>45</v>
      </c>
      <c r="I19" s="151" t="s">
        <v>493</v>
      </c>
      <c r="J19" s="176" t="s">
        <v>511</v>
      </c>
      <c r="K19" s="213" t="s">
        <v>151</v>
      </c>
      <c r="L19" s="213"/>
      <c r="M19" s="214">
        <v>18895.72</v>
      </c>
      <c r="N19" s="214"/>
      <c r="O19" s="214">
        <f>M19</f>
        <v>18895.72</v>
      </c>
      <c r="P19" s="214"/>
      <c r="Q19" s="176" t="s">
        <v>495</v>
      </c>
      <c r="R19" s="176" t="s">
        <v>496</v>
      </c>
      <c r="S19" s="9"/>
    </row>
    <row r="20" spans="1:20" s="10" customFormat="1" ht="68.25" customHeight="1" x14ac:dyDescent="0.25">
      <c r="A20" s="203"/>
      <c r="B20" s="412" t="s">
        <v>512</v>
      </c>
      <c r="C20" s="413"/>
      <c r="D20" s="413"/>
      <c r="E20" s="413"/>
      <c r="F20" s="413"/>
      <c r="G20" s="413"/>
      <c r="H20" s="413"/>
      <c r="I20" s="413"/>
      <c r="J20" s="413"/>
      <c r="K20" s="413"/>
      <c r="L20" s="413"/>
      <c r="M20" s="413"/>
      <c r="N20" s="413"/>
      <c r="O20" s="413"/>
      <c r="P20" s="413"/>
      <c r="Q20" s="413"/>
      <c r="R20" s="414"/>
      <c r="S20" s="9"/>
    </row>
    <row r="21" spans="1:20" s="10" customFormat="1" ht="186" customHeight="1" x14ac:dyDescent="0.25">
      <c r="A21" s="203">
        <v>8</v>
      </c>
      <c r="B21" s="203">
        <v>1</v>
      </c>
      <c r="C21" s="203">
        <v>4</v>
      </c>
      <c r="D21" s="176">
        <v>2</v>
      </c>
      <c r="E21" s="204" t="s">
        <v>513</v>
      </c>
      <c r="F21" s="183" t="s">
        <v>650</v>
      </c>
      <c r="G21" s="176" t="s">
        <v>37</v>
      </c>
      <c r="H21" s="176">
        <v>150</v>
      </c>
      <c r="I21" s="151" t="s">
        <v>493</v>
      </c>
      <c r="J21" s="176" t="s">
        <v>514</v>
      </c>
      <c r="K21" s="213" t="s">
        <v>50</v>
      </c>
      <c r="L21" s="213"/>
      <c r="M21" s="214">
        <v>25783.1</v>
      </c>
      <c r="N21" s="214"/>
      <c r="O21" s="214">
        <f>M21</f>
        <v>25783.1</v>
      </c>
      <c r="P21" s="214"/>
      <c r="Q21" s="176" t="s">
        <v>495</v>
      </c>
      <c r="R21" s="176" t="s">
        <v>496</v>
      </c>
      <c r="S21" s="9"/>
    </row>
    <row r="22" spans="1:20" s="10" customFormat="1" ht="68.25" customHeight="1" x14ac:dyDescent="0.25">
      <c r="A22" s="203"/>
      <c r="B22" s="412" t="s">
        <v>515</v>
      </c>
      <c r="C22" s="413"/>
      <c r="D22" s="413"/>
      <c r="E22" s="413"/>
      <c r="F22" s="413"/>
      <c r="G22" s="413"/>
      <c r="H22" s="413"/>
      <c r="I22" s="413"/>
      <c r="J22" s="413"/>
      <c r="K22" s="413"/>
      <c r="L22" s="413"/>
      <c r="M22" s="413"/>
      <c r="N22" s="413"/>
      <c r="O22" s="413"/>
      <c r="P22" s="413"/>
      <c r="Q22" s="413"/>
      <c r="R22" s="414"/>
      <c r="S22" s="9"/>
    </row>
    <row r="23" spans="1:20" s="106" customFormat="1" ht="142.5" customHeight="1" x14ac:dyDescent="0.25">
      <c r="A23" s="203">
        <v>9</v>
      </c>
      <c r="B23" s="203">
        <v>1</v>
      </c>
      <c r="C23" s="203">
        <v>4</v>
      </c>
      <c r="D23" s="176">
        <v>2</v>
      </c>
      <c r="E23" s="204" t="s">
        <v>516</v>
      </c>
      <c r="F23" s="183" t="s">
        <v>651</v>
      </c>
      <c r="G23" s="176" t="s">
        <v>128</v>
      </c>
      <c r="H23" s="176">
        <v>29</v>
      </c>
      <c r="I23" s="151" t="s">
        <v>493</v>
      </c>
      <c r="J23" s="176" t="s">
        <v>517</v>
      </c>
      <c r="K23" s="213" t="s">
        <v>151</v>
      </c>
      <c r="L23" s="213"/>
      <c r="M23" s="214">
        <v>18041.64</v>
      </c>
      <c r="N23" s="214"/>
      <c r="O23" s="214">
        <f>M23</f>
        <v>18041.64</v>
      </c>
      <c r="P23" s="214"/>
      <c r="Q23" s="176" t="s">
        <v>495</v>
      </c>
      <c r="R23" s="176" t="s">
        <v>496</v>
      </c>
      <c r="S23" s="9"/>
    </row>
    <row r="24" spans="1:20" s="10" customFormat="1" ht="55.5" customHeight="1" x14ac:dyDescent="0.25">
      <c r="A24" s="203"/>
      <c r="B24" s="412" t="s">
        <v>518</v>
      </c>
      <c r="C24" s="413"/>
      <c r="D24" s="413"/>
      <c r="E24" s="413"/>
      <c r="F24" s="413"/>
      <c r="G24" s="413"/>
      <c r="H24" s="413"/>
      <c r="I24" s="413"/>
      <c r="J24" s="413"/>
      <c r="K24" s="413"/>
      <c r="L24" s="413"/>
      <c r="M24" s="413"/>
      <c r="N24" s="413"/>
      <c r="O24" s="413"/>
      <c r="P24" s="413"/>
      <c r="Q24" s="413"/>
      <c r="R24" s="414"/>
      <c r="S24" s="9"/>
    </row>
    <row r="25" spans="1:20" s="10" customFormat="1" ht="157.5" customHeight="1" x14ac:dyDescent="0.25">
      <c r="A25" s="203">
        <v>10</v>
      </c>
      <c r="B25" s="203">
        <v>1</v>
      </c>
      <c r="C25" s="203">
        <v>4</v>
      </c>
      <c r="D25" s="176">
        <v>2</v>
      </c>
      <c r="E25" s="204" t="s">
        <v>519</v>
      </c>
      <c r="F25" s="183" t="s">
        <v>652</v>
      </c>
      <c r="G25" s="176" t="s">
        <v>520</v>
      </c>
      <c r="H25" s="176" t="s">
        <v>521</v>
      </c>
      <c r="I25" s="151" t="s">
        <v>520</v>
      </c>
      <c r="J25" s="176" t="s">
        <v>522</v>
      </c>
      <c r="K25" s="213" t="s">
        <v>43</v>
      </c>
      <c r="L25" s="213"/>
      <c r="M25" s="214">
        <v>29829.35</v>
      </c>
      <c r="N25" s="214"/>
      <c r="O25" s="214">
        <f>M25</f>
        <v>29829.35</v>
      </c>
      <c r="P25" s="214"/>
      <c r="Q25" s="176" t="s">
        <v>495</v>
      </c>
      <c r="R25" s="176" t="s">
        <v>496</v>
      </c>
      <c r="S25" s="9"/>
    </row>
    <row r="26" spans="1:20" s="10" customFormat="1" ht="80.25" customHeight="1" x14ac:dyDescent="0.25">
      <c r="A26" s="203"/>
      <c r="B26" s="412" t="s">
        <v>629</v>
      </c>
      <c r="C26" s="413"/>
      <c r="D26" s="413"/>
      <c r="E26" s="413"/>
      <c r="F26" s="413"/>
      <c r="G26" s="413"/>
      <c r="H26" s="413"/>
      <c r="I26" s="413"/>
      <c r="J26" s="413"/>
      <c r="K26" s="413"/>
      <c r="L26" s="413"/>
      <c r="M26" s="413"/>
      <c r="N26" s="413"/>
      <c r="O26" s="413"/>
      <c r="P26" s="413"/>
      <c r="Q26" s="413"/>
      <c r="R26" s="414"/>
      <c r="S26" s="9"/>
    </row>
    <row r="27" spans="1:20" s="10" customFormat="1" ht="84" customHeight="1" x14ac:dyDescent="0.25">
      <c r="A27" s="63">
        <v>11</v>
      </c>
      <c r="B27" s="178">
        <v>1</v>
      </c>
      <c r="C27" s="178">
        <v>4</v>
      </c>
      <c r="D27" s="180">
        <v>5</v>
      </c>
      <c r="E27" s="104" t="s">
        <v>653</v>
      </c>
      <c r="F27" s="180" t="s">
        <v>654</v>
      </c>
      <c r="G27" s="180" t="s">
        <v>37</v>
      </c>
      <c r="H27" s="69">
        <v>50</v>
      </c>
      <c r="I27" s="69" t="s">
        <v>493</v>
      </c>
      <c r="J27" s="180" t="s">
        <v>655</v>
      </c>
      <c r="K27" s="179" t="s">
        <v>151</v>
      </c>
      <c r="L27" s="179"/>
      <c r="M27" s="182">
        <v>24463.5</v>
      </c>
      <c r="N27" s="182"/>
      <c r="O27" s="182">
        <v>20963.5</v>
      </c>
      <c r="P27" s="182"/>
      <c r="Q27" s="180" t="s">
        <v>656</v>
      </c>
      <c r="R27" s="180" t="s">
        <v>637</v>
      </c>
      <c r="S27" s="9"/>
    </row>
    <row r="28" spans="1:20" s="10" customFormat="1" ht="21.75" customHeight="1" x14ac:dyDescent="0.25">
      <c r="A28" s="178"/>
      <c r="B28" s="288" t="s">
        <v>657</v>
      </c>
      <c r="C28" s="289"/>
      <c r="D28" s="289"/>
      <c r="E28" s="289"/>
      <c r="F28" s="289"/>
      <c r="G28" s="289"/>
      <c r="H28" s="289"/>
      <c r="I28" s="289"/>
      <c r="J28" s="289"/>
      <c r="K28" s="289"/>
      <c r="L28" s="289"/>
      <c r="M28" s="289"/>
      <c r="N28" s="289"/>
      <c r="O28" s="289"/>
      <c r="P28" s="289"/>
      <c r="Q28" s="289"/>
      <c r="R28" s="290"/>
      <c r="S28" s="9"/>
    </row>
    <row r="29" spans="1:20" s="10" customFormat="1" ht="21.75" customHeight="1" x14ac:dyDescent="0.25">
      <c r="A29" s="14"/>
      <c r="B29" s="15"/>
      <c r="C29" s="15"/>
      <c r="D29" s="15"/>
      <c r="E29" s="15"/>
      <c r="F29" s="15"/>
      <c r="G29" s="15"/>
      <c r="H29" s="15"/>
      <c r="I29" s="15"/>
      <c r="J29" s="15"/>
      <c r="K29" s="15"/>
      <c r="L29" s="15"/>
      <c r="M29" s="15"/>
      <c r="N29" s="15"/>
      <c r="O29" s="15"/>
      <c r="P29" s="15"/>
      <c r="Q29" s="15"/>
      <c r="R29" s="15"/>
      <c r="S29" s="9"/>
    </row>
    <row r="30" spans="1:20" s="10" customFormat="1" ht="21.75" customHeight="1" x14ac:dyDescent="0.25">
      <c r="A30" s="14"/>
      <c r="B30" s="15"/>
      <c r="C30" s="15"/>
      <c r="D30" s="15"/>
      <c r="E30" s="15"/>
      <c r="F30" s="15"/>
      <c r="G30" s="15"/>
      <c r="H30" s="15"/>
      <c r="I30" s="15"/>
      <c r="J30" s="15"/>
      <c r="K30" s="15"/>
      <c r="L30" s="15"/>
      <c r="M30" s="434" t="s">
        <v>144</v>
      </c>
      <c r="N30" s="434"/>
      <c r="O30" s="434" t="s">
        <v>145</v>
      </c>
      <c r="P30" s="434"/>
      <c r="Q30" s="15"/>
      <c r="R30" s="15"/>
      <c r="S30" s="15"/>
      <c r="T30" s="15"/>
    </row>
    <row r="31" spans="1:20" s="10" customFormat="1" ht="21.75" customHeight="1" x14ac:dyDescent="0.25">
      <c r="A31" s="14"/>
      <c r="B31" s="15"/>
      <c r="C31" s="15"/>
      <c r="D31" s="15"/>
      <c r="E31" s="15"/>
      <c r="F31" s="15"/>
      <c r="G31" s="15"/>
      <c r="H31" s="15"/>
      <c r="I31" s="15"/>
      <c r="J31" s="15"/>
      <c r="K31" s="15"/>
      <c r="L31" s="15"/>
      <c r="M31" s="229" t="s">
        <v>118</v>
      </c>
      <c r="N31" s="229" t="s">
        <v>119</v>
      </c>
      <c r="O31" s="229" t="s">
        <v>118</v>
      </c>
      <c r="P31" s="229" t="s">
        <v>119</v>
      </c>
      <c r="Q31" s="15"/>
      <c r="R31" s="15"/>
      <c r="S31" s="15"/>
      <c r="T31" s="15"/>
    </row>
    <row r="32" spans="1:20" s="10" customFormat="1" ht="21.75" customHeight="1" x14ac:dyDescent="0.25">
      <c r="A32" s="14"/>
      <c r="B32" s="15"/>
      <c r="C32" s="15"/>
      <c r="D32" s="15"/>
      <c r="E32" s="15"/>
      <c r="F32" s="15"/>
      <c r="G32" s="15"/>
      <c r="H32" s="15"/>
      <c r="I32" s="15"/>
      <c r="J32" s="15"/>
      <c r="K32" s="15"/>
      <c r="L32" s="15"/>
      <c r="M32" s="41">
        <v>10</v>
      </c>
      <c r="N32" s="42">
        <v>267032.05</v>
      </c>
      <c r="O32" s="177">
        <v>1</v>
      </c>
      <c r="P32" s="42">
        <v>20963.5</v>
      </c>
      <c r="Q32" s="12"/>
      <c r="R32" s="12"/>
      <c r="S32" s="11"/>
      <c r="T32" s="11"/>
    </row>
    <row r="33" spans="1:20" s="10" customFormat="1" ht="21.75" customHeight="1" x14ac:dyDescent="0.25">
      <c r="A33" s="14"/>
      <c r="B33" s="15"/>
      <c r="C33" s="15"/>
      <c r="D33" s="15"/>
      <c r="E33" s="15"/>
      <c r="F33" s="15"/>
      <c r="G33" s="15"/>
      <c r="H33" s="15"/>
      <c r="I33" s="15"/>
      <c r="J33" s="15"/>
      <c r="K33" s="15"/>
      <c r="L33" s="15"/>
      <c r="M33" s="11"/>
      <c r="N33" s="11"/>
      <c r="S33" s="11"/>
      <c r="T33" s="11"/>
    </row>
    <row r="34" spans="1:20" s="10" customFormat="1" ht="21.75" customHeight="1" x14ac:dyDescent="0.25">
      <c r="A34" s="14"/>
      <c r="B34" s="15"/>
      <c r="C34" s="15"/>
      <c r="D34" s="15"/>
      <c r="E34" s="15"/>
      <c r="F34" s="15"/>
      <c r="G34" s="15"/>
      <c r="H34" s="15"/>
      <c r="I34" s="15"/>
      <c r="J34" s="15"/>
      <c r="K34" s="15"/>
      <c r="L34" s="15"/>
      <c r="M34" s="11"/>
      <c r="N34" s="11"/>
      <c r="S34" s="11"/>
      <c r="T34" s="11"/>
    </row>
    <row r="35" spans="1:20" s="10" customFormat="1" ht="21.75" customHeight="1" x14ac:dyDescent="0.25">
      <c r="A35" s="14"/>
      <c r="B35" s="15"/>
      <c r="C35" s="15"/>
      <c r="D35" s="15"/>
      <c r="E35" s="15"/>
      <c r="F35" s="15"/>
      <c r="G35" s="15"/>
      <c r="H35" s="15"/>
      <c r="I35" s="15"/>
      <c r="J35" s="15"/>
      <c r="K35" s="15"/>
      <c r="L35" s="15"/>
      <c r="M35" s="11"/>
      <c r="N35" s="11"/>
      <c r="S35" s="11"/>
      <c r="T35" s="11"/>
    </row>
    <row r="36" spans="1:20" s="10" customFormat="1" ht="21.75" customHeight="1" x14ac:dyDescent="0.25">
      <c r="A36" s="14"/>
      <c r="B36" s="15"/>
      <c r="C36" s="15"/>
      <c r="D36" s="15"/>
      <c r="E36" s="15"/>
      <c r="F36" s="15"/>
      <c r="G36" s="15"/>
      <c r="H36" s="15"/>
      <c r="I36" s="15"/>
      <c r="J36" s="15"/>
      <c r="K36" s="15"/>
      <c r="L36" s="15"/>
      <c r="M36" s="11"/>
      <c r="N36" s="11"/>
      <c r="O36" s="12"/>
      <c r="P36" s="12"/>
      <c r="Q36" s="12"/>
      <c r="R36" s="12"/>
      <c r="S36" s="11"/>
      <c r="T36" s="11"/>
    </row>
    <row r="37" spans="1:20" s="10" customFormat="1" ht="21.75" customHeight="1" x14ac:dyDescent="0.25">
      <c r="A37" s="14"/>
      <c r="B37" s="15"/>
      <c r="C37" s="15"/>
      <c r="D37" s="15"/>
      <c r="E37" s="15"/>
      <c r="F37" s="15"/>
      <c r="G37" s="15"/>
      <c r="H37" s="15"/>
      <c r="I37" s="15"/>
      <c r="J37" s="15"/>
      <c r="K37" s="15"/>
      <c r="L37" s="15"/>
      <c r="M37" s="11"/>
      <c r="N37" s="11"/>
      <c r="O37" s="12"/>
      <c r="P37" s="12"/>
      <c r="Q37" s="12"/>
      <c r="R37" s="12"/>
      <c r="S37" s="11"/>
      <c r="T37" s="11"/>
    </row>
    <row r="38" spans="1:20" s="10" customFormat="1" ht="21.75" customHeight="1" x14ac:dyDescent="0.25">
      <c r="A38" s="14"/>
      <c r="B38" s="15"/>
      <c r="C38" s="15"/>
      <c r="D38" s="15"/>
      <c r="E38" s="15"/>
      <c r="F38" s="15"/>
      <c r="G38" s="15"/>
      <c r="H38" s="15"/>
      <c r="I38" s="15"/>
      <c r="J38" s="15"/>
      <c r="K38" s="15"/>
      <c r="L38" s="15"/>
      <c r="M38" s="11"/>
      <c r="N38" s="11"/>
      <c r="O38" s="12"/>
      <c r="P38" s="12"/>
      <c r="Q38" s="12"/>
      <c r="R38" s="12"/>
      <c r="S38" s="11"/>
      <c r="T38" s="11"/>
    </row>
    <row r="39" spans="1:20" s="10" customFormat="1" ht="21.75" customHeight="1" x14ac:dyDescent="0.25">
      <c r="A39" s="14"/>
      <c r="B39" s="15"/>
      <c r="C39" s="15"/>
      <c r="D39" s="15"/>
      <c r="E39" s="15"/>
      <c r="F39" s="15"/>
      <c r="G39" s="15"/>
      <c r="H39" s="15"/>
      <c r="I39" s="15"/>
      <c r="J39" s="15"/>
      <c r="K39" s="15"/>
      <c r="L39" s="15"/>
      <c r="M39" s="11"/>
      <c r="N39" s="11"/>
      <c r="O39" s="12"/>
      <c r="P39" s="12"/>
      <c r="Q39" s="12"/>
      <c r="R39" s="12"/>
      <c r="S39" s="11"/>
      <c r="T39" s="11"/>
    </row>
    <row r="40" spans="1:20" s="10" customFormat="1" ht="21.75" customHeight="1" x14ac:dyDescent="0.25">
      <c r="A40" s="14"/>
      <c r="B40" s="15"/>
      <c r="C40" s="15"/>
      <c r="D40" s="15"/>
      <c r="E40" s="15"/>
      <c r="F40" s="15"/>
      <c r="G40" s="15"/>
      <c r="H40" s="15"/>
      <c r="I40" s="15"/>
      <c r="J40" s="15"/>
      <c r="K40" s="15"/>
      <c r="L40" s="15"/>
      <c r="M40" s="15"/>
      <c r="N40" s="15"/>
      <c r="O40" s="15"/>
      <c r="P40" s="15"/>
      <c r="Q40" s="15"/>
      <c r="R40" s="15"/>
      <c r="S40" s="9"/>
    </row>
    <row r="41" spans="1:20" s="10" customFormat="1" ht="21.75" customHeight="1" x14ac:dyDescent="0.25">
      <c r="A41" s="14"/>
      <c r="B41" s="15"/>
      <c r="C41" s="15"/>
      <c r="D41" s="15"/>
      <c r="E41" s="15"/>
      <c r="F41" s="15"/>
      <c r="G41" s="15"/>
      <c r="H41" s="15"/>
      <c r="I41" s="15"/>
      <c r="J41" s="15"/>
      <c r="K41" s="15"/>
      <c r="L41" s="15"/>
      <c r="M41" s="15"/>
      <c r="N41" s="15"/>
      <c r="O41" s="15"/>
      <c r="P41" s="15"/>
      <c r="Q41" s="15"/>
      <c r="R41" s="15"/>
      <c r="S41" s="9"/>
    </row>
    <row r="42" spans="1:20" s="10" customFormat="1" ht="21.75" customHeight="1" x14ac:dyDescent="0.25">
      <c r="A42" s="14"/>
      <c r="B42" s="15"/>
      <c r="C42" s="15"/>
      <c r="D42" s="15"/>
      <c r="E42" s="15"/>
      <c r="F42" s="15"/>
      <c r="G42" s="15"/>
      <c r="H42" s="15"/>
      <c r="I42" s="15"/>
      <c r="J42" s="15"/>
      <c r="K42" s="15"/>
      <c r="L42" s="15"/>
      <c r="M42" s="15"/>
      <c r="N42" s="15"/>
      <c r="O42" s="15"/>
      <c r="P42" s="15"/>
      <c r="Q42" s="15"/>
      <c r="R42" s="15"/>
      <c r="S42" s="9"/>
    </row>
    <row r="43" spans="1:20" s="10" customFormat="1" ht="21.75" customHeight="1" x14ac:dyDescent="0.25">
      <c r="A43" s="14"/>
      <c r="B43" s="15"/>
      <c r="C43" s="15"/>
      <c r="D43" s="15"/>
      <c r="E43" s="15"/>
      <c r="F43" s="15"/>
      <c r="G43" s="15"/>
      <c r="H43" s="15"/>
      <c r="I43" s="15"/>
      <c r="J43" s="15"/>
      <c r="K43" s="15"/>
      <c r="L43" s="15"/>
      <c r="M43" s="15"/>
      <c r="N43" s="15"/>
      <c r="O43" s="15"/>
      <c r="P43" s="15"/>
      <c r="Q43" s="15"/>
      <c r="R43" s="15"/>
      <c r="S43" s="9"/>
    </row>
    <row r="44" spans="1:20" s="10" customFormat="1" ht="21.75" customHeight="1" x14ac:dyDescent="0.25">
      <c r="A44" s="14"/>
      <c r="B44" s="15"/>
      <c r="C44" s="15"/>
      <c r="D44" s="15"/>
      <c r="E44" s="15"/>
      <c r="F44" s="15"/>
      <c r="G44" s="15"/>
      <c r="H44" s="15"/>
      <c r="I44" s="15"/>
      <c r="J44" s="15"/>
      <c r="K44" s="15"/>
      <c r="L44" s="15"/>
      <c r="M44" s="15"/>
      <c r="N44" s="15"/>
      <c r="O44" s="15"/>
      <c r="P44" s="15"/>
      <c r="Q44" s="15"/>
      <c r="R44" s="15"/>
      <c r="S44" s="9"/>
    </row>
    <row r="45" spans="1:20" s="10" customFormat="1" ht="21.75" customHeight="1" x14ac:dyDescent="0.25">
      <c r="A45" s="14"/>
      <c r="B45" s="15"/>
      <c r="C45" s="15"/>
      <c r="D45" s="15"/>
      <c r="E45" s="15"/>
      <c r="F45" s="15"/>
      <c r="G45" s="15"/>
      <c r="H45" s="15"/>
      <c r="I45" s="15"/>
      <c r="J45" s="15"/>
      <c r="K45" s="15"/>
      <c r="L45" s="15"/>
      <c r="M45" s="15"/>
      <c r="N45" s="15"/>
      <c r="O45" s="15"/>
      <c r="P45" s="15"/>
      <c r="Q45" s="15"/>
      <c r="R45" s="15"/>
      <c r="S45" s="9"/>
    </row>
    <row r="46" spans="1:20" s="10" customFormat="1" ht="21.75" customHeight="1" x14ac:dyDescent="0.25">
      <c r="A46" s="14"/>
      <c r="B46" s="15"/>
      <c r="C46" s="15"/>
      <c r="D46" s="15"/>
      <c r="E46" s="15"/>
      <c r="F46" s="15"/>
      <c r="G46" s="15"/>
      <c r="H46" s="15"/>
      <c r="I46" s="15"/>
      <c r="J46" s="15"/>
      <c r="K46" s="15"/>
      <c r="L46" s="15"/>
      <c r="M46" s="15"/>
      <c r="N46" s="15"/>
      <c r="O46" s="15"/>
      <c r="P46" s="15"/>
      <c r="Q46" s="15"/>
      <c r="R46" s="15"/>
      <c r="S46" s="9"/>
    </row>
    <row r="47" spans="1:20" s="10" customFormat="1" ht="21.75" customHeight="1" x14ac:dyDescent="0.25">
      <c r="A47" s="14"/>
      <c r="B47" s="15"/>
      <c r="C47" s="15"/>
      <c r="D47" s="15"/>
      <c r="E47" s="15"/>
      <c r="F47" s="15"/>
      <c r="G47" s="15"/>
      <c r="H47" s="15"/>
      <c r="I47" s="15"/>
      <c r="J47" s="15"/>
      <c r="K47" s="15"/>
      <c r="L47" s="15"/>
      <c r="M47" s="15"/>
      <c r="N47" s="15"/>
      <c r="O47" s="15"/>
      <c r="P47" s="15"/>
      <c r="Q47" s="15"/>
      <c r="R47" s="15"/>
      <c r="S47" s="9"/>
    </row>
    <row r="48" spans="1:20" s="10" customFormat="1" ht="21.75" customHeight="1" x14ac:dyDescent="0.25">
      <c r="A48" s="14"/>
      <c r="B48" s="15"/>
      <c r="C48" s="15"/>
      <c r="D48" s="15"/>
      <c r="E48" s="15"/>
      <c r="F48" s="15"/>
      <c r="G48" s="15"/>
      <c r="H48" s="15"/>
      <c r="I48" s="15"/>
      <c r="J48" s="15"/>
      <c r="K48" s="15"/>
      <c r="L48" s="15"/>
      <c r="M48" s="15"/>
      <c r="N48" s="15"/>
      <c r="O48" s="15"/>
      <c r="P48" s="15"/>
      <c r="Q48" s="15"/>
      <c r="R48" s="15"/>
      <c r="S48" s="9"/>
    </row>
    <row r="49" spans="1:19" s="10" customFormat="1" ht="21.75" customHeight="1" x14ac:dyDescent="0.25">
      <c r="A49" s="14"/>
      <c r="B49" s="15"/>
      <c r="C49" s="15"/>
      <c r="D49" s="15"/>
      <c r="E49" s="15"/>
      <c r="F49" s="15"/>
      <c r="G49" s="15"/>
      <c r="H49" s="15"/>
      <c r="I49" s="15"/>
      <c r="J49" s="15"/>
      <c r="K49" s="15"/>
      <c r="L49" s="15"/>
      <c r="M49" s="15"/>
      <c r="N49" s="15"/>
      <c r="O49" s="15"/>
      <c r="P49" s="15"/>
      <c r="Q49" s="15"/>
      <c r="R49" s="15"/>
      <c r="S49" s="9"/>
    </row>
    <row r="50" spans="1:19" s="10" customFormat="1" ht="21.75" customHeight="1" x14ac:dyDescent="0.25">
      <c r="A50" s="14"/>
      <c r="B50" s="15"/>
      <c r="C50" s="15"/>
      <c r="D50" s="15"/>
      <c r="E50" s="15"/>
      <c r="F50" s="15"/>
      <c r="G50" s="15"/>
      <c r="H50" s="15"/>
      <c r="I50" s="15"/>
      <c r="J50" s="15"/>
      <c r="K50" s="15"/>
      <c r="L50" s="15"/>
      <c r="M50" s="15"/>
      <c r="N50" s="15"/>
      <c r="O50" s="15"/>
      <c r="P50" s="15"/>
      <c r="Q50" s="15"/>
      <c r="R50" s="15"/>
      <c r="S50" s="9"/>
    </row>
    <row r="51" spans="1:19" s="10" customFormat="1" ht="21.75" customHeight="1" x14ac:dyDescent="0.25">
      <c r="A51" s="14"/>
      <c r="B51" s="15"/>
      <c r="C51" s="15"/>
      <c r="D51" s="15"/>
      <c r="E51" s="15"/>
      <c r="F51" s="15"/>
      <c r="G51" s="15"/>
      <c r="H51" s="15"/>
      <c r="I51" s="15"/>
      <c r="J51" s="15"/>
      <c r="K51" s="15"/>
      <c r="L51" s="15"/>
      <c r="M51" s="15"/>
      <c r="N51" s="15"/>
      <c r="O51" s="15"/>
      <c r="P51" s="15"/>
      <c r="Q51" s="15"/>
      <c r="R51" s="15"/>
      <c r="S51" s="9"/>
    </row>
    <row r="52" spans="1:19" s="10" customFormat="1" ht="21.75" customHeight="1" x14ac:dyDescent="0.25">
      <c r="A52" s="14"/>
      <c r="B52" s="15"/>
      <c r="C52" s="15"/>
      <c r="D52" s="15"/>
      <c r="E52" s="15"/>
      <c r="F52" s="15"/>
      <c r="G52" s="15"/>
      <c r="H52" s="15"/>
      <c r="I52" s="15"/>
      <c r="J52" s="15"/>
      <c r="K52" s="15"/>
      <c r="L52" s="15"/>
      <c r="M52" s="15"/>
      <c r="N52" s="15"/>
      <c r="O52" s="15"/>
      <c r="P52" s="15"/>
      <c r="Q52" s="15"/>
      <c r="R52" s="15"/>
      <c r="S52" s="9"/>
    </row>
    <row r="53" spans="1:19" s="10" customFormat="1" ht="21.75" customHeight="1" x14ac:dyDescent="0.25">
      <c r="A53" s="14"/>
      <c r="B53" s="15"/>
      <c r="C53" s="15"/>
      <c r="D53" s="15"/>
      <c r="E53" s="15"/>
      <c r="F53" s="15"/>
      <c r="G53" s="15"/>
      <c r="H53" s="15"/>
      <c r="I53" s="15"/>
      <c r="J53" s="15"/>
      <c r="K53" s="15"/>
      <c r="L53" s="15"/>
      <c r="M53" s="15"/>
      <c r="N53" s="15"/>
      <c r="O53" s="15"/>
      <c r="P53" s="15"/>
      <c r="Q53" s="15"/>
      <c r="R53" s="15"/>
      <c r="S53" s="9"/>
    </row>
    <row r="54" spans="1:19" s="10" customFormat="1" ht="21.75" customHeight="1" x14ac:dyDescent="0.25">
      <c r="A54" s="14"/>
      <c r="B54" s="15"/>
      <c r="C54" s="15"/>
      <c r="D54" s="15"/>
      <c r="E54" s="15"/>
      <c r="F54" s="15"/>
      <c r="G54" s="15"/>
      <c r="H54" s="15"/>
      <c r="I54" s="15"/>
      <c r="J54" s="15"/>
      <c r="K54" s="15"/>
      <c r="L54" s="15"/>
      <c r="M54" s="15"/>
      <c r="N54" s="15"/>
      <c r="O54" s="15"/>
      <c r="P54" s="15"/>
      <c r="Q54" s="15"/>
      <c r="R54" s="15"/>
      <c r="S54" s="9"/>
    </row>
    <row r="55" spans="1:19" s="10" customFormat="1" ht="21.75" customHeight="1" x14ac:dyDescent="0.25">
      <c r="A55" s="14"/>
      <c r="B55" s="15"/>
      <c r="C55" s="15"/>
      <c r="D55" s="15"/>
      <c r="E55" s="15"/>
      <c r="F55" s="15"/>
      <c r="G55" s="15"/>
      <c r="H55" s="15"/>
      <c r="I55" s="15"/>
      <c r="J55" s="15"/>
      <c r="K55" s="15"/>
      <c r="L55" s="15"/>
      <c r="M55" s="15"/>
      <c r="N55" s="15"/>
      <c r="O55" s="15"/>
      <c r="P55" s="15"/>
      <c r="Q55" s="15"/>
      <c r="R55" s="15"/>
      <c r="S55" s="9"/>
    </row>
    <row r="56" spans="1:19" s="10" customFormat="1" ht="21.75" customHeight="1" x14ac:dyDescent="0.25">
      <c r="A56" s="14"/>
      <c r="B56" s="15"/>
      <c r="C56" s="15"/>
      <c r="D56" s="15"/>
      <c r="E56" s="15"/>
      <c r="F56" s="15"/>
      <c r="G56" s="15"/>
      <c r="H56" s="15"/>
      <c r="I56" s="15"/>
      <c r="J56" s="15"/>
      <c r="K56" s="15"/>
      <c r="L56" s="15"/>
      <c r="M56" s="15"/>
      <c r="N56" s="15"/>
      <c r="O56" s="15"/>
      <c r="P56" s="15"/>
      <c r="Q56" s="15"/>
      <c r="R56" s="15"/>
      <c r="S56" s="9"/>
    </row>
    <row r="57" spans="1:19" s="10" customFormat="1" ht="21.75" customHeight="1" x14ac:dyDescent="0.25">
      <c r="A57" s="14"/>
      <c r="B57" s="15"/>
      <c r="C57" s="15"/>
      <c r="D57" s="15"/>
      <c r="E57" s="15"/>
      <c r="F57" s="15"/>
      <c r="G57" s="15"/>
      <c r="H57" s="15"/>
      <c r="I57" s="15"/>
      <c r="J57" s="15"/>
      <c r="K57" s="15"/>
      <c r="L57" s="15"/>
      <c r="M57" s="15"/>
      <c r="N57" s="15"/>
      <c r="O57" s="15"/>
      <c r="P57" s="15"/>
      <c r="Q57" s="15"/>
      <c r="R57" s="15"/>
      <c r="S57" s="9"/>
    </row>
    <row r="58" spans="1:19" s="10" customFormat="1" ht="21.75" customHeight="1" x14ac:dyDescent="0.25">
      <c r="A58" s="14"/>
      <c r="B58" s="15"/>
      <c r="C58" s="15"/>
      <c r="D58" s="15"/>
      <c r="E58" s="15"/>
      <c r="F58" s="15"/>
      <c r="G58" s="15"/>
      <c r="H58" s="15"/>
      <c r="I58" s="15"/>
      <c r="J58" s="15"/>
      <c r="K58" s="15"/>
      <c r="L58" s="15"/>
      <c r="M58" s="15"/>
      <c r="N58" s="15"/>
      <c r="O58" s="15"/>
      <c r="P58" s="15"/>
      <c r="Q58" s="15"/>
      <c r="R58" s="15"/>
      <c r="S58" s="9"/>
    </row>
    <row r="59" spans="1:19" s="10" customFormat="1" ht="21.75" customHeight="1" x14ac:dyDescent="0.25">
      <c r="A59" s="14"/>
      <c r="B59" s="15"/>
      <c r="C59" s="15"/>
      <c r="D59" s="15"/>
      <c r="E59" s="15"/>
      <c r="F59" s="15"/>
      <c r="G59" s="15"/>
      <c r="H59" s="15"/>
      <c r="I59" s="15"/>
      <c r="J59" s="15"/>
      <c r="K59" s="15"/>
      <c r="L59" s="15"/>
      <c r="M59" s="15"/>
      <c r="N59" s="15"/>
      <c r="O59" s="15"/>
      <c r="P59" s="15"/>
      <c r="Q59" s="15"/>
      <c r="R59" s="15"/>
      <c r="S59" s="9"/>
    </row>
    <row r="60" spans="1:19" s="10" customFormat="1" ht="21.75" customHeight="1" x14ac:dyDescent="0.25">
      <c r="A60" s="14"/>
      <c r="B60" s="15"/>
      <c r="C60" s="15"/>
      <c r="D60" s="15"/>
      <c r="E60" s="15"/>
      <c r="F60" s="15"/>
      <c r="G60" s="15"/>
      <c r="H60" s="15"/>
      <c r="I60" s="15"/>
      <c r="J60" s="15"/>
      <c r="K60" s="15"/>
      <c r="L60" s="15"/>
      <c r="M60" s="15"/>
      <c r="N60" s="15"/>
      <c r="O60" s="15"/>
      <c r="P60" s="15"/>
      <c r="Q60" s="15"/>
      <c r="R60" s="15"/>
      <c r="S60" s="9"/>
    </row>
    <row r="61" spans="1:19" s="10" customFormat="1" ht="21.75" customHeight="1" x14ac:dyDescent="0.25">
      <c r="A61" s="14"/>
      <c r="B61" s="15"/>
      <c r="C61" s="15"/>
      <c r="D61" s="15"/>
      <c r="E61" s="15"/>
      <c r="F61" s="15"/>
      <c r="G61" s="15"/>
      <c r="H61" s="15"/>
      <c r="I61" s="15"/>
      <c r="J61" s="15"/>
      <c r="K61" s="15"/>
      <c r="L61" s="15"/>
      <c r="M61" s="15"/>
      <c r="N61" s="15"/>
      <c r="O61" s="15"/>
      <c r="P61" s="15"/>
      <c r="Q61" s="15"/>
      <c r="R61" s="15"/>
      <c r="S61" s="9"/>
    </row>
    <row r="62" spans="1:19" s="10" customFormat="1" ht="21.75" customHeight="1" x14ac:dyDescent="0.25">
      <c r="A62" s="14"/>
      <c r="B62" s="15"/>
      <c r="C62" s="15"/>
      <c r="D62" s="15"/>
      <c r="E62" s="15"/>
      <c r="F62" s="15"/>
      <c r="G62" s="15"/>
      <c r="H62" s="15"/>
      <c r="I62" s="15"/>
      <c r="J62" s="15"/>
      <c r="K62" s="15"/>
      <c r="L62" s="15"/>
      <c r="M62" s="15"/>
      <c r="N62" s="15"/>
      <c r="O62" s="15"/>
      <c r="P62" s="15"/>
      <c r="Q62" s="15"/>
      <c r="R62" s="15"/>
      <c r="S62" s="9"/>
    </row>
    <row r="63" spans="1:19" s="10" customFormat="1" ht="21.75" customHeight="1" x14ac:dyDescent="0.25">
      <c r="A63" s="14"/>
      <c r="B63" s="15"/>
      <c r="C63" s="15"/>
      <c r="D63" s="15"/>
      <c r="E63" s="15"/>
      <c r="F63" s="15"/>
      <c r="G63" s="15"/>
      <c r="H63" s="15"/>
      <c r="I63" s="15"/>
      <c r="J63" s="15"/>
      <c r="K63" s="15"/>
      <c r="L63" s="15"/>
      <c r="M63" s="15"/>
      <c r="N63" s="15"/>
      <c r="O63" s="15"/>
      <c r="P63" s="15"/>
      <c r="Q63" s="15"/>
      <c r="R63" s="15"/>
      <c r="S63" s="9"/>
    </row>
    <row r="64" spans="1:19" s="10" customFormat="1" ht="21.75" customHeight="1" x14ac:dyDescent="0.25">
      <c r="A64" s="14"/>
      <c r="B64" s="15"/>
      <c r="C64" s="15"/>
      <c r="D64" s="15"/>
      <c r="E64" s="15"/>
      <c r="F64" s="15"/>
      <c r="G64" s="15"/>
      <c r="H64" s="15"/>
      <c r="I64" s="15"/>
      <c r="J64" s="15"/>
      <c r="K64" s="15"/>
      <c r="L64" s="15"/>
      <c r="M64" s="15"/>
      <c r="N64" s="15"/>
      <c r="O64" s="15"/>
      <c r="P64" s="15"/>
      <c r="Q64" s="15"/>
      <c r="R64" s="15"/>
      <c r="S64" s="9"/>
    </row>
    <row r="65" spans="1:19" s="10" customFormat="1" ht="21.75" customHeight="1" x14ac:dyDescent="0.25">
      <c r="A65" s="14"/>
      <c r="B65" s="15"/>
      <c r="C65" s="15"/>
      <c r="D65" s="15"/>
      <c r="E65" s="15"/>
      <c r="F65" s="15"/>
      <c r="G65" s="15"/>
      <c r="H65" s="15"/>
      <c r="I65" s="15"/>
      <c r="J65" s="15"/>
      <c r="K65" s="15"/>
      <c r="L65" s="15"/>
      <c r="M65" s="15"/>
      <c r="N65" s="15"/>
      <c r="O65" s="15"/>
      <c r="P65" s="15"/>
      <c r="Q65" s="15"/>
      <c r="R65" s="15"/>
      <c r="S65" s="9"/>
    </row>
    <row r="66" spans="1:19" s="10" customFormat="1" ht="21.75" customHeight="1" x14ac:dyDescent="0.25">
      <c r="A66" s="14"/>
      <c r="B66" s="15"/>
      <c r="C66" s="15"/>
      <c r="D66" s="15"/>
      <c r="E66" s="15"/>
      <c r="F66" s="15"/>
      <c r="G66" s="15"/>
      <c r="H66" s="15"/>
      <c r="I66" s="15"/>
      <c r="J66" s="15"/>
      <c r="K66" s="15"/>
      <c r="L66" s="15"/>
      <c r="M66" s="15"/>
      <c r="N66" s="15"/>
      <c r="O66" s="15"/>
      <c r="P66" s="15"/>
      <c r="Q66" s="15"/>
      <c r="R66" s="15"/>
      <c r="S66" s="9"/>
    </row>
    <row r="67" spans="1:19" s="10" customFormat="1" ht="21.75" customHeight="1" x14ac:dyDescent="0.25">
      <c r="A67" s="14"/>
      <c r="B67" s="15"/>
      <c r="C67" s="15"/>
      <c r="D67" s="15"/>
      <c r="E67" s="15"/>
      <c r="F67" s="15"/>
      <c r="G67" s="15"/>
      <c r="H67" s="15"/>
      <c r="I67" s="15"/>
      <c r="J67" s="15"/>
      <c r="K67" s="15"/>
      <c r="L67" s="15"/>
      <c r="M67" s="15"/>
      <c r="N67" s="15"/>
      <c r="O67" s="15"/>
      <c r="P67" s="15"/>
      <c r="Q67" s="15"/>
      <c r="R67" s="15"/>
      <c r="S67" s="9"/>
    </row>
    <row r="68" spans="1:19" s="10" customFormat="1" ht="21.75" customHeight="1" x14ac:dyDescent="0.25">
      <c r="A68" s="14"/>
      <c r="B68" s="15"/>
      <c r="C68" s="15"/>
      <c r="D68" s="15"/>
      <c r="E68" s="15"/>
      <c r="F68" s="15"/>
      <c r="G68" s="15"/>
      <c r="H68" s="15"/>
      <c r="I68" s="15"/>
      <c r="J68" s="15"/>
      <c r="K68" s="15"/>
      <c r="L68" s="15"/>
      <c r="M68" s="15"/>
      <c r="N68" s="15"/>
      <c r="O68" s="15"/>
      <c r="P68" s="15"/>
      <c r="Q68" s="15"/>
      <c r="R68" s="15"/>
      <c r="S68" s="9"/>
    </row>
    <row r="69" spans="1:19" s="10" customFormat="1" ht="21.75" customHeight="1" x14ac:dyDescent="0.25">
      <c r="A69" s="14"/>
      <c r="B69" s="15"/>
      <c r="C69" s="15"/>
      <c r="D69" s="15"/>
      <c r="E69" s="15"/>
      <c r="F69" s="15"/>
      <c r="G69" s="15"/>
      <c r="H69" s="15"/>
      <c r="I69" s="15"/>
      <c r="J69" s="15"/>
      <c r="K69" s="15"/>
      <c r="L69" s="15"/>
      <c r="M69" s="15"/>
      <c r="N69" s="15"/>
      <c r="O69" s="15"/>
      <c r="P69" s="15"/>
      <c r="Q69" s="15"/>
      <c r="R69" s="15"/>
      <c r="S69" s="9"/>
    </row>
    <row r="70" spans="1:19" s="10" customFormat="1" ht="21.75" customHeight="1" x14ac:dyDescent="0.25">
      <c r="A70" s="14"/>
      <c r="B70" s="15"/>
      <c r="C70" s="15"/>
      <c r="D70" s="15"/>
      <c r="E70" s="15"/>
      <c r="F70" s="15"/>
      <c r="G70" s="15"/>
      <c r="H70" s="15"/>
      <c r="I70" s="15"/>
      <c r="J70" s="15"/>
      <c r="K70" s="15"/>
      <c r="L70" s="15"/>
      <c r="M70" s="15"/>
      <c r="N70" s="15"/>
      <c r="O70" s="15"/>
      <c r="P70" s="15"/>
      <c r="Q70" s="15"/>
      <c r="R70" s="15"/>
      <c r="S70" s="9"/>
    </row>
    <row r="71" spans="1:19" s="10" customFormat="1" ht="21.75" customHeight="1" x14ac:dyDescent="0.25">
      <c r="A71" s="14"/>
      <c r="B71" s="15"/>
      <c r="C71" s="15"/>
      <c r="D71" s="15"/>
      <c r="E71" s="15"/>
      <c r="F71" s="15"/>
      <c r="G71" s="15"/>
      <c r="H71" s="15"/>
      <c r="I71" s="15"/>
      <c r="J71" s="15"/>
      <c r="K71" s="15"/>
      <c r="L71" s="15"/>
      <c r="M71" s="15"/>
      <c r="N71" s="15"/>
      <c r="O71" s="15"/>
      <c r="P71" s="15"/>
      <c r="Q71" s="15"/>
      <c r="R71" s="15"/>
      <c r="S71" s="9"/>
    </row>
    <row r="72" spans="1:19" s="10" customFormat="1" ht="21.75" customHeight="1" x14ac:dyDescent="0.25">
      <c r="A72" s="14"/>
      <c r="B72" s="15"/>
      <c r="C72" s="15"/>
      <c r="D72" s="15"/>
      <c r="E72" s="15"/>
      <c r="F72" s="15"/>
      <c r="G72" s="15"/>
      <c r="H72" s="15"/>
      <c r="I72" s="15"/>
      <c r="J72" s="15"/>
      <c r="K72" s="15"/>
      <c r="L72" s="15"/>
      <c r="M72" s="15"/>
      <c r="N72" s="15"/>
      <c r="O72" s="15"/>
      <c r="P72" s="15"/>
      <c r="Q72" s="15"/>
      <c r="R72" s="15"/>
      <c r="S72" s="9"/>
    </row>
    <row r="73" spans="1:19" s="10" customFormat="1" ht="21.75" customHeight="1" x14ac:dyDescent="0.25">
      <c r="A73" s="14"/>
      <c r="B73" s="15"/>
      <c r="C73" s="15"/>
      <c r="D73" s="15"/>
      <c r="E73" s="15"/>
      <c r="F73" s="15"/>
      <c r="G73" s="15"/>
      <c r="H73" s="15"/>
      <c r="I73" s="15"/>
      <c r="J73" s="15"/>
      <c r="K73" s="15"/>
      <c r="L73" s="90"/>
      <c r="M73" s="90"/>
      <c r="N73" s="90"/>
      <c r="O73" s="90"/>
      <c r="P73" s="90"/>
      <c r="Q73" s="90"/>
      <c r="R73" s="15"/>
      <c r="S73" s="9"/>
    </row>
    <row r="74" spans="1:19" s="11" customFormat="1" x14ac:dyDescent="0.25">
      <c r="L74" s="91"/>
      <c r="M74" s="92"/>
      <c r="N74" s="92"/>
      <c r="O74" s="92"/>
      <c r="P74" s="92"/>
      <c r="Q74" s="91"/>
    </row>
    <row r="75" spans="1:19" s="11" customFormat="1" x14ac:dyDescent="0.25">
      <c r="L75" s="91"/>
      <c r="M75" s="435"/>
      <c r="N75" s="435"/>
      <c r="O75" s="435"/>
      <c r="P75" s="435"/>
      <c r="Q75" s="91"/>
    </row>
    <row r="76" spans="1:19" s="11" customFormat="1" x14ac:dyDescent="0.25">
      <c r="L76" s="91"/>
      <c r="M76" s="93"/>
      <c r="N76" s="93"/>
      <c r="O76" s="93"/>
      <c r="P76" s="93"/>
      <c r="Q76" s="91"/>
    </row>
    <row r="77" spans="1:19" s="11" customFormat="1" x14ac:dyDescent="0.25">
      <c r="L77" s="91"/>
      <c r="M77" s="94"/>
      <c r="N77" s="92"/>
      <c r="O77" s="93"/>
      <c r="P77" s="95"/>
      <c r="Q77" s="91"/>
    </row>
    <row r="78" spans="1:19" s="11" customFormat="1" x14ac:dyDescent="0.25">
      <c r="L78" s="91"/>
      <c r="M78" s="92"/>
      <c r="N78" s="92"/>
      <c r="O78" s="92"/>
      <c r="P78" s="92"/>
      <c r="Q78" s="91"/>
    </row>
    <row r="79" spans="1:19" s="11" customFormat="1" x14ac:dyDescent="0.25">
      <c r="M79" s="12"/>
      <c r="N79" s="12"/>
      <c r="O79" s="12"/>
      <c r="P79" s="12"/>
    </row>
    <row r="80" spans="1:19"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96"/>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3:16" s="11" customFormat="1" x14ac:dyDescent="0.25">
      <c r="M145" s="12"/>
      <c r="N145" s="12"/>
      <c r="O145" s="12"/>
      <c r="P145" s="12"/>
    </row>
    <row r="146" spans="13:16" s="11" customFormat="1" x14ac:dyDescent="0.25">
      <c r="M146" s="12"/>
      <c r="N146" s="12"/>
      <c r="O146" s="12"/>
      <c r="P146" s="12"/>
    </row>
    <row r="147" spans="13:16" s="11" customFormat="1" x14ac:dyDescent="0.25">
      <c r="M147" s="12"/>
      <c r="N147" s="12"/>
      <c r="O147" s="12"/>
      <c r="P147" s="12"/>
    </row>
    <row r="148" spans="13:16" s="11" customFormat="1" x14ac:dyDescent="0.25">
      <c r="M148" s="12"/>
      <c r="N148" s="12"/>
      <c r="O148" s="12"/>
      <c r="P148" s="12"/>
    </row>
    <row r="149" spans="13:16" s="11" customFormat="1" x14ac:dyDescent="0.25">
      <c r="M149" s="12"/>
      <c r="N149" s="12"/>
      <c r="O149" s="12"/>
      <c r="P149" s="12"/>
    </row>
    <row r="150" spans="13:16" s="11" customFormat="1" x14ac:dyDescent="0.25">
      <c r="M150" s="12"/>
      <c r="N150" s="12"/>
      <c r="O150" s="12"/>
      <c r="P150" s="12"/>
    </row>
    <row r="151" spans="13:16" s="11" customFormat="1" x14ac:dyDescent="0.25">
      <c r="M151" s="12"/>
      <c r="N151" s="12"/>
      <c r="O151" s="12"/>
      <c r="P151" s="12"/>
    </row>
    <row r="152" spans="13:16" s="11" customFormat="1" x14ac:dyDescent="0.25">
      <c r="M152" s="12"/>
      <c r="N152" s="12"/>
      <c r="O152" s="12"/>
      <c r="P152" s="12"/>
    </row>
    <row r="153" spans="13:16" s="11" customFormat="1" x14ac:dyDescent="0.25">
      <c r="M153" s="12"/>
      <c r="N153" s="12"/>
      <c r="O153" s="12"/>
      <c r="P153" s="12"/>
    </row>
    <row r="154" spans="13:16" s="11" customFormat="1" x14ac:dyDescent="0.25">
      <c r="M154" s="12"/>
      <c r="N154" s="12"/>
      <c r="O154" s="12"/>
      <c r="P154" s="12"/>
    </row>
    <row r="155" spans="13:16" s="11" customFormat="1" x14ac:dyDescent="0.25">
      <c r="M155" s="12"/>
      <c r="N155" s="12"/>
      <c r="O155" s="12"/>
      <c r="P155" s="12"/>
    </row>
    <row r="156" spans="13:16" s="11" customFormat="1" x14ac:dyDescent="0.25">
      <c r="M156" s="12"/>
      <c r="N156" s="12"/>
      <c r="O156" s="12"/>
      <c r="P156" s="12"/>
    </row>
    <row r="157" spans="13:16" s="11" customFormat="1" x14ac:dyDescent="0.25">
      <c r="M157" s="12"/>
      <c r="N157" s="12"/>
      <c r="O157" s="12"/>
      <c r="P157" s="12"/>
    </row>
    <row r="158" spans="13:16" s="11" customFormat="1" x14ac:dyDescent="0.25">
      <c r="M158" s="12"/>
      <c r="N158" s="12"/>
      <c r="O158" s="12"/>
      <c r="P158" s="12"/>
    </row>
    <row r="159" spans="13:16" s="11" customFormat="1" x14ac:dyDescent="0.25">
      <c r="M159" s="12"/>
      <c r="N159" s="12"/>
      <c r="O159" s="12"/>
      <c r="P159" s="12"/>
    </row>
    <row r="160" spans="13:16" s="11" customFormat="1" x14ac:dyDescent="0.25">
      <c r="M160" s="12"/>
      <c r="N160" s="12"/>
      <c r="O160" s="12"/>
      <c r="P160" s="12"/>
    </row>
    <row r="161" spans="13:16" s="11" customFormat="1" x14ac:dyDescent="0.25">
      <c r="M161" s="12"/>
      <c r="N161" s="12"/>
      <c r="O161" s="12"/>
      <c r="P161" s="12"/>
    </row>
    <row r="162" spans="13:16" s="11" customFormat="1" x14ac:dyDescent="0.25">
      <c r="M162" s="12"/>
      <c r="N162" s="12"/>
      <c r="O162" s="12"/>
      <c r="P162" s="12"/>
    </row>
    <row r="163" spans="13:16" s="11" customFormat="1" x14ac:dyDescent="0.25">
      <c r="M163" s="12"/>
      <c r="N163" s="12"/>
      <c r="O163" s="12"/>
      <c r="P163" s="12"/>
    </row>
    <row r="164" spans="13:16" s="11" customFormat="1" x14ac:dyDescent="0.25">
      <c r="M164" s="12"/>
      <c r="N164" s="12"/>
      <c r="O164" s="12"/>
      <c r="P164" s="12"/>
    </row>
    <row r="165" spans="13:16" s="11" customFormat="1" x14ac:dyDescent="0.25">
      <c r="M165" s="12"/>
      <c r="N165" s="12"/>
      <c r="O165" s="12"/>
      <c r="P165" s="12"/>
    </row>
    <row r="166" spans="13:16" s="11" customFormat="1" x14ac:dyDescent="0.25">
      <c r="M166" s="12"/>
      <c r="N166" s="12"/>
      <c r="O166" s="12"/>
      <c r="P166" s="12"/>
    </row>
    <row r="167" spans="13:16" s="11" customFormat="1" x14ac:dyDescent="0.25">
      <c r="M167" s="12"/>
      <c r="N167" s="12"/>
      <c r="O167" s="12"/>
      <c r="P167" s="12"/>
    </row>
    <row r="168" spans="13:16" s="11" customFormat="1" x14ac:dyDescent="0.25">
      <c r="M168" s="12"/>
      <c r="N168" s="12"/>
      <c r="O168" s="12"/>
      <c r="P168" s="12"/>
    </row>
    <row r="169" spans="13:16" s="11" customFormat="1" x14ac:dyDescent="0.25">
      <c r="M169" s="12"/>
      <c r="N169" s="12"/>
      <c r="O169" s="12"/>
      <c r="P169" s="12"/>
    </row>
    <row r="170" spans="13:16" s="11" customFormat="1" x14ac:dyDescent="0.25">
      <c r="M170" s="12"/>
      <c r="N170" s="12"/>
      <c r="O170" s="12"/>
      <c r="P170" s="12"/>
    </row>
    <row r="171" spans="13:16" s="11" customFormat="1" x14ac:dyDescent="0.25">
      <c r="M171" s="12"/>
      <c r="N171" s="12"/>
      <c r="O171" s="12"/>
      <c r="P171" s="12"/>
    </row>
    <row r="172" spans="13:16" s="11" customFormat="1" x14ac:dyDescent="0.25">
      <c r="M172" s="12"/>
      <c r="N172" s="12"/>
      <c r="O172" s="12"/>
      <c r="P172" s="12"/>
    </row>
    <row r="173" spans="13:16" s="11" customFormat="1" x14ac:dyDescent="0.25">
      <c r="M173" s="12"/>
      <c r="N173" s="12"/>
      <c r="O173" s="12"/>
      <c r="P173" s="12"/>
    </row>
    <row r="174" spans="13:16" s="11" customFormat="1" x14ac:dyDescent="0.25">
      <c r="M174" s="12"/>
      <c r="N174" s="12"/>
      <c r="O174" s="12"/>
      <c r="P174" s="12"/>
    </row>
    <row r="175" spans="13:16" s="11" customFormat="1" x14ac:dyDescent="0.25">
      <c r="M175" s="12"/>
      <c r="N175" s="12"/>
      <c r="O175" s="12"/>
      <c r="P175" s="12"/>
    </row>
    <row r="176" spans="13:16" s="11" customFormat="1" x14ac:dyDescent="0.25">
      <c r="M176" s="12"/>
      <c r="N176" s="12"/>
      <c r="O176" s="12"/>
      <c r="P176" s="12"/>
    </row>
    <row r="177" spans="13:16" s="11" customFormat="1" x14ac:dyDescent="0.25">
      <c r="M177" s="12"/>
      <c r="N177" s="12"/>
      <c r="O177" s="12"/>
      <c r="P177" s="12"/>
    </row>
    <row r="178" spans="13:16" s="11" customFormat="1" x14ac:dyDescent="0.25">
      <c r="M178" s="12"/>
      <c r="N178" s="12"/>
      <c r="O178" s="12"/>
      <c r="P178" s="12"/>
    </row>
    <row r="179" spans="13:16" s="11" customFormat="1" x14ac:dyDescent="0.25">
      <c r="M179" s="12"/>
      <c r="N179" s="12"/>
      <c r="O179" s="12"/>
      <c r="P179" s="12"/>
    </row>
    <row r="180" spans="13:16" s="11" customFormat="1" x14ac:dyDescent="0.25">
      <c r="M180" s="12"/>
      <c r="N180" s="12"/>
      <c r="O180" s="12"/>
      <c r="P180" s="12"/>
    </row>
    <row r="181" spans="13:16" s="11" customFormat="1" x14ac:dyDescent="0.25">
      <c r="M181" s="12"/>
      <c r="N181" s="12"/>
      <c r="O181" s="12"/>
      <c r="P181" s="12"/>
    </row>
    <row r="182" spans="13:16" s="11" customFormat="1" x14ac:dyDescent="0.25">
      <c r="M182" s="12"/>
      <c r="N182" s="12"/>
      <c r="O182" s="12"/>
      <c r="P182" s="12"/>
    </row>
    <row r="183" spans="13:16" s="11" customFormat="1" x14ac:dyDescent="0.25">
      <c r="M183" s="12"/>
      <c r="N183" s="12"/>
      <c r="O183" s="12"/>
      <c r="P183" s="12"/>
    </row>
    <row r="184" spans="13:16" s="11" customFormat="1" x14ac:dyDescent="0.25">
      <c r="M184" s="12"/>
      <c r="N184" s="12"/>
      <c r="O184" s="12"/>
      <c r="P184" s="12"/>
    </row>
    <row r="185" spans="13:16" s="11" customFormat="1" x14ac:dyDescent="0.25">
      <c r="M185" s="12"/>
      <c r="N185" s="12"/>
      <c r="O185" s="12"/>
      <c r="P185" s="12"/>
    </row>
    <row r="186" spans="13:16" s="11" customFormat="1" x14ac:dyDescent="0.25">
      <c r="M186" s="12"/>
      <c r="N186" s="12"/>
      <c r="O186" s="12"/>
      <c r="P186" s="12"/>
    </row>
    <row r="187" spans="13:16" s="11" customFormat="1" x14ac:dyDescent="0.25">
      <c r="M187" s="12"/>
      <c r="N187" s="12"/>
      <c r="O187" s="12"/>
      <c r="P187" s="12"/>
    </row>
    <row r="188" spans="13:16" s="11" customFormat="1" x14ac:dyDescent="0.25">
      <c r="M188" s="12"/>
      <c r="N188" s="12"/>
      <c r="O188" s="12"/>
      <c r="P188" s="12"/>
    </row>
    <row r="189" spans="13:16" s="11" customFormat="1" x14ac:dyDescent="0.25">
      <c r="M189" s="12"/>
      <c r="N189" s="12"/>
      <c r="O189" s="12"/>
      <c r="P189" s="12"/>
    </row>
    <row r="190" spans="13:16" s="11" customFormat="1" x14ac:dyDescent="0.25">
      <c r="M190" s="12"/>
      <c r="N190" s="12"/>
      <c r="O190" s="12"/>
      <c r="P190" s="12"/>
    </row>
    <row r="191" spans="13:16" s="11" customFormat="1" x14ac:dyDescent="0.25">
      <c r="M191" s="12"/>
      <c r="N191" s="12"/>
      <c r="O191" s="12"/>
      <c r="P191" s="12"/>
    </row>
    <row r="192" spans="13:16" s="11" customFormat="1" x14ac:dyDescent="0.25">
      <c r="M192" s="12"/>
      <c r="N192" s="12"/>
      <c r="O192" s="12"/>
      <c r="P192" s="12"/>
    </row>
    <row r="193" spans="13:16" s="11" customFormat="1" x14ac:dyDescent="0.25">
      <c r="M193" s="12"/>
      <c r="N193" s="12"/>
      <c r="O193" s="12"/>
      <c r="P193" s="12"/>
    </row>
    <row r="194" spans="13:16" s="11" customFormat="1" x14ac:dyDescent="0.25">
      <c r="M194" s="12"/>
      <c r="N194" s="12"/>
      <c r="O194" s="12"/>
      <c r="P194" s="12"/>
    </row>
    <row r="195" spans="13:16" s="11" customFormat="1" x14ac:dyDescent="0.25">
      <c r="M195" s="12"/>
      <c r="N195" s="12"/>
      <c r="O195" s="12"/>
      <c r="P195" s="12"/>
    </row>
    <row r="196" spans="13:16" s="11" customFormat="1" x14ac:dyDescent="0.25">
      <c r="M196" s="12"/>
      <c r="N196" s="12"/>
      <c r="O196" s="12"/>
      <c r="P196" s="12"/>
    </row>
    <row r="197" spans="13:16" s="11" customFormat="1" x14ac:dyDescent="0.25">
      <c r="M197" s="12"/>
      <c r="N197" s="12"/>
      <c r="O197" s="12"/>
      <c r="P197" s="12"/>
    </row>
    <row r="198" spans="13:16" s="11" customFormat="1" x14ac:dyDescent="0.25">
      <c r="M198" s="12"/>
      <c r="N198" s="12"/>
      <c r="O198" s="12"/>
      <c r="P198" s="12"/>
    </row>
    <row r="199" spans="13:16" s="11" customFormat="1" x14ac:dyDescent="0.25">
      <c r="M199" s="12"/>
      <c r="N199" s="12"/>
      <c r="O199" s="12"/>
      <c r="P199" s="12"/>
    </row>
    <row r="200" spans="13:16" s="11" customFormat="1" x14ac:dyDescent="0.25">
      <c r="M200" s="12"/>
      <c r="N200" s="12"/>
      <c r="O200" s="12"/>
      <c r="P200" s="12"/>
    </row>
    <row r="201" spans="13:16" s="11" customFormat="1" x14ac:dyDescent="0.25">
      <c r="M201" s="12"/>
      <c r="N201" s="12"/>
      <c r="O201" s="12"/>
      <c r="P201" s="12"/>
    </row>
    <row r="202" spans="13:16" s="11" customFormat="1" x14ac:dyDescent="0.25">
      <c r="M202" s="12"/>
      <c r="N202" s="12"/>
      <c r="O202" s="12"/>
      <c r="P202" s="12"/>
    </row>
    <row r="203" spans="13:16" s="11" customFormat="1" x14ac:dyDescent="0.25">
      <c r="M203" s="12"/>
      <c r="N203" s="12"/>
      <c r="O203" s="12"/>
      <c r="P203" s="12"/>
    </row>
    <row r="204" spans="13:16" s="11" customFormat="1" x14ac:dyDescent="0.25">
      <c r="M204" s="12"/>
      <c r="N204" s="12"/>
      <c r="O204" s="12"/>
      <c r="P204" s="12"/>
    </row>
    <row r="205" spans="13:16" s="11" customFormat="1" x14ac:dyDescent="0.25">
      <c r="M205" s="12"/>
      <c r="N205" s="12"/>
      <c r="O205" s="12"/>
      <c r="P205" s="12"/>
    </row>
    <row r="206" spans="13:16" s="11" customFormat="1" x14ac:dyDescent="0.25">
      <c r="M206" s="12"/>
      <c r="N206" s="12"/>
      <c r="O206" s="12"/>
      <c r="P206" s="12"/>
    </row>
    <row r="207" spans="13:16" s="11" customFormat="1" x14ac:dyDescent="0.25">
      <c r="M207" s="12"/>
      <c r="N207" s="12"/>
      <c r="O207" s="12"/>
      <c r="P207" s="12"/>
    </row>
    <row r="208" spans="13:16" s="11" customFormat="1" x14ac:dyDescent="0.25">
      <c r="M208" s="12"/>
      <c r="N208" s="12"/>
      <c r="O208" s="12"/>
      <c r="P208" s="12"/>
    </row>
    <row r="209" spans="12:16" s="11" customFormat="1" x14ac:dyDescent="0.25">
      <c r="M209" s="12"/>
      <c r="N209" s="12"/>
      <c r="O209" s="12"/>
      <c r="P209" s="12"/>
    </row>
    <row r="210" spans="12:16" s="11" customFormat="1" x14ac:dyDescent="0.25">
      <c r="L210"/>
      <c r="M210" s="12"/>
      <c r="N210" s="12"/>
      <c r="O210" s="12"/>
      <c r="P210" s="12"/>
    </row>
  </sheetData>
  <mergeCells count="29">
    <mergeCell ref="A4:A5"/>
    <mergeCell ref="B4:B5"/>
    <mergeCell ref="C4:C5"/>
    <mergeCell ref="D4:D5"/>
    <mergeCell ref="E4:E5"/>
    <mergeCell ref="B14:R14"/>
    <mergeCell ref="G4:G5"/>
    <mergeCell ref="H4:I4"/>
    <mergeCell ref="J4:J5"/>
    <mergeCell ref="K4:L4"/>
    <mergeCell ref="M4:N4"/>
    <mergeCell ref="O4:P4"/>
    <mergeCell ref="F4:F5"/>
    <mergeCell ref="Q4:Q5"/>
    <mergeCell ref="R4:R5"/>
    <mergeCell ref="B8:R8"/>
    <mergeCell ref="B10:R10"/>
    <mergeCell ref="B12:R12"/>
    <mergeCell ref="M30:N30"/>
    <mergeCell ref="O30:P30"/>
    <mergeCell ref="M75:N75"/>
    <mergeCell ref="O75:P75"/>
    <mergeCell ref="B16:R16"/>
    <mergeCell ref="B18:R18"/>
    <mergeCell ref="B20:R20"/>
    <mergeCell ref="B22:R22"/>
    <mergeCell ref="B24:R24"/>
    <mergeCell ref="B26:R26"/>
    <mergeCell ref="B28:R28"/>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154"/>
  <sheetViews>
    <sheetView zoomScale="60" zoomScaleNormal="60" workbookViewId="0">
      <selection activeCell="F2" sqref="F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140625" customWidth="1"/>
    <col min="9" max="9" width="10.42578125" customWidth="1"/>
    <col min="10" max="10" width="29.7109375" customWidth="1"/>
    <col min="11" max="11" width="10.7109375" customWidth="1"/>
    <col min="12" max="12" width="12.7109375" customWidth="1"/>
    <col min="13" max="16" width="14.7109375" style="2" customWidth="1"/>
    <col min="17" max="17" width="20.7109375" customWidth="1"/>
    <col min="18" max="18" width="23.855468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c r="B1" s="97"/>
      <c r="C1" s="97"/>
      <c r="D1" s="97"/>
      <c r="E1" s="97"/>
      <c r="F1" s="97"/>
      <c r="G1" s="97"/>
      <c r="H1" s="97"/>
      <c r="I1" s="97"/>
      <c r="J1" s="97"/>
      <c r="K1" s="97"/>
      <c r="L1" s="97"/>
      <c r="M1" s="98"/>
      <c r="N1" s="98"/>
      <c r="O1" s="98"/>
      <c r="P1" s="98"/>
      <c r="Q1" s="97"/>
      <c r="R1" s="97"/>
    </row>
    <row r="2" spans="1:19" ht="18.75" x14ac:dyDescent="0.3">
      <c r="A2" s="99" t="s">
        <v>810</v>
      </c>
      <c r="B2" s="97"/>
      <c r="C2" s="97"/>
      <c r="D2" s="97"/>
      <c r="E2" s="97"/>
      <c r="F2" s="97"/>
      <c r="G2" s="97"/>
      <c r="H2" s="97"/>
      <c r="I2" s="97"/>
      <c r="J2" s="97"/>
      <c r="K2" s="97"/>
      <c r="L2" s="97"/>
      <c r="M2" s="98"/>
      <c r="N2" s="98"/>
      <c r="O2" s="98"/>
      <c r="P2" s="98"/>
      <c r="Q2" s="97"/>
      <c r="R2" s="97"/>
    </row>
    <row r="3" spans="1:19" ht="18.75" x14ac:dyDescent="0.3">
      <c r="A3" s="97"/>
      <c r="B3" s="97"/>
      <c r="C3" s="97"/>
      <c r="D3" s="97"/>
      <c r="E3" s="97"/>
      <c r="F3" s="97"/>
      <c r="G3" s="97"/>
      <c r="H3" s="97"/>
      <c r="I3" s="97"/>
      <c r="J3" s="97"/>
      <c r="K3" s="97"/>
      <c r="L3" s="97"/>
      <c r="M3" s="98"/>
      <c r="N3" s="98"/>
      <c r="O3" s="98"/>
      <c r="P3" s="98"/>
      <c r="Q3" s="97"/>
      <c r="R3" s="97"/>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446"/>
      <c r="M4" s="322" t="s">
        <v>10</v>
      </c>
      <c r="N4" s="322"/>
      <c r="O4" s="322" t="s">
        <v>11</v>
      </c>
      <c r="P4" s="322"/>
      <c r="Q4" s="302" t="s">
        <v>12</v>
      </c>
      <c r="R4" s="304" t="s">
        <v>13</v>
      </c>
      <c r="S4" s="3"/>
    </row>
    <row r="5" spans="1:19" s="4" customFormat="1" ht="35.25" customHeight="1" x14ac:dyDescent="0.2">
      <c r="A5" s="303"/>
      <c r="B5" s="305"/>
      <c r="C5" s="305"/>
      <c r="D5" s="305"/>
      <c r="E5" s="303"/>
      <c r="F5" s="303"/>
      <c r="G5" s="303"/>
      <c r="H5" s="189" t="s">
        <v>14</v>
      </c>
      <c r="I5" s="189" t="s">
        <v>15</v>
      </c>
      <c r="J5" s="303"/>
      <c r="K5" s="190">
        <v>2018</v>
      </c>
      <c r="L5" s="190">
        <v>2019</v>
      </c>
      <c r="M5" s="194">
        <v>2018</v>
      </c>
      <c r="N5" s="194">
        <v>2019</v>
      </c>
      <c r="O5" s="194">
        <v>2018</v>
      </c>
      <c r="P5" s="194">
        <v>2019</v>
      </c>
      <c r="Q5" s="303"/>
      <c r="R5" s="305"/>
      <c r="S5" s="3"/>
    </row>
    <row r="6" spans="1:19" s="4" customFormat="1" ht="15.75" customHeight="1" x14ac:dyDescent="0.2">
      <c r="A6" s="192" t="s">
        <v>16</v>
      </c>
      <c r="B6" s="189" t="s">
        <v>17</v>
      </c>
      <c r="C6" s="189" t="s">
        <v>18</v>
      </c>
      <c r="D6" s="189" t="s">
        <v>19</v>
      </c>
      <c r="E6" s="192" t="s">
        <v>20</v>
      </c>
      <c r="F6" s="192" t="s">
        <v>21</v>
      </c>
      <c r="G6" s="192" t="s">
        <v>22</v>
      </c>
      <c r="H6" s="189" t="s">
        <v>23</v>
      </c>
      <c r="I6" s="189" t="s">
        <v>24</v>
      </c>
      <c r="J6" s="192" t="s">
        <v>25</v>
      </c>
      <c r="K6" s="190" t="s">
        <v>26</v>
      </c>
      <c r="L6" s="190" t="s">
        <v>27</v>
      </c>
      <c r="M6" s="191" t="s">
        <v>28</v>
      </c>
      <c r="N6" s="191" t="s">
        <v>29</v>
      </c>
      <c r="O6" s="191" t="s">
        <v>30</v>
      </c>
      <c r="P6" s="191" t="s">
        <v>31</v>
      </c>
      <c r="Q6" s="192" t="s">
        <v>32</v>
      </c>
      <c r="R6" s="189" t="s">
        <v>33</v>
      </c>
      <c r="S6" s="3"/>
    </row>
    <row r="7" spans="1:19" s="10" customFormat="1" ht="116.25" customHeight="1" x14ac:dyDescent="0.25">
      <c r="A7" s="291">
        <v>1</v>
      </c>
      <c r="B7" s="291">
        <v>1.2</v>
      </c>
      <c r="C7" s="291">
        <v>4</v>
      </c>
      <c r="D7" s="307">
        <v>2</v>
      </c>
      <c r="E7" s="310" t="s">
        <v>523</v>
      </c>
      <c r="F7" s="307" t="s">
        <v>524</v>
      </c>
      <c r="G7" s="307" t="s">
        <v>525</v>
      </c>
      <c r="H7" s="201" t="s">
        <v>526</v>
      </c>
      <c r="I7" s="201">
        <v>150</v>
      </c>
      <c r="J7" s="445" t="s">
        <v>527</v>
      </c>
      <c r="K7" s="324" t="s">
        <v>50</v>
      </c>
      <c r="L7" s="324"/>
      <c r="M7" s="326">
        <v>17250</v>
      </c>
      <c r="N7" s="326"/>
      <c r="O7" s="326">
        <v>17250</v>
      </c>
      <c r="P7" s="326"/>
      <c r="Q7" s="307" t="s">
        <v>528</v>
      </c>
      <c r="R7" s="307" t="s">
        <v>529</v>
      </c>
      <c r="S7" s="9"/>
    </row>
    <row r="8" spans="1:19" s="10" customFormat="1" ht="78" customHeight="1" x14ac:dyDescent="0.25">
      <c r="A8" s="292"/>
      <c r="B8" s="292"/>
      <c r="C8" s="292"/>
      <c r="D8" s="309"/>
      <c r="E8" s="312"/>
      <c r="F8" s="309"/>
      <c r="G8" s="309"/>
      <c r="H8" s="201" t="s">
        <v>42</v>
      </c>
      <c r="I8" s="201">
        <v>150</v>
      </c>
      <c r="J8" s="445"/>
      <c r="K8" s="325"/>
      <c r="L8" s="325"/>
      <c r="M8" s="327"/>
      <c r="N8" s="327"/>
      <c r="O8" s="327"/>
      <c r="P8" s="327"/>
      <c r="Q8" s="309"/>
      <c r="R8" s="309"/>
      <c r="S8" s="9"/>
    </row>
    <row r="9" spans="1:19" s="10" customFormat="1" ht="49.5" customHeight="1" x14ac:dyDescent="0.25">
      <c r="A9" s="295" t="s">
        <v>639</v>
      </c>
      <c r="B9" s="289"/>
      <c r="C9" s="289"/>
      <c r="D9" s="289"/>
      <c r="E9" s="289"/>
      <c r="F9" s="289"/>
      <c r="G9" s="289"/>
      <c r="H9" s="289"/>
      <c r="I9" s="289"/>
      <c r="J9" s="289"/>
      <c r="K9" s="289"/>
      <c r="L9" s="289"/>
      <c r="M9" s="289"/>
      <c r="N9" s="289"/>
      <c r="O9" s="289"/>
      <c r="P9" s="289"/>
      <c r="Q9" s="289"/>
      <c r="R9" s="290"/>
      <c r="S9" s="9"/>
    </row>
    <row r="10" spans="1:19" s="10" customFormat="1" ht="217.5" customHeight="1" x14ac:dyDescent="0.25">
      <c r="A10" s="178">
        <v>2</v>
      </c>
      <c r="B10" s="178">
        <v>1</v>
      </c>
      <c r="C10" s="178">
        <v>4</v>
      </c>
      <c r="D10" s="180">
        <v>2</v>
      </c>
      <c r="E10" s="202" t="s">
        <v>530</v>
      </c>
      <c r="F10" s="180" t="s">
        <v>531</v>
      </c>
      <c r="G10" s="178" t="s">
        <v>97</v>
      </c>
      <c r="H10" s="180" t="s">
        <v>275</v>
      </c>
      <c r="I10" s="178">
        <v>20</v>
      </c>
      <c r="J10" s="180" t="s">
        <v>532</v>
      </c>
      <c r="K10" s="179" t="s">
        <v>50</v>
      </c>
      <c r="L10" s="179"/>
      <c r="M10" s="182">
        <v>24415.17</v>
      </c>
      <c r="N10" s="182"/>
      <c r="O10" s="182">
        <v>24415.17</v>
      </c>
      <c r="P10" s="182"/>
      <c r="Q10" s="180" t="s">
        <v>528</v>
      </c>
      <c r="R10" s="180" t="s">
        <v>529</v>
      </c>
      <c r="S10" s="9"/>
    </row>
    <row r="11" spans="1:19" s="10" customFormat="1" ht="48" customHeight="1" x14ac:dyDescent="0.25">
      <c r="A11" s="295" t="s">
        <v>533</v>
      </c>
      <c r="B11" s="296"/>
      <c r="C11" s="296"/>
      <c r="D11" s="296"/>
      <c r="E11" s="296"/>
      <c r="F11" s="296"/>
      <c r="G11" s="296"/>
      <c r="H11" s="296"/>
      <c r="I11" s="296"/>
      <c r="J11" s="296"/>
      <c r="K11" s="296"/>
      <c r="L11" s="296"/>
      <c r="M11" s="296"/>
      <c r="N11" s="296"/>
      <c r="O11" s="296"/>
      <c r="P11" s="296"/>
      <c r="Q11" s="296"/>
      <c r="R11" s="297"/>
      <c r="S11" s="9"/>
    </row>
    <row r="12" spans="1:19" s="100" customFormat="1" ht="231" customHeight="1" x14ac:dyDescent="0.25">
      <c r="A12" s="203">
        <v>3</v>
      </c>
      <c r="B12" s="203">
        <v>1</v>
      </c>
      <c r="C12" s="203">
        <v>4</v>
      </c>
      <c r="D12" s="203">
        <v>5</v>
      </c>
      <c r="E12" s="204" t="s">
        <v>534</v>
      </c>
      <c r="F12" s="176" t="s">
        <v>535</v>
      </c>
      <c r="G12" s="176" t="s">
        <v>536</v>
      </c>
      <c r="H12" s="176" t="s">
        <v>275</v>
      </c>
      <c r="I12" s="203">
        <v>25</v>
      </c>
      <c r="J12" s="176" t="s">
        <v>537</v>
      </c>
      <c r="K12" s="176" t="s">
        <v>50</v>
      </c>
      <c r="L12" s="31"/>
      <c r="M12" s="42">
        <v>40000</v>
      </c>
      <c r="N12" s="197"/>
      <c r="O12" s="42">
        <v>40000</v>
      </c>
      <c r="P12" s="197"/>
      <c r="Q12" s="180" t="s">
        <v>528</v>
      </c>
      <c r="R12" s="180" t="s">
        <v>529</v>
      </c>
    </row>
    <row r="13" spans="1:19" s="11" customFormat="1" ht="64.5" customHeight="1" x14ac:dyDescent="0.25">
      <c r="A13" s="412" t="s">
        <v>538</v>
      </c>
      <c r="B13" s="440"/>
      <c r="C13" s="440"/>
      <c r="D13" s="440"/>
      <c r="E13" s="440"/>
      <c r="F13" s="440"/>
      <c r="G13" s="440"/>
      <c r="H13" s="440"/>
      <c r="I13" s="440"/>
      <c r="J13" s="440"/>
      <c r="K13" s="440"/>
      <c r="L13" s="440"/>
      <c r="M13" s="440"/>
      <c r="N13" s="440"/>
      <c r="O13" s="440"/>
      <c r="P13" s="440"/>
      <c r="Q13" s="440"/>
      <c r="R13" s="441"/>
    </row>
    <row r="14" spans="1:19" s="11" customFormat="1" ht="191.25" customHeight="1" x14ac:dyDescent="0.25">
      <c r="A14" s="176">
        <v>4</v>
      </c>
      <c r="B14" s="205">
        <v>1</v>
      </c>
      <c r="C14" s="176">
        <v>4</v>
      </c>
      <c r="D14" s="176">
        <v>5</v>
      </c>
      <c r="E14" s="204" t="s">
        <v>539</v>
      </c>
      <c r="F14" s="176" t="s">
        <v>540</v>
      </c>
      <c r="G14" s="176" t="s">
        <v>536</v>
      </c>
      <c r="H14" s="176" t="s">
        <v>42</v>
      </c>
      <c r="I14" s="176">
        <v>30</v>
      </c>
      <c r="J14" s="176" t="s">
        <v>541</v>
      </c>
      <c r="K14" s="176" t="s">
        <v>50</v>
      </c>
      <c r="L14" s="183"/>
      <c r="M14" s="206">
        <v>15230.96</v>
      </c>
      <c r="N14" s="183"/>
      <c r="O14" s="206">
        <v>15230.96</v>
      </c>
      <c r="P14" s="183"/>
      <c r="Q14" s="180" t="s">
        <v>528</v>
      </c>
      <c r="R14" s="180" t="s">
        <v>529</v>
      </c>
    </row>
    <row r="15" spans="1:19" s="11" customFormat="1" ht="96" customHeight="1" x14ac:dyDescent="0.25">
      <c r="A15" s="442" t="s">
        <v>542</v>
      </c>
      <c r="B15" s="443"/>
      <c r="C15" s="443"/>
      <c r="D15" s="443"/>
      <c r="E15" s="443"/>
      <c r="F15" s="443"/>
      <c r="G15" s="443"/>
      <c r="H15" s="443"/>
      <c r="I15" s="443"/>
      <c r="J15" s="443"/>
      <c r="K15" s="443"/>
      <c r="L15" s="443"/>
      <c r="M15" s="443"/>
      <c r="N15" s="443"/>
      <c r="O15" s="443"/>
      <c r="P15" s="443"/>
      <c r="Q15" s="443"/>
      <c r="R15" s="444"/>
    </row>
    <row r="16" spans="1:19" s="102" customFormat="1" ht="150" x14ac:dyDescent="0.25">
      <c r="A16" s="63">
        <v>5</v>
      </c>
      <c r="B16" s="178">
        <v>1</v>
      </c>
      <c r="C16" s="178">
        <v>4</v>
      </c>
      <c r="D16" s="180">
        <v>5</v>
      </c>
      <c r="E16" s="180" t="s">
        <v>633</v>
      </c>
      <c r="F16" s="180" t="s">
        <v>634</v>
      </c>
      <c r="G16" s="180" t="s">
        <v>37</v>
      </c>
      <c r="H16" s="179" t="s">
        <v>42</v>
      </c>
      <c r="I16" s="69" t="s">
        <v>222</v>
      </c>
      <c r="J16" s="180" t="s">
        <v>635</v>
      </c>
      <c r="K16" s="179" t="s">
        <v>337</v>
      </c>
      <c r="L16" s="179"/>
      <c r="M16" s="182">
        <v>25528.5</v>
      </c>
      <c r="N16" s="182"/>
      <c r="O16" s="182">
        <v>22028.5</v>
      </c>
      <c r="P16" s="182"/>
      <c r="Q16" s="180" t="s">
        <v>636</v>
      </c>
      <c r="R16" s="180" t="s">
        <v>637</v>
      </c>
    </row>
    <row r="17" spans="1:18" s="11" customFormat="1" x14ac:dyDescent="0.25">
      <c r="A17" s="178"/>
      <c r="B17" s="288" t="s">
        <v>638</v>
      </c>
      <c r="C17" s="289"/>
      <c r="D17" s="289"/>
      <c r="E17" s="289"/>
      <c r="F17" s="289"/>
      <c r="G17" s="289"/>
      <c r="H17" s="289"/>
      <c r="I17" s="289"/>
      <c r="J17" s="289"/>
      <c r="K17" s="289"/>
      <c r="L17" s="289"/>
      <c r="M17" s="289"/>
      <c r="N17" s="289"/>
      <c r="O17" s="289"/>
      <c r="P17" s="289"/>
      <c r="Q17" s="289"/>
      <c r="R17" s="290"/>
    </row>
    <row r="18" spans="1:18" s="219" customFormat="1" x14ac:dyDescent="0.25">
      <c r="A18" s="207"/>
      <c r="B18" s="208"/>
      <c r="C18" s="208"/>
      <c r="D18" s="208"/>
      <c r="E18" s="208"/>
      <c r="F18" s="208"/>
      <c r="G18" s="208"/>
      <c r="H18" s="208"/>
      <c r="I18" s="208"/>
      <c r="J18" s="208"/>
      <c r="K18" s="208"/>
      <c r="L18" s="208"/>
      <c r="M18" s="209"/>
      <c r="N18" s="209"/>
      <c r="O18" s="209"/>
      <c r="P18" s="209"/>
      <c r="Q18" s="208"/>
      <c r="R18" s="208"/>
    </row>
    <row r="19" spans="1:18" s="193" customFormat="1" x14ac:dyDescent="0.25">
      <c r="A19" s="207"/>
      <c r="B19" s="208"/>
      <c r="C19" s="208"/>
      <c r="D19" s="208"/>
      <c r="E19" s="208"/>
      <c r="F19" s="208"/>
      <c r="G19" s="208"/>
      <c r="H19" s="208"/>
      <c r="I19" s="208"/>
      <c r="J19" s="208"/>
      <c r="K19" s="208"/>
      <c r="L19" s="208"/>
      <c r="M19" s="434" t="s">
        <v>144</v>
      </c>
      <c r="N19" s="434"/>
      <c r="O19" s="434" t="s">
        <v>145</v>
      </c>
      <c r="P19" s="434"/>
      <c r="Q19" s="208"/>
      <c r="R19" s="208"/>
    </row>
    <row r="20" spans="1:18" s="11" customFormat="1" ht="18.75" x14ac:dyDescent="0.3">
      <c r="A20" s="101"/>
      <c r="B20" s="97"/>
      <c r="C20" s="97"/>
      <c r="D20" s="97"/>
      <c r="E20" s="97"/>
      <c r="F20" s="97"/>
      <c r="G20" s="97"/>
      <c r="H20" s="97"/>
      <c r="I20" s="97"/>
      <c r="J20" s="97"/>
      <c r="K20" s="97"/>
      <c r="L20" s="97"/>
      <c r="M20" s="195" t="s">
        <v>118</v>
      </c>
      <c r="N20" s="195" t="s">
        <v>119</v>
      </c>
      <c r="O20" s="195" t="s">
        <v>118</v>
      </c>
      <c r="P20" s="195" t="s">
        <v>119</v>
      </c>
      <c r="Q20" s="97"/>
      <c r="R20" s="97"/>
    </row>
    <row r="21" spans="1:18" s="11" customFormat="1" ht="18.75" x14ac:dyDescent="0.3">
      <c r="A21" s="97"/>
      <c r="B21" s="97"/>
      <c r="C21" s="97"/>
      <c r="D21" s="97"/>
      <c r="E21" s="97"/>
      <c r="F21" s="97"/>
      <c r="G21" s="97"/>
      <c r="H21" s="97"/>
      <c r="I21" s="97"/>
      <c r="J21" s="97"/>
      <c r="K21" s="97"/>
      <c r="L21" s="97"/>
      <c r="M21" s="196">
        <v>4</v>
      </c>
      <c r="N21" s="197">
        <f>O12+O10+O7+O14</f>
        <v>96896.13</v>
      </c>
      <c r="O21" s="198">
        <v>1</v>
      </c>
      <c r="P21" s="155">
        <v>22028.5</v>
      </c>
      <c r="Q21" s="97"/>
      <c r="R21" s="97"/>
    </row>
    <row r="22" spans="1:18" s="11" customFormat="1" ht="18.75" x14ac:dyDescent="0.3">
      <c r="A22" s="97"/>
      <c r="B22" s="97"/>
      <c r="C22" s="97"/>
      <c r="D22" s="97"/>
      <c r="E22" s="97"/>
      <c r="F22" s="97"/>
      <c r="G22" s="97"/>
      <c r="H22" s="97"/>
      <c r="I22" s="97"/>
      <c r="J22" s="97"/>
      <c r="K22" s="97"/>
      <c r="L22" s="97"/>
      <c r="M22" s="98"/>
      <c r="N22" s="98"/>
      <c r="O22" s="98"/>
      <c r="P22" s="98"/>
      <c r="Q22" s="97"/>
      <c r="R22" s="97"/>
    </row>
    <row r="23" spans="1:18" s="11" customFormat="1" x14ac:dyDescent="0.25">
      <c r="M23" s="12"/>
      <c r="N23" s="12"/>
      <c r="O23" s="12"/>
      <c r="P23" s="12"/>
    </row>
    <row r="24" spans="1:18" s="11" customFormat="1" x14ac:dyDescent="0.25">
      <c r="M24" s="12"/>
      <c r="N24" s="12"/>
      <c r="O24" s="12"/>
      <c r="P24" s="12"/>
    </row>
    <row r="25" spans="1:18" s="11" customFormat="1" x14ac:dyDescent="0.25">
      <c r="M25" s="12"/>
      <c r="N25" s="12"/>
      <c r="O25" s="12"/>
      <c r="P25" s="12"/>
    </row>
    <row r="26" spans="1:18" s="11" customFormat="1" x14ac:dyDescent="0.25">
      <c r="M26" s="12"/>
      <c r="N26" s="12"/>
      <c r="O26" s="12"/>
      <c r="P26" s="12"/>
    </row>
    <row r="27" spans="1:18" s="11" customFormat="1" x14ac:dyDescent="0.25">
      <c r="M27" s="12"/>
      <c r="N27" s="12"/>
      <c r="O27" s="12"/>
      <c r="P27" s="12"/>
    </row>
    <row r="28" spans="1:18" s="11" customFormat="1" x14ac:dyDescent="0.25">
      <c r="M28" s="12"/>
      <c r="N28" s="12"/>
      <c r="O28" s="12"/>
      <c r="P28" s="12"/>
    </row>
    <row r="29" spans="1:18" s="11" customFormat="1" x14ac:dyDescent="0.25">
      <c r="M29" s="12"/>
      <c r="N29" s="12"/>
      <c r="O29" s="12"/>
      <c r="P29" s="12"/>
    </row>
    <row r="30" spans="1:18" s="11" customFormat="1" x14ac:dyDescent="0.25">
      <c r="M30" s="12"/>
      <c r="N30" s="12"/>
      <c r="O30" s="12"/>
      <c r="P30" s="12"/>
    </row>
    <row r="31" spans="1:18" s="11" customFormat="1" x14ac:dyDescent="0.25">
      <c r="M31" s="12"/>
      <c r="N31" s="12"/>
      <c r="O31" s="12"/>
      <c r="P31" s="12"/>
    </row>
    <row r="32" spans="1:18" s="11" customFormat="1" x14ac:dyDescent="0.25">
      <c r="M32" s="12"/>
      <c r="N32" s="12"/>
      <c r="O32" s="12"/>
      <c r="P32" s="12"/>
    </row>
    <row r="33" spans="7:16" s="11" customFormat="1" x14ac:dyDescent="0.25">
      <c r="M33" s="12"/>
      <c r="N33" s="12"/>
      <c r="O33" s="12"/>
      <c r="P33" s="12"/>
    </row>
    <row r="34" spans="7:16" s="11" customFormat="1" x14ac:dyDescent="0.25">
      <c r="M34" s="12"/>
      <c r="N34" s="12"/>
      <c r="O34" s="12"/>
      <c r="P34" s="12"/>
    </row>
    <row r="35" spans="7:16" s="11" customFormat="1" x14ac:dyDescent="0.25">
      <c r="M35" s="12"/>
      <c r="N35" s="12"/>
      <c r="O35" s="12"/>
      <c r="P35" s="12"/>
    </row>
    <row r="36" spans="7:16" s="11" customFormat="1" x14ac:dyDescent="0.25">
      <c r="M36" s="12"/>
      <c r="N36" s="12"/>
      <c r="O36" s="12"/>
      <c r="P36" s="12"/>
    </row>
    <row r="37" spans="7:16" s="11" customFormat="1" x14ac:dyDescent="0.25">
      <c r="M37" s="12"/>
      <c r="N37" s="12"/>
      <c r="O37" s="12"/>
      <c r="P37" s="12"/>
    </row>
    <row r="38" spans="7:16" s="11" customFormat="1" x14ac:dyDescent="0.25">
      <c r="M38" s="12"/>
      <c r="N38" s="12"/>
      <c r="O38" s="12"/>
      <c r="P38" s="12"/>
    </row>
    <row r="39" spans="7:16" s="11" customFormat="1" x14ac:dyDescent="0.25">
      <c r="G39" s="74"/>
      <c r="M39" s="12"/>
      <c r="N39" s="12"/>
      <c r="O39" s="12"/>
      <c r="P39" s="12"/>
    </row>
    <row r="40" spans="7:16" s="11" customFormat="1" x14ac:dyDescent="0.25">
      <c r="M40" s="12"/>
      <c r="N40" s="12"/>
      <c r="O40" s="12"/>
      <c r="P40" s="12"/>
    </row>
    <row r="41" spans="7:16" s="11" customFormat="1" x14ac:dyDescent="0.25">
      <c r="M41" s="12"/>
      <c r="N41" s="12"/>
      <c r="O41" s="12"/>
      <c r="P41" s="12"/>
    </row>
    <row r="42" spans="7:16" s="11" customFormat="1" x14ac:dyDescent="0.25">
      <c r="M42" s="12"/>
      <c r="N42" s="12"/>
      <c r="O42" s="12"/>
      <c r="P42" s="12"/>
    </row>
    <row r="43" spans="7:16" s="11" customFormat="1" x14ac:dyDescent="0.25">
      <c r="M43" s="12"/>
      <c r="N43" s="12"/>
      <c r="O43" s="12"/>
      <c r="P43" s="12"/>
    </row>
    <row r="44" spans="7:16" s="11" customFormat="1" x14ac:dyDescent="0.25">
      <c r="M44" s="12"/>
      <c r="N44" s="12"/>
      <c r="O44" s="12"/>
      <c r="P44" s="12"/>
    </row>
    <row r="45" spans="7:16" s="11" customFormat="1" x14ac:dyDescent="0.25">
      <c r="M45" s="12"/>
      <c r="N45" s="12"/>
      <c r="O45" s="12"/>
      <c r="P45" s="12"/>
    </row>
    <row r="46" spans="7:16" s="11" customFormat="1" x14ac:dyDescent="0.25">
      <c r="M46" s="12"/>
      <c r="N46" s="12"/>
      <c r="O46" s="12"/>
      <c r="P46" s="12"/>
    </row>
    <row r="47" spans="7:16" s="11" customFormat="1" x14ac:dyDescent="0.25">
      <c r="M47" s="12"/>
      <c r="N47" s="12"/>
      <c r="O47" s="12"/>
      <c r="P47" s="12"/>
    </row>
    <row r="48" spans="7: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M147" s="12"/>
      <c r="N147" s="12"/>
      <c r="O147" s="12"/>
      <c r="P147" s="12"/>
    </row>
    <row r="148" spans="12:16" s="11" customFormat="1" x14ac:dyDescent="0.25">
      <c r="M148" s="12"/>
      <c r="N148" s="12"/>
      <c r="O148" s="12"/>
      <c r="P148" s="12"/>
    </row>
    <row r="149" spans="12:16" s="11" customFormat="1" x14ac:dyDescent="0.25">
      <c r="M149" s="12"/>
      <c r="N149" s="12"/>
      <c r="O149" s="12"/>
      <c r="P149" s="12"/>
    </row>
    <row r="150" spans="12:16" s="11" customFormat="1" x14ac:dyDescent="0.25">
      <c r="M150" s="12"/>
      <c r="N150" s="12"/>
      <c r="O150" s="12"/>
      <c r="P150" s="12"/>
    </row>
    <row r="151" spans="12:16" s="11" customFormat="1" x14ac:dyDescent="0.25">
      <c r="M151" s="12"/>
      <c r="N151" s="12"/>
      <c r="O151" s="12"/>
      <c r="P151" s="12"/>
    </row>
    <row r="152" spans="12:16" s="11" customFormat="1" x14ac:dyDescent="0.25">
      <c r="M152" s="12"/>
      <c r="N152" s="12"/>
      <c r="O152" s="12"/>
      <c r="P152" s="12"/>
    </row>
    <row r="153" spans="12:16" s="11" customFormat="1" x14ac:dyDescent="0.25">
      <c r="M153" s="12"/>
      <c r="N153" s="12"/>
      <c r="O153" s="12"/>
      <c r="P153" s="12"/>
    </row>
    <row r="154" spans="12:16" s="11" customFormat="1" x14ac:dyDescent="0.25">
      <c r="L154"/>
      <c r="M154" s="12"/>
      <c r="N154" s="12"/>
      <c r="O154" s="12"/>
      <c r="P154" s="12"/>
    </row>
  </sheetData>
  <mergeCells count="37">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M19:N19"/>
    <mergeCell ref="O19:P19"/>
    <mergeCell ref="Q7:Q8"/>
    <mergeCell ref="R7:R8"/>
    <mergeCell ref="A9:R9"/>
    <mergeCell ref="A11:R11"/>
    <mergeCell ref="A13:R13"/>
    <mergeCell ref="A15:R15"/>
    <mergeCell ref="K7:K8"/>
    <mergeCell ref="L7:L8"/>
    <mergeCell ref="M7:M8"/>
    <mergeCell ref="N7:N8"/>
    <mergeCell ref="O7:O8"/>
    <mergeCell ref="P7:P8"/>
    <mergeCell ref="B17:R1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E24"/>
  <sheetViews>
    <sheetView tabSelected="1" workbookViewId="0">
      <selection activeCell="J17" sqref="J17"/>
    </sheetView>
  </sheetViews>
  <sheetFormatPr defaultRowHeight="15" x14ac:dyDescent="0.25"/>
  <cols>
    <col min="1" max="1" width="25.85546875" customWidth="1"/>
    <col min="3" max="3" width="14.42578125" customWidth="1"/>
    <col min="5" max="5" width="15.28515625" customWidth="1"/>
  </cols>
  <sheetData>
    <row r="2" spans="1:5" x14ac:dyDescent="0.25">
      <c r="A2" s="1" t="s">
        <v>792</v>
      </c>
    </row>
    <row r="4" spans="1:5" x14ac:dyDescent="0.25">
      <c r="A4" s="447"/>
      <c r="B4" s="447" t="s">
        <v>144</v>
      </c>
      <c r="C4" s="447"/>
      <c r="D4" s="447" t="s">
        <v>145</v>
      </c>
      <c r="E4" s="447"/>
    </row>
    <row r="5" spans="1:5" x14ac:dyDescent="0.25">
      <c r="A5" s="447"/>
      <c r="B5" s="166" t="s">
        <v>609</v>
      </c>
      <c r="C5" s="166" t="s">
        <v>119</v>
      </c>
      <c r="D5" s="166" t="s">
        <v>609</v>
      </c>
      <c r="E5" s="166" t="s">
        <v>119</v>
      </c>
    </row>
    <row r="6" spans="1:5" x14ac:dyDescent="0.25">
      <c r="A6" s="168" t="s">
        <v>627</v>
      </c>
      <c r="B6" s="41">
        <v>9</v>
      </c>
      <c r="C6" s="165">
        <v>1615000</v>
      </c>
      <c r="D6" s="43">
        <v>0</v>
      </c>
      <c r="E6" s="86">
        <v>0</v>
      </c>
    </row>
    <row r="7" spans="1:5" ht="30" x14ac:dyDescent="0.25">
      <c r="A7" s="168" t="s">
        <v>40</v>
      </c>
      <c r="B7" s="41">
        <v>7</v>
      </c>
      <c r="C7" s="86">
        <v>450000</v>
      </c>
      <c r="D7" s="154">
        <v>3</v>
      </c>
      <c r="E7" s="262">
        <v>424525.76</v>
      </c>
    </row>
    <row r="8" spans="1:5" x14ac:dyDescent="0.25">
      <c r="A8" s="167" t="s">
        <v>610</v>
      </c>
      <c r="B8" s="26">
        <v>4</v>
      </c>
      <c r="C8" s="27">
        <v>105956.37</v>
      </c>
      <c r="D8" s="28">
        <v>1</v>
      </c>
      <c r="E8" s="155">
        <v>79820.19</v>
      </c>
    </row>
    <row r="9" spans="1:5" x14ac:dyDescent="0.25">
      <c r="A9" s="167" t="s">
        <v>611</v>
      </c>
      <c r="B9" s="156">
        <v>3</v>
      </c>
      <c r="C9" s="157">
        <v>77670.37</v>
      </c>
      <c r="D9" s="158">
        <v>1</v>
      </c>
      <c r="E9" s="259">
        <v>39884.9</v>
      </c>
    </row>
    <row r="10" spans="1:5" x14ac:dyDescent="0.25">
      <c r="A10" s="167" t="s">
        <v>612</v>
      </c>
      <c r="B10" s="156">
        <v>5</v>
      </c>
      <c r="C10" s="157">
        <v>164868.68</v>
      </c>
      <c r="D10" s="159">
        <v>1</v>
      </c>
      <c r="E10" s="160">
        <v>22810</v>
      </c>
    </row>
    <row r="11" spans="1:5" x14ac:dyDescent="0.25">
      <c r="A11" s="167" t="s">
        <v>613</v>
      </c>
      <c r="B11" s="26">
        <v>10</v>
      </c>
      <c r="C11" s="27">
        <v>191753.5</v>
      </c>
      <c r="D11" s="161">
        <v>1</v>
      </c>
      <c r="E11" s="164">
        <v>20246.5</v>
      </c>
    </row>
    <row r="12" spans="1:5" x14ac:dyDescent="0.25">
      <c r="A12" s="167" t="s">
        <v>614</v>
      </c>
      <c r="B12" s="26">
        <v>5</v>
      </c>
      <c r="C12" s="27">
        <v>128000</v>
      </c>
      <c r="D12" s="28">
        <v>1</v>
      </c>
      <c r="E12" s="162">
        <v>20153.5</v>
      </c>
    </row>
    <row r="13" spans="1:5" x14ac:dyDescent="0.25">
      <c r="A13" s="167" t="s">
        <v>615</v>
      </c>
      <c r="B13" s="26">
        <v>4</v>
      </c>
      <c r="C13" s="27">
        <v>148000</v>
      </c>
      <c r="D13" s="28">
        <v>1</v>
      </c>
      <c r="E13" s="162">
        <v>20963.5</v>
      </c>
    </row>
    <row r="14" spans="1:5" x14ac:dyDescent="0.25">
      <c r="A14" s="167" t="s">
        <v>616</v>
      </c>
      <c r="B14" s="26">
        <v>9</v>
      </c>
      <c r="C14" s="27">
        <v>105600</v>
      </c>
      <c r="D14" s="198">
        <v>1</v>
      </c>
      <c r="E14" s="155">
        <v>67706.5</v>
      </c>
    </row>
    <row r="15" spans="1:5" x14ac:dyDescent="0.25">
      <c r="A15" s="167" t="s">
        <v>617</v>
      </c>
      <c r="B15" s="26">
        <v>1</v>
      </c>
      <c r="C15" s="27">
        <v>15300</v>
      </c>
      <c r="D15" s="158">
        <v>1</v>
      </c>
      <c r="E15" s="235">
        <v>20716</v>
      </c>
    </row>
    <row r="16" spans="1:5" x14ac:dyDescent="0.25">
      <c r="A16" s="167" t="s">
        <v>618</v>
      </c>
      <c r="B16" s="26">
        <v>2</v>
      </c>
      <c r="C16" s="27">
        <v>194400</v>
      </c>
      <c r="D16" s="158">
        <v>1</v>
      </c>
      <c r="E16" s="235">
        <v>48600</v>
      </c>
    </row>
    <row r="17" spans="1:5" x14ac:dyDescent="0.25">
      <c r="A17" s="167" t="s">
        <v>619</v>
      </c>
      <c r="B17" s="26">
        <v>4</v>
      </c>
      <c r="C17" s="27">
        <v>100000</v>
      </c>
      <c r="D17" s="28">
        <v>2</v>
      </c>
      <c r="E17" s="155">
        <v>29168.04</v>
      </c>
    </row>
    <row r="18" spans="1:5" x14ac:dyDescent="0.25">
      <c r="A18" s="167" t="s">
        <v>620</v>
      </c>
      <c r="B18" s="26">
        <v>4</v>
      </c>
      <c r="C18" s="27">
        <v>82449.209999999992</v>
      </c>
      <c r="D18" s="158">
        <v>2</v>
      </c>
      <c r="E18" s="235">
        <v>46614.5</v>
      </c>
    </row>
    <row r="19" spans="1:5" x14ac:dyDescent="0.25">
      <c r="A19" s="167" t="s">
        <v>621</v>
      </c>
      <c r="B19" s="26">
        <v>4</v>
      </c>
      <c r="C19" s="27">
        <v>180000</v>
      </c>
      <c r="D19" s="28">
        <v>1</v>
      </c>
      <c r="E19" s="155">
        <v>20786.5</v>
      </c>
    </row>
    <row r="20" spans="1:5" x14ac:dyDescent="0.25">
      <c r="A20" s="167" t="s">
        <v>622</v>
      </c>
      <c r="B20" s="26">
        <v>5</v>
      </c>
      <c r="C20" s="27">
        <v>235880</v>
      </c>
      <c r="D20" s="158">
        <v>1</v>
      </c>
      <c r="E20" s="235">
        <v>77165.38</v>
      </c>
    </row>
    <row r="21" spans="1:5" x14ac:dyDescent="0.25">
      <c r="A21" s="167" t="s">
        <v>623</v>
      </c>
      <c r="B21" s="26">
        <v>6</v>
      </c>
      <c r="C21" s="27">
        <v>129967.02</v>
      </c>
      <c r="D21" s="28">
        <v>1</v>
      </c>
      <c r="E21" s="155">
        <v>20246.5</v>
      </c>
    </row>
    <row r="22" spans="1:5" x14ac:dyDescent="0.25">
      <c r="A22" s="167" t="s">
        <v>624</v>
      </c>
      <c r="B22" s="26">
        <v>10</v>
      </c>
      <c r="C22" s="27">
        <v>267032.05</v>
      </c>
      <c r="D22" s="150">
        <v>1</v>
      </c>
      <c r="E22" s="164">
        <v>20963.5</v>
      </c>
    </row>
    <row r="23" spans="1:5" x14ac:dyDescent="0.25">
      <c r="A23" s="167" t="s">
        <v>625</v>
      </c>
      <c r="B23" s="26">
        <v>4</v>
      </c>
      <c r="C23" s="27">
        <v>96896.13</v>
      </c>
      <c r="D23" s="158">
        <v>1</v>
      </c>
      <c r="E23" s="164">
        <v>22028.5</v>
      </c>
    </row>
    <row r="24" spans="1:5" x14ac:dyDescent="0.25">
      <c r="A24" s="167" t="s">
        <v>626</v>
      </c>
      <c r="B24" s="163">
        <f>SUM(B6:B23)</f>
        <v>96</v>
      </c>
      <c r="C24" s="164">
        <f>SUM(C6:C23)</f>
        <v>4288773.33</v>
      </c>
      <c r="D24" s="163">
        <f>SUM(D6:D23)</f>
        <v>21</v>
      </c>
      <c r="E24" s="164">
        <f>SUM(E6:E23)</f>
        <v>1002399.77</v>
      </c>
    </row>
  </sheetData>
  <mergeCells count="3">
    <mergeCell ref="A4:A5"/>
    <mergeCell ref="B4:C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169"/>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9.42578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40</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5" t="s">
        <v>14</v>
      </c>
      <c r="I5" s="5" t="s">
        <v>15</v>
      </c>
      <c r="J5" s="303"/>
      <c r="K5" s="6">
        <v>2018</v>
      </c>
      <c r="L5" s="6">
        <v>2019</v>
      </c>
      <c r="M5" s="13">
        <v>2018</v>
      </c>
      <c r="N5" s="13">
        <v>2019</v>
      </c>
      <c r="O5" s="13">
        <v>2018</v>
      </c>
      <c r="P5" s="13">
        <v>2019</v>
      </c>
      <c r="Q5" s="303"/>
      <c r="R5" s="305"/>
      <c r="S5" s="3"/>
    </row>
    <row r="6" spans="1:19" s="4" customFormat="1" ht="15.75" customHeight="1" x14ac:dyDescent="0.2">
      <c r="A6" s="8" t="s">
        <v>16</v>
      </c>
      <c r="B6" s="5" t="s">
        <v>17</v>
      </c>
      <c r="C6" s="5" t="s">
        <v>18</v>
      </c>
      <c r="D6" s="5" t="s">
        <v>19</v>
      </c>
      <c r="E6" s="8" t="s">
        <v>20</v>
      </c>
      <c r="F6" s="8" t="s">
        <v>21</v>
      </c>
      <c r="G6" s="8" t="s">
        <v>22</v>
      </c>
      <c r="H6" s="5" t="s">
        <v>23</v>
      </c>
      <c r="I6" s="5" t="s">
        <v>24</v>
      </c>
      <c r="J6" s="8" t="s">
        <v>25</v>
      </c>
      <c r="K6" s="6" t="s">
        <v>26</v>
      </c>
      <c r="L6" s="6" t="s">
        <v>27</v>
      </c>
      <c r="M6" s="7" t="s">
        <v>28</v>
      </c>
      <c r="N6" s="7" t="s">
        <v>29</v>
      </c>
      <c r="O6" s="7" t="s">
        <v>30</v>
      </c>
      <c r="P6" s="7" t="s">
        <v>31</v>
      </c>
      <c r="Q6" s="8" t="s">
        <v>32</v>
      </c>
      <c r="R6" s="5" t="s">
        <v>33</v>
      </c>
      <c r="S6" s="3"/>
    </row>
    <row r="7" spans="1:19" s="17" customFormat="1" ht="88.5" customHeight="1" x14ac:dyDescent="0.2">
      <c r="A7" s="291">
        <v>1</v>
      </c>
      <c r="B7" s="291">
        <v>1</v>
      </c>
      <c r="C7" s="291">
        <v>4</v>
      </c>
      <c r="D7" s="307">
        <v>2</v>
      </c>
      <c r="E7" s="310" t="s">
        <v>35</v>
      </c>
      <c r="F7" s="307" t="s">
        <v>36</v>
      </c>
      <c r="G7" s="307" t="s">
        <v>34</v>
      </c>
      <c r="H7" s="224" t="s">
        <v>37</v>
      </c>
      <c r="I7" s="224">
        <v>1</v>
      </c>
      <c r="J7" s="299" t="s">
        <v>44</v>
      </c>
      <c r="K7" s="299" t="s">
        <v>43</v>
      </c>
      <c r="L7" s="299"/>
      <c r="M7" s="313">
        <v>110000</v>
      </c>
      <c r="N7" s="316"/>
      <c r="O7" s="316">
        <v>110000</v>
      </c>
      <c r="P7" s="316"/>
      <c r="Q7" s="299" t="s">
        <v>40</v>
      </c>
      <c r="R7" s="299" t="s">
        <v>41</v>
      </c>
      <c r="S7" s="16"/>
    </row>
    <row r="8" spans="1:19" s="17" customFormat="1" ht="88.5" customHeight="1" x14ac:dyDescent="0.2">
      <c r="A8" s="306"/>
      <c r="B8" s="306"/>
      <c r="C8" s="306"/>
      <c r="D8" s="308"/>
      <c r="E8" s="311"/>
      <c r="F8" s="308"/>
      <c r="G8" s="308"/>
      <c r="H8" s="224" t="s">
        <v>42</v>
      </c>
      <c r="I8" s="224">
        <v>120</v>
      </c>
      <c r="J8" s="300"/>
      <c r="K8" s="300"/>
      <c r="L8" s="300"/>
      <c r="M8" s="314"/>
      <c r="N8" s="317"/>
      <c r="O8" s="317"/>
      <c r="P8" s="317"/>
      <c r="Q8" s="300"/>
      <c r="R8" s="300"/>
      <c r="S8" s="16"/>
    </row>
    <row r="9" spans="1:19" s="10" customFormat="1" ht="88.5" customHeight="1" x14ac:dyDescent="0.25">
      <c r="A9" s="292"/>
      <c r="B9" s="292"/>
      <c r="C9" s="292"/>
      <c r="D9" s="309"/>
      <c r="E9" s="312"/>
      <c r="F9" s="309"/>
      <c r="G9" s="309"/>
      <c r="H9" s="179" t="s">
        <v>39</v>
      </c>
      <c r="I9" s="69" t="s">
        <v>38</v>
      </c>
      <c r="J9" s="301"/>
      <c r="K9" s="301"/>
      <c r="L9" s="301"/>
      <c r="M9" s="315"/>
      <c r="N9" s="318"/>
      <c r="O9" s="318"/>
      <c r="P9" s="318"/>
      <c r="Q9" s="301"/>
      <c r="R9" s="301"/>
      <c r="S9" s="9"/>
    </row>
    <row r="10" spans="1:19" s="10" customFormat="1" ht="73.5" customHeight="1" x14ac:dyDescent="0.25">
      <c r="A10" s="63"/>
      <c r="B10" s="295" t="s">
        <v>77</v>
      </c>
      <c r="C10" s="289"/>
      <c r="D10" s="289"/>
      <c r="E10" s="289"/>
      <c r="F10" s="289"/>
      <c r="G10" s="289"/>
      <c r="H10" s="289"/>
      <c r="I10" s="289"/>
      <c r="J10" s="289"/>
      <c r="K10" s="289"/>
      <c r="L10" s="289"/>
      <c r="M10" s="289"/>
      <c r="N10" s="289"/>
      <c r="O10" s="289"/>
      <c r="P10" s="289"/>
      <c r="Q10" s="289"/>
      <c r="R10" s="290"/>
      <c r="S10" s="9"/>
    </row>
    <row r="11" spans="1:19" s="10" customFormat="1" ht="39" customHeight="1" x14ac:dyDescent="0.25">
      <c r="A11" s="293">
        <v>2</v>
      </c>
      <c r="B11" s="293">
        <v>1</v>
      </c>
      <c r="C11" s="287">
        <v>4</v>
      </c>
      <c r="D11" s="293">
        <v>2</v>
      </c>
      <c r="E11" s="298" t="s">
        <v>45</v>
      </c>
      <c r="F11" s="323" t="s">
        <v>51</v>
      </c>
      <c r="G11" s="287" t="s">
        <v>46</v>
      </c>
      <c r="H11" s="180" t="s">
        <v>48</v>
      </c>
      <c r="I11" s="69" t="s">
        <v>38</v>
      </c>
      <c r="J11" s="287" t="s">
        <v>47</v>
      </c>
      <c r="K11" s="294" t="s">
        <v>50</v>
      </c>
      <c r="L11" s="294"/>
      <c r="M11" s="286">
        <v>20000</v>
      </c>
      <c r="N11" s="286"/>
      <c r="O11" s="286">
        <v>20000</v>
      </c>
      <c r="P11" s="286"/>
      <c r="Q11" s="287" t="s">
        <v>40</v>
      </c>
      <c r="R11" s="287" t="s">
        <v>41</v>
      </c>
      <c r="S11" s="9"/>
    </row>
    <row r="12" spans="1:19" s="10" customFormat="1" ht="34.5" customHeight="1" x14ac:dyDescent="0.25">
      <c r="A12" s="293"/>
      <c r="B12" s="293"/>
      <c r="C12" s="287"/>
      <c r="D12" s="293"/>
      <c r="E12" s="298"/>
      <c r="F12" s="323"/>
      <c r="G12" s="287"/>
      <c r="H12" s="180" t="s">
        <v>42</v>
      </c>
      <c r="I12" s="69" t="s">
        <v>49</v>
      </c>
      <c r="J12" s="287"/>
      <c r="K12" s="294"/>
      <c r="L12" s="294"/>
      <c r="M12" s="286"/>
      <c r="N12" s="286"/>
      <c r="O12" s="286"/>
      <c r="P12" s="286"/>
      <c r="Q12" s="287"/>
      <c r="R12" s="287"/>
      <c r="S12" s="9"/>
    </row>
    <row r="13" spans="1:19" s="10" customFormat="1" ht="44.25" customHeight="1" x14ac:dyDescent="0.25">
      <c r="A13" s="178"/>
      <c r="B13" s="295" t="s">
        <v>78</v>
      </c>
      <c r="C13" s="296"/>
      <c r="D13" s="296"/>
      <c r="E13" s="296"/>
      <c r="F13" s="296"/>
      <c r="G13" s="296"/>
      <c r="H13" s="296"/>
      <c r="I13" s="296"/>
      <c r="J13" s="296"/>
      <c r="K13" s="296"/>
      <c r="L13" s="296"/>
      <c r="M13" s="296"/>
      <c r="N13" s="296"/>
      <c r="O13" s="296"/>
      <c r="P13" s="296"/>
      <c r="Q13" s="296"/>
      <c r="R13" s="297"/>
      <c r="S13" s="9"/>
    </row>
    <row r="14" spans="1:19" s="10" customFormat="1" ht="63" customHeight="1" x14ac:dyDescent="0.25">
      <c r="A14" s="293">
        <v>3</v>
      </c>
      <c r="B14" s="293">
        <v>1</v>
      </c>
      <c r="C14" s="287">
        <v>4</v>
      </c>
      <c r="D14" s="293">
        <v>2</v>
      </c>
      <c r="E14" s="298" t="s">
        <v>52</v>
      </c>
      <c r="F14" s="287" t="s">
        <v>777</v>
      </c>
      <c r="G14" s="287" t="s">
        <v>57</v>
      </c>
      <c r="H14" s="180" t="s">
        <v>53</v>
      </c>
      <c r="I14" s="69" t="s">
        <v>38</v>
      </c>
      <c r="J14" s="287" t="s">
        <v>55</v>
      </c>
      <c r="K14" s="294" t="s">
        <v>43</v>
      </c>
      <c r="L14" s="294"/>
      <c r="M14" s="286">
        <v>90000</v>
      </c>
      <c r="N14" s="286"/>
      <c r="O14" s="286">
        <v>90000</v>
      </c>
      <c r="P14" s="286"/>
      <c r="Q14" s="287" t="s">
        <v>40</v>
      </c>
      <c r="R14" s="287" t="s">
        <v>41</v>
      </c>
      <c r="S14" s="9"/>
    </row>
    <row r="15" spans="1:19" s="10" customFormat="1" ht="62.25" customHeight="1" x14ac:dyDescent="0.25">
      <c r="A15" s="293"/>
      <c r="B15" s="293"/>
      <c r="C15" s="287"/>
      <c r="D15" s="293"/>
      <c r="E15" s="298"/>
      <c r="F15" s="287"/>
      <c r="G15" s="287"/>
      <c r="H15" s="180" t="s">
        <v>42</v>
      </c>
      <c r="I15" s="69" t="s">
        <v>54</v>
      </c>
      <c r="J15" s="287"/>
      <c r="K15" s="294"/>
      <c r="L15" s="294"/>
      <c r="M15" s="286"/>
      <c r="N15" s="286"/>
      <c r="O15" s="286"/>
      <c r="P15" s="286"/>
      <c r="Q15" s="287"/>
      <c r="R15" s="287"/>
      <c r="S15" s="9"/>
    </row>
    <row r="16" spans="1:19" s="10" customFormat="1" ht="44.25" customHeight="1" x14ac:dyDescent="0.25">
      <c r="A16" s="178"/>
      <c r="B16" s="295" t="s">
        <v>80</v>
      </c>
      <c r="C16" s="296"/>
      <c r="D16" s="296"/>
      <c r="E16" s="296"/>
      <c r="F16" s="296"/>
      <c r="G16" s="296"/>
      <c r="H16" s="296"/>
      <c r="I16" s="296"/>
      <c r="J16" s="296"/>
      <c r="K16" s="296"/>
      <c r="L16" s="296"/>
      <c r="M16" s="296"/>
      <c r="N16" s="296"/>
      <c r="O16" s="296"/>
      <c r="P16" s="296"/>
      <c r="Q16" s="296"/>
      <c r="R16" s="297"/>
      <c r="S16" s="9"/>
    </row>
    <row r="17" spans="1:19" s="10" customFormat="1" ht="78.75" customHeight="1" x14ac:dyDescent="0.25">
      <c r="A17" s="293">
        <v>4</v>
      </c>
      <c r="B17" s="293">
        <v>1</v>
      </c>
      <c r="C17" s="287">
        <v>4</v>
      </c>
      <c r="D17" s="293">
        <v>2</v>
      </c>
      <c r="E17" s="298" t="s">
        <v>56</v>
      </c>
      <c r="F17" s="287" t="s">
        <v>79</v>
      </c>
      <c r="G17" s="287" t="s">
        <v>57</v>
      </c>
      <c r="H17" s="180" t="s">
        <v>53</v>
      </c>
      <c r="I17" s="69" t="s">
        <v>38</v>
      </c>
      <c r="J17" s="287" t="s">
        <v>59</v>
      </c>
      <c r="K17" s="294" t="s">
        <v>50</v>
      </c>
      <c r="L17" s="294"/>
      <c r="M17" s="286">
        <v>80000</v>
      </c>
      <c r="N17" s="286"/>
      <c r="O17" s="286">
        <v>80000</v>
      </c>
      <c r="P17" s="286"/>
      <c r="Q17" s="287" t="s">
        <v>40</v>
      </c>
      <c r="R17" s="287" t="s">
        <v>41</v>
      </c>
      <c r="S17" s="9"/>
    </row>
    <row r="18" spans="1:19" s="10" customFormat="1" ht="87" customHeight="1" x14ac:dyDescent="0.25">
      <c r="A18" s="293"/>
      <c r="B18" s="293"/>
      <c r="C18" s="287"/>
      <c r="D18" s="293"/>
      <c r="E18" s="298"/>
      <c r="F18" s="287"/>
      <c r="G18" s="287"/>
      <c r="H18" s="180" t="s">
        <v>42</v>
      </c>
      <c r="I18" s="69" t="s">
        <v>58</v>
      </c>
      <c r="J18" s="287"/>
      <c r="K18" s="294"/>
      <c r="L18" s="294"/>
      <c r="M18" s="286"/>
      <c r="N18" s="286"/>
      <c r="O18" s="286"/>
      <c r="P18" s="286"/>
      <c r="Q18" s="287"/>
      <c r="R18" s="287"/>
      <c r="S18" s="9"/>
    </row>
    <row r="19" spans="1:19" s="10" customFormat="1" ht="34.5" customHeight="1" x14ac:dyDescent="0.25">
      <c r="A19" s="178"/>
      <c r="B19" s="295" t="s">
        <v>81</v>
      </c>
      <c r="C19" s="296"/>
      <c r="D19" s="296"/>
      <c r="E19" s="296"/>
      <c r="F19" s="296"/>
      <c r="G19" s="296"/>
      <c r="H19" s="296"/>
      <c r="I19" s="296"/>
      <c r="J19" s="296"/>
      <c r="K19" s="296"/>
      <c r="L19" s="296"/>
      <c r="M19" s="296"/>
      <c r="N19" s="296"/>
      <c r="O19" s="296"/>
      <c r="P19" s="296"/>
      <c r="Q19" s="296"/>
      <c r="R19" s="297"/>
      <c r="S19" s="9"/>
    </row>
    <row r="20" spans="1:19" s="10" customFormat="1" ht="76.5" customHeight="1" x14ac:dyDescent="0.25">
      <c r="A20" s="293">
        <v>5</v>
      </c>
      <c r="B20" s="293">
        <v>1</v>
      </c>
      <c r="C20" s="287">
        <v>4</v>
      </c>
      <c r="D20" s="293">
        <v>5</v>
      </c>
      <c r="E20" s="298" t="s">
        <v>65</v>
      </c>
      <c r="F20" s="287" t="s">
        <v>60</v>
      </c>
      <c r="G20" s="287" t="s">
        <v>61</v>
      </c>
      <c r="H20" s="180" t="s">
        <v>61</v>
      </c>
      <c r="I20" s="69" t="s">
        <v>38</v>
      </c>
      <c r="J20" s="287" t="s">
        <v>64</v>
      </c>
      <c r="K20" s="294" t="s">
        <v>43</v>
      </c>
      <c r="L20" s="294"/>
      <c r="M20" s="286">
        <v>20000</v>
      </c>
      <c r="N20" s="286"/>
      <c r="O20" s="286">
        <v>20000</v>
      </c>
      <c r="P20" s="286"/>
      <c r="Q20" s="287" t="s">
        <v>40</v>
      </c>
      <c r="R20" s="287" t="s">
        <v>41</v>
      </c>
      <c r="S20" s="9"/>
    </row>
    <row r="21" spans="1:19" s="10" customFormat="1" ht="63.75" customHeight="1" x14ac:dyDescent="0.25">
      <c r="A21" s="293"/>
      <c r="B21" s="293"/>
      <c r="C21" s="287"/>
      <c r="D21" s="293"/>
      <c r="E21" s="298"/>
      <c r="F21" s="287"/>
      <c r="G21" s="287"/>
      <c r="H21" s="180" t="s">
        <v>62</v>
      </c>
      <c r="I21" s="69" t="s">
        <v>63</v>
      </c>
      <c r="J21" s="287"/>
      <c r="K21" s="294"/>
      <c r="L21" s="294"/>
      <c r="M21" s="286"/>
      <c r="N21" s="286"/>
      <c r="O21" s="286"/>
      <c r="P21" s="286"/>
      <c r="Q21" s="287"/>
      <c r="R21" s="287"/>
      <c r="S21" s="9"/>
    </row>
    <row r="22" spans="1:19" s="10" customFormat="1" ht="48" customHeight="1" x14ac:dyDescent="0.25">
      <c r="A22" s="178"/>
      <c r="B22" s="295" t="s">
        <v>82</v>
      </c>
      <c r="C22" s="296"/>
      <c r="D22" s="296"/>
      <c r="E22" s="296"/>
      <c r="F22" s="296"/>
      <c r="G22" s="296"/>
      <c r="H22" s="296"/>
      <c r="I22" s="296"/>
      <c r="J22" s="296"/>
      <c r="K22" s="296"/>
      <c r="L22" s="296"/>
      <c r="M22" s="296"/>
      <c r="N22" s="296"/>
      <c r="O22" s="296"/>
      <c r="P22" s="296"/>
      <c r="Q22" s="296"/>
      <c r="R22" s="297"/>
      <c r="S22" s="9"/>
    </row>
    <row r="23" spans="1:19" s="10" customFormat="1" ht="72" customHeight="1" x14ac:dyDescent="0.25">
      <c r="A23" s="293">
        <v>6</v>
      </c>
      <c r="B23" s="293">
        <v>1</v>
      </c>
      <c r="C23" s="287">
        <v>4</v>
      </c>
      <c r="D23" s="293">
        <v>5</v>
      </c>
      <c r="E23" s="298" t="s">
        <v>66</v>
      </c>
      <c r="F23" s="287" t="s">
        <v>69</v>
      </c>
      <c r="G23" s="287" t="s">
        <v>70</v>
      </c>
      <c r="H23" s="180" t="s">
        <v>48</v>
      </c>
      <c r="I23" s="69" t="s">
        <v>67</v>
      </c>
      <c r="J23" s="307" t="s">
        <v>83</v>
      </c>
      <c r="K23" s="294" t="s">
        <v>43</v>
      </c>
      <c r="L23" s="294"/>
      <c r="M23" s="286">
        <v>70000</v>
      </c>
      <c r="N23" s="286"/>
      <c r="O23" s="286">
        <v>70000</v>
      </c>
      <c r="P23" s="286"/>
      <c r="Q23" s="287" t="s">
        <v>40</v>
      </c>
      <c r="R23" s="287" t="s">
        <v>41</v>
      </c>
      <c r="S23" s="9"/>
    </row>
    <row r="24" spans="1:19" s="10" customFormat="1" ht="84.75" customHeight="1" x14ac:dyDescent="0.25">
      <c r="A24" s="293"/>
      <c r="B24" s="293"/>
      <c r="C24" s="287"/>
      <c r="D24" s="293"/>
      <c r="E24" s="298"/>
      <c r="F24" s="287"/>
      <c r="G24" s="287"/>
      <c r="H24" s="180" t="s">
        <v>42</v>
      </c>
      <c r="I24" s="69" t="s">
        <v>68</v>
      </c>
      <c r="J24" s="309"/>
      <c r="K24" s="294"/>
      <c r="L24" s="294"/>
      <c r="M24" s="286"/>
      <c r="N24" s="286"/>
      <c r="O24" s="286"/>
      <c r="P24" s="286"/>
      <c r="Q24" s="287"/>
      <c r="R24" s="287"/>
      <c r="S24" s="9"/>
    </row>
    <row r="25" spans="1:19" s="10" customFormat="1" ht="48" customHeight="1" x14ac:dyDescent="0.25">
      <c r="A25" s="178"/>
      <c r="B25" s="295" t="s">
        <v>84</v>
      </c>
      <c r="C25" s="296"/>
      <c r="D25" s="296"/>
      <c r="E25" s="296"/>
      <c r="F25" s="296"/>
      <c r="G25" s="296"/>
      <c r="H25" s="296"/>
      <c r="I25" s="296"/>
      <c r="J25" s="296"/>
      <c r="K25" s="296"/>
      <c r="L25" s="296"/>
      <c r="M25" s="296"/>
      <c r="N25" s="296"/>
      <c r="O25" s="296"/>
      <c r="P25" s="296"/>
      <c r="Q25" s="296"/>
      <c r="R25" s="297"/>
      <c r="S25" s="9"/>
    </row>
    <row r="26" spans="1:19" s="10" customFormat="1" ht="72" customHeight="1" x14ac:dyDescent="0.25">
      <c r="A26" s="293">
        <v>7</v>
      </c>
      <c r="B26" s="293">
        <v>1</v>
      </c>
      <c r="C26" s="287">
        <v>4</v>
      </c>
      <c r="D26" s="293">
        <v>2</v>
      </c>
      <c r="E26" s="298" t="s">
        <v>71</v>
      </c>
      <c r="F26" s="287" t="s">
        <v>778</v>
      </c>
      <c r="G26" s="287" t="s">
        <v>72</v>
      </c>
      <c r="H26" s="180" t="s">
        <v>73</v>
      </c>
      <c r="I26" s="69" t="s">
        <v>74</v>
      </c>
      <c r="J26" s="287" t="s">
        <v>76</v>
      </c>
      <c r="K26" s="294" t="s">
        <v>43</v>
      </c>
      <c r="L26" s="294"/>
      <c r="M26" s="286">
        <v>60000</v>
      </c>
      <c r="N26" s="286"/>
      <c r="O26" s="286">
        <v>60000</v>
      </c>
      <c r="P26" s="286"/>
      <c r="Q26" s="287" t="s">
        <v>40</v>
      </c>
      <c r="R26" s="287" t="s">
        <v>41</v>
      </c>
      <c r="S26" s="9"/>
    </row>
    <row r="27" spans="1:19" s="10" customFormat="1" ht="66.75" customHeight="1" x14ac:dyDescent="0.25">
      <c r="A27" s="293"/>
      <c r="B27" s="293"/>
      <c r="C27" s="287"/>
      <c r="D27" s="293"/>
      <c r="E27" s="298"/>
      <c r="F27" s="287"/>
      <c r="G27" s="287"/>
      <c r="H27" s="180" t="s">
        <v>42</v>
      </c>
      <c r="I27" s="69" t="s">
        <v>75</v>
      </c>
      <c r="J27" s="287"/>
      <c r="K27" s="294"/>
      <c r="L27" s="294"/>
      <c r="M27" s="286"/>
      <c r="N27" s="286"/>
      <c r="O27" s="286"/>
      <c r="P27" s="286"/>
      <c r="Q27" s="287"/>
      <c r="R27" s="287"/>
      <c r="S27" s="9"/>
    </row>
    <row r="28" spans="1:19" s="10" customFormat="1" ht="48" customHeight="1" x14ac:dyDescent="0.25">
      <c r="A28" s="178"/>
      <c r="B28" s="295" t="s">
        <v>628</v>
      </c>
      <c r="C28" s="289"/>
      <c r="D28" s="289"/>
      <c r="E28" s="289"/>
      <c r="F28" s="289"/>
      <c r="G28" s="289"/>
      <c r="H28" s="289"/>
      <c r="I28" s="289"/>
      <c r="J28" s="289"/>
      <c r="K28" s="289"/>
      <c r="L28" s="289"/>
      <c r="M28" s="289"/>
      <c r="N28" s="289"/>
      <c r="O28" s="289"/>
      <c r="P28" s="289"/>
      <c r="Q28" s="289"/>
      <c r="R28" s="290"/>
      <c r="S28" s="9"/>
    </row>
    <row r="29" spans="1:19" s="218" customFormat="1" ht="409.5" customHeight="1" x14ac:dyDescent="0.25">
      <c r="A29" s="178">
        <v>8</v>
      </c>
      <c r="B29" s="178">
        <v>1</v>
      </c>
      <c r="C29" s="178">
        <v>4</v>
      </c>
      <c r="D29" s="180">
        <v>5</v>
      </c>
      <c r="E29" s="258" t="s">
        <v>779</v>
      </c>
      <c r="F29" s="180" t="s">
        <v>780</v>
      </c>
      <c r="G29" s="180" t="s">
        <v>364</v>
      </c>
      <c r="H29" s="180" t="s">
        <v>42</v>
      </c>
      <c r="I29" s="69" t="s">
        <v>222</v>
      </c>
      <c r="J29" s="180" t="s">
        <v>781</v>
      </c>
      <c r="K29" s="179" t="s">
        <v>50</v>
      </c>
      <c r="L29" s="179"/>
      <c r="M29" s="182">
        <v>127875</v>
      </c>
      <c r="N29" s="182"/>
      <c r="O29" s="182">
        <v>127875</v>
      </c>
      <c r="P29" s="182"/>
      <c r="Q29" s="180" t="s">
        <v>349</v>
      </c>
      <c r="R29" s="180" t="s">
        <v>782</v>
      </c>
      <c r="S29" s="217"/>
    </row>
    <row r="30" spans="1:19" s="218" customFormat="1" ht="28.5" customHeight="1" x14ac:dyDescent="0.25">
      <c r="A30" s="178"/>
      <c r="B30" s="288" t="s">
        <v>685</v>
      </c>
      <c r="C30" s="289"/>
      <c r="D30" s="289"/>
      <c r="E30" s="289"/>
      <c r="F30" s="289"/>
      <c r="G30" s="289"/>
      <c r="H30" s="289"/>
      <c r="I30" s="289"/>
      <c r="J30" s="289"/>
      <c r="K30" s="289"/>
      <c r="L30" s="289"/>
      <c r="M30" s="289"/>
      <c r="N30" s="289"/>
      <c r="O30" s="289"/>
      <c r="P30" s="289"/>
      <c r="Q30" s="289"/>
      <c r="R30" s="290"/>
      <c r="S30" s="217"/>
    </row>
    <row r="31" spans="1:19" s="218" customFormat="1" ht="273" customHeight="1" x14ac:dyDescent="0.25">
      <c r="A31" s="293">
        <v>9</v>
      </c>
      <c r="B31" s="293">
        <v>1</v>
      </c>
      <c r="C31" s="293">
        <v>4</v>
      </c>
      <c r="D31" s="287">
        <v>5</v>
      </c>
      <c r="E31" s="287" t="s">
        <v>783</v>
      </c>
      <c r="F31" s="287" t="s">
        <v>784</v>
      </c>
      <c r="G31" s="180" t="s">
        <v>785</v>
      </c>
      <c r="H31" s="180" t="s">
        <v>213</v>
      </c>
      <c r="I31" s="69" t="s">
        <v>170</v>
      </c>
      <c r="J31" s="287" t="s">
        <v>786</v>
      </c>
      <c r="K31" s="294" t="s">
        <v>151</v>
      </c>
      <c r="L31" s="294"/>
      <c r="M31" s="286">
        <v>215067.76</v>
      </c>
      <c r="N31" s="286"/>
      <c r="O31" s="286">
        <v>215067.76</v>
      </c>
      <c r="P31" s="286"/>
      <c r="Q31" s="287" t="s">
        <v>433</v>
      </c>
      <c r="R31" s="287" t="s">
        <v>484</v>
      </c>
      <c r="S31" s="217"/>
    </row>
    <row r="32" spans="1:19" s="218" customFormat="1" ht="409.5" customHeight="1" x14ac:dyDescent="0.25">
      <c r="A32" s="293"/>
      <c r="B32" s="293"/>
      <c r="C32" s="293"/>
      <c r="D32" s="287"/>
      <c r="E32" s="287"/>
      <c r="F32" s="287"/>
      <c r="G32" s="180"/>
      <c r="H32" s="180" t="s">
        <v>787</v>
      </c>
      <c r="I32" s="69" t="s">
        <v>544</v>
      </c>
      <c r="J32" s="287"/>
      <c r="K32" s="294"/>
      <c r="L32" s="294"/>
      <c r="M32" s="286"/>
      <c r="N32" s="286"/>
      <c r="O32" s="286"/>
      <c r="P32" s="286"/>
      <c r="Q32" s="287"/>
      <c r="R32" s="287"/>
      <c r="S32" s="217"/>
    </row>
    <row r="33" spans="1:19" s="218" customFormat="1" ht="21.75" customHeight="1" x14ac:dyDescent="0.25">
      <c r="A33" s="178"/>
      <c r="B33" s="288" t="s">
        <v>685</v>
      </c>
      <c r="C33" s="289"/>
      <c r="D33" s="289"/>
      <c r="E33" s="289"/>
      <c r="F33" s="289"/>
      <c r="G33" s="289"/>
      <c r="H33" s="289"/>
      <c r="I33" s="289"/>
      <c r="J33" s="289"/>
      <c r="K33" s="289"/>
      <c r="L33" s="289"/>
      <c r="M33" s="289"/>
      <c r="N33" s="289"/>
      <c r="O33" s="289"/>
      <c r="P33" s="289"/>
      <c r="Q33" s="289"/>
      <c r="R33" s="290"/>
      <c r="S33" s="217"/>
    </row>
    <row r="34" spans="1:19" s="218" customFormat="1" ht="105.75" customHeight="1" x14ac:dyDescent="0.25">
      <c r="A34" s="291">
        <v>10</v>
      </c>
      <c r="B34" s="293">
        <v>1</v>
      </c>
      <c r="C34" s="293">
        <v>4</v>
      </c>
      <c r="D34" s="287">
        <v>5</v>
      </c>
      <c r="E34" s="287" t="s">
        <v>788</v>
      </c>
      <c r="F34" s="287" t="s">
        <v>789</v>
      </c>
      <c r="G34" s="287" t="s">
        <v>790</v>
      </c>
      <c r="H34" s="180" t="s">
        <v>682</v>
      </c>
      <c r="I34" s="69" t="s">
        <v>546</v>
      </c>
      <c r="J34" s="287" t="s">
        <v>683</v>
      </c>
      <c r="K34" s="294" t="s">
        <v>344</v>
      </c>
      <c r="L34" s="294"/>
      <c r="M34" s="286">
        <v>90108</v>
      </c>
      <c r="N34" s="286"/>
      <c r="O34" s="286">
        <v>81583</v>
      </c>
      <c r="P34" s="286"/>
      <c r="Q34" s="287" t="s">
        <v>656</v>
      </c>
      <c r="R34" s="287" t="s">
        <v>791</v>
      </c>
      <c r="S34" s="217"/>
    </row>
    <row r="35" spans="1:19" s="218" customFormat="1" ht="77.25" customHeight="1" x14ac:dyDescent="0.25">
      <c r="A35" s="292"/>
      <c r="B35" s="293"/>
      <c r="C35" s="293"/>
      <c r="D35" s="287"/>
      <c r="E35" s="287"/>
      <c r="F35" s="287"/>
      <c r="G35" s="287"/>
      <c r="H35" s="180" t="s">
        <v>608</v>
      </c>
      <c r="I35" s="69" t="s">
        <v>74</v>
      </c>
      <c r="J35" s="287"/>
      <c r="K35" s="294"/>
      <c r="L35" s="294"/>
      <c r="M35" s="286"/>
      <c r="N35" s="286"/>
      <c r="O35" s="286"/>
      <c r="P35" s="286"/>
      <c r="Q35" s="287"/>
      <c r="R35" s="287"/>
      <c r="S35" s="217"/>
    </row>
    <row r="36" spans="1:19" s="218" customFormat="1" ht="21.75" customHeight="1" x14ac:dyDescent="0.25">
      <c r="A36" s="178"/>
      <c r="B36" s="288" t="s">
        <v>685</v>
      </c>
      <c r="C36" s="289"/>
      <c r="D36" s="289"/>
      <c r="E36" s="289"/>
      <c r="F36" s="289"/>
      <c r="G36" s="289"/>
      <c r="H36" s="289"/>
      <c r="I36" s="289"/>
      <c r="J36" s="289"/>
      <c r="K36" s="289"/>
      <c r="L36" s="289"/>
      <c r="M36" s="289"/>
      <c r="N36" s="289"/>
      <c r="O36" s="289"/>
      <c r="P36" s="289"/>
      <c r="Q36" s="289"/>
      <c r="R36" s="290"/>
      <c r="S36" s="217"/>
    </row>
    <row r="37" spans="1:19" s="10" customFormat="1" ht="21.75" customHeight="1" x14ac:dyDescent="0.25">
      <c r="A37" s="14"/>
      <c r="B37" s="15"/>
      <c r="C37" s="15"/>
      <c r="D37" s="15"/>
      <c r="E37" s="15"/>
      <c r="F37" s="15"/>
      <c r="G37" s="15"/>
      <c r="H37" s="15"/>
      <c r="I37" s="15"/>
      <c r="J37" s="15"/>
      <c r="K37" s="15"/>
      <c r="L37" s="15"/>
      <c r="M37" s="15"/>
      <c r="N37" s="15"/>
      <c r="O37" s="15"/>
      <c r="P37" s="15"/>
      <c r="Q37" s="15"/>
      <c r="R37" s="15"/>
      <c r="S37" s="9"/>
    </row>
    <row r="38" spans="1:19" s="10" customFormat="1" ht="21.75" customHeight="1" x14ac:dyDescent="0.25">
      <c r="A38" s="14"/>
      <c r="B38" s="15"/>
      <c r="C38" s="15"/>
      <c r="D38" s="15"/>
      <c r="E38" s="15"/>
      <c r="F38" s="15"/>
      <c r="G38" s="15"/>
      <c r="H38" s="15"/>
      <c r="I38" s="15"/>
      <c r="J38" s="15"/>
      <c r="K38" s="15"/>
      <c r="L38" s="15"/>
      <c r="M38" s="15"/>
      <c r="N38" s="15"/>
      <c r="O38" s="15"/>
      <c r="P38" s="15"/>
      <c r="Q38" s="15"/>
      <c r="R38" s="15"/>
      <c r="S38" s="9"/>
    </row>
    <row r="39" spans="1:19" s="11" customFormat="1" x14ac:dyDescent="0.25">
      <c r="M39" s="283" t="s">
        <v>144</v>
      </c>
      <c r="N39" s="284"/>
      <c r="O39" s="284" t="s">
        <v>145</v>
      </c>
      <c r="P39" s="285"/>
    </row>
    <row r="40" spans="1:19" s="11" customFormat="1" x14ac:dyDescent="0.25">
      <c r="M40" s="25" t="s">
        <v>118</v>
      </c>
      <c r="N40" s="25" t="s">
        <v>119</v>
      </c>
      <c r="O40" s="25" t="s">
        <v>118</v>
      </c>
      <c r="P40" s="25" t="s">
        <v>119</v>
      </c>
    </row>
    <row r="41" spans="1:19" s="11" customFormat="1" x14ac:dyDescent="0.25">
      <c r="M41" s="26">
        <v>7</v>
      </c>
      <c r="N41" s="27">
        <v>450000</v>
      </c>
      <c r="O41" s="28">
        <v>3</v>
      </c>
      <c r="P41" s="155">
        <v>424525.76</v>
      </c>
    </row>
    <row r="42" spans="1:19" s="11" customFormat="1" x14ac:dyDescent="0.25">
      <c r="M42" s="12"/>
      <c r="N42" s="12"/>
      <c r="O42" s="12"/>
      <c r="P42" s="12"/>
    </row>
    <row r="43" spans="1:19" s="11" customFormat="1" x14ac:dyDescent="0.25">
      <c r="M43" s="12"/>
      <c r="N43" s="12"/>
      <c r="O43" s="12"/>
      <c r="P43" s="12"/>
    </row>
    <row r="44" spans="1:19" s="11" customFormat="1" x14ac:dyDescent="0.25">
      <c r="M44" s="12"/>
      <c r="N44" s="12"/>
      <c r="O44" s="12"/>
      <c r="P44" s="12"/>
    </row>
    <row r="45" spans="1:19" s="11" customFormat="1" x14ac:dyDescent="0.25">
      <c r="M45" s="12"/>
      <c r="N45" s="12"/>
      <c r="O45" s="12"/>
      <c r="P45" s="12"/>
    </row>
    <row r="46" spans="1:19" s="11" customFormat="1" x14ac:dyDescent="0.25">
      <c r="M46" s="12"/>
      <c r="N46" s="12"/>
      <c r="O46" s="12"/>
      <c r="P46" s="12"/>
    </row>
    <row r="47" spans="1:19" s="11" customFormat="1" x14ac:dyDescent="0.25">
      <c r="M47" s="12"/>
      <c r="N47" s="12"/>
      <c r="O47" s="12"/>
      <c r="P47" s="12"/>
    </row>
    <row r="48" spans="1:19"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3:16" s="11" customFormat="1" x14ac:dyDescent="0.25">
      <c r="M145" s="12"/>
      <c r="N145" s="12"/>
      <c r="O145" s="12"/>
      <c r="P145" s="12"/>
    </row>
    <row r="146" spans="13:16" s="11" customFormat="1" x14ac:dyDescent="0.25">
      <c r="M146" s="12"/>
      <c r="N146" s="12"/>
      <c r="O146" s="12"/>
      <c r="P146" s="12"/>
    </row>
    <row r="147" spans="13:16" s="11" customFormat="1" x14ac:dyDescent="0.25">
      <c r="M147" s="12"/>
      <c r="N147" s="12"/>
      <c r="O147" s="12"/>
      <c r="P147" s="12"/>
    </row>
    <row r="148" spans="13:16" s="11" customFormat="1" x14ac:dyDescent="0.25">
      <c r="M148" s="12"/>
      <c r="N148" s="12"/>
      <c r="O148" s="12"/>
      <c r="P148" s="12"/>
    </row>
    <row r="149" spans="13:16" s="11" customFormat="1" x14ac:dyDescent="0.25">
      <c r="M149" s="12"/>
      <c r="N149" s="12"/>
      <c r="O149" s="12"/>
      <c r="P149" s="12"/>
    </row>
    <row r="150" spans="13:16" s="11" customFormat="1" x14ac:dyDescent="0.25">
      <c r="M150" s="12"/>
      <c r="N150" s="12"/>
      <c r="O150" s="12"/>
      <c r="P150" s="12"/>
    </row>
    <row r="151" spans="13:16" s="11" customFormat="1" x14ac:dyDescent="0.25">
      <c r="M151" s="12"/>
      <c r="N151" s="12"/>
      <c r="O151" s="12"/>
      <c r="P151" s="12"/>
    </row>
    <row r="152" spans="13:16" s="11" customFormat="1" x14ac:dyDescent="0.25">
      <c r="M152" s="12"/>
      <c r="N152" s="12"/>
      <c r="O152" s="12"/>
      <c r="P152" s="12"/>
    </row>
    <row r="153" spans="13:16" s="11" customFormat="1" x14ac:dyDescent="0.25">
      <c r="M153" s="12"/>
      <c r="N153" s="12"/>
      <c r="O153" s="12"/>
      <c r="P153" s="12"/>
    </row>
    <row r="154" spans="13:16" s="11" customFormat="1" x14ac:dyDescent="0.25">
      <c r="M154" s="12"/>
      <c r="N154" s="12"/>
      <c r="O154" s="12"/>
      <c r="P154" s="12"/>
    </row>
    <row r="155" spans="13:16" s="11" customFormat="1" x14ac:dyDescent="0.25">
      <c r="M155" s="12"/>
      <c r="N155" s="12"/>
      <c r="O155" s="12"/>
      <c r="P155" s="12"/>
    </row>
    <row r="156" spans="13:16" s="11" customFormat="1" x14ac:dyDescent="0.25">
      <c r="M156" s="12"/>
      <c r="N156" s="12"/>
      <c r="O156" s="12"/>
      <c r="P156" s="12"/>
    </row>
    <row r="157" spans="13:16" s="11" customFormat="1" x14ac:dyDescent="0.25">
      <c r="M157" s="12"/>
      <c r="N157" s="12"/>
      <c r="O157" s="12"/>
      <c r="P157" s="12"/>
    </row>
    <row r="158" spans="13:16" s="11" customFormat="1" x14ac:dyDescent="0.25">
      <c r="M158" s="12"/>
      <c r="N158" s="12"/>
      <c r="O158" s="12"/>
      <c r="P158" s="12"/>
    </row>
    <row r="159" spans="13:16" s="11" customFormat="1" x14ac:dyDescent="0.25">
      <c r="M159" s="12"/>
      <c r="N159" s="12"/>
      <c r="O159" s="12"/>
      <c r="P159" s="12"/>
    </row>
    <row r="160" spans="13:16" s="11" customFormat="1" x14ac:dyDescent="0.25">
      <c r="M160" s="12"/>
      <c r="N160" s="12"/>
      <c r="O160" s="12"/>
      <c r="P160" s="12"/>
    </row>
    <row r="161" spans="12:16" s="11" customFormat="1" x14ac:dyDescent="0.25">
      <c r="M161" s="12"/>
      <c r="N161" s="12"/>
      <c r="O161" s="12"/>
      <c r="P161" s="12"/>
    </row>
    <row r="162" spans="12:16" s="11" customFormat="1" x14ac:dyDescent="0.25">
      <c r="M162" s="12"/>
      <c r="N162" s="12"/>
      <c r="O162" s="12"/>
      <c r="P162" s="12"/>
    </row>
    <row r="163" spans="12:16" s="11" customFormat="1" x14ac:dyDescent="0.25">
      <c r="M163" s="12"/>
      <c r="N163" s="12"/>
      <c r="O163" s="12"/>
      <c r="P163" s="12"/>
    </row>
    <row r="164" spans="12:16" s="11" customFormat="1" x14ac:dyDescent="0.25">
      <c r="M164" s="12"/>
      <c r="N164" s="12"/>
      <c r="O164" s="12"/>
      <c r="P164" s="12"/>
    </row>
    <row r="165" spans="12:16" s="11" customFormat="1" x14ac:dyDescent="0.25">
      <c r="M165" s="12"/>
      <c r="N165" s="12"/>
      <c r="O165" s="12"/>
      <c r="P165" s="12"/>
    </row>
    <row r="166" spans="12:16" s="11" customFormat="1" x14ac:dyDescent="0.25">
      <c r="M166" s="12"/>
      <c r="N166" s="12"/>
      <c r="O166" s="12"/>
      <c r="P166" s="12"/>
    </row>
    <row r="167" spans="12:16" s="11" customFormat="1" x14ac:dyDescent="0.25">
      <c r="M167" s="12"/>
      <c r="N167" s="12"/>
      <c r="O167" s="12"/>
      <c r="P167" s="12"/>
    </row>
    <row r="168" spans="12:16" s="11" customFormat="1" x14ac:dyDescent="0.25">
      <c r="M168" s="12"/>
      <c r="N168" s="12"/>
      <c r="O168" s="12"/>
      <c r="P168" s="12"/>
    </row>
    <row r="169" spans="12:16" s="11" customFormat="1" x14ac:dyDescent="0.25">
      <c r="L169"/>
      <c r="M169" s="12"/>
      <c r="N169" s="12"/>
      <c r="O169" s="12"/>
      <c r="P169" s="12"/>
    </row>
  </sheetData>
  <mergeCells count="169">
    <mergeCell ref="M39:N39"/>
    <mergeCell ref="O39:P39"/>
    <mergeCell ref="P26:P27"/>
    <mergeCell ref="Q26:Q27"/>
    <mergeCell ref="R26:R27"/>
    <mergeCell ref="B28:R28"/>
    <mergeCell ref="Q23:Q24"/>
    <mergeCell ref="R23:R24"/>
    <mergeCell ref="B25:R25"/>
    <mergeCell ref="L26:L27"/>
    <mergeCell ref="M26:M27"/>
    <mergeCell ref="N26:N27"/>
    <mergeCell ref="O26:O27"/>
    <mergeCell ref="B30:R30"/>
    <mergeCell ref="M31:M32"/>
    <mergeCell ref="N31:N32"/>
    <mergeCell ref="O31:O32"/>
    <mergeCell ref="P31:P32"/>
    <mergeCell ref="Q31:Q32"/>
    <mergeCell ref="R31:R32"/>
    <mergeCell ref="B33:R33"/>
    <mergeCell ref="L34:L35"/>
    <mergeCell ref="M34:M35"/>
    <mergeCell ref="N34:N35"/>
    <mergeCell ref="A26:A27"/>
    <mergeCell ref="B26:B27"/>
    <mergeCell ref="C26:C27"/>
    <mergeCell ref="D26:D27"/>
    <mergeCell ref="E26:E27"/>
    <mergeCell ref="F26:F27"/>
    <mergeCell ref="G26:G27"/>
    <mergeCell ref="J26:J27"/>
    <mergeCell ref="K26:K27"/>
    <mergeCell ref="Q20:Q21"/>
    <mergeCell ref="R20:R21"/>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R17:R18"/>
    <mergeCell ref="B19:R19"/>
    <mergeCell ref="A20:A21"/>
    <mergeCell ref="B20:B21"/>
    <mergeCell ref="C20:C21"/>
    <mergeCell ref="D20:D21"/>
    <mergeCell ref="E20:E21"/>
    <mergeCell ref="F20:F21"/>
    <mergeCell ref="G20:G21"/>
    <mergeCell ref="J20:J21"/>
    <mergeCell ref="K20:K21"/>
    <mergeCell ref="L20:L21"/>
    <mergeCell ref="M20:M21"/>
    <mergeCell ref="N20:N21"/>
    <mergeCell ref="O20:O21"/>
    <mergeCell ref="P20:P21"/>
    <mergeCell ref="M17:M18"/>
    <mergeCell ref="N17:N18"/>
    <mergeCell ref="O17:O18"/>
    <mergeCell ref="P17:P18"/>
    <mergeCell ref="Q17:Q18"/>
    <mergeCell ref="F17:F18"/>
    <mergeCell ref="G17:G18"/>
    <mergeCell ref="J17:J18"/>
    <mergeCell ref="K17:K18"/>
    <mergeCell ref="L17:L18"/>
    <mergeCell ref="A17:A18"/>
    <mergeCell ref="B17:B18"/>
    <mergeCell ref="C17:C18"/>
    <mergeCell ref="D17:D18"/>
    <mergeCell ref="E17:E18"/>
    <mergeCell ref="B10:R10"/>
    <mergeCell ref="B13:R13"/>
    <mergeCell ref="C11:C12"/>
    <mergeCell ref="E11:E12"/>
    <mergeCell ref="F11:F12"/>
    <mergeCell ref="Q11:Q12"/>
    <mergeCell ref="G11:G12"/>
    <mergeCell ref="J11:J12"/>
    <mergeCell ref="K11:K12"/>
    <mergeCell ref="L11:L12"/>
    <mergeCell ref="N14:N15"/>
    <mergeCell ref="O14:O15"/>
    <mergeCell ref="P14:P15"/>
    <mergeCell ref="M11:M12"/>
    <mergeCell ref="N11:N12"/>
    <mergeCell ref="O11:O12"/>
    <mergeCell ref="P11:P12"/>
    <mergeCell ref="Q4:Q5"/>
    <mergeCell ref="R4:R5"/>
    <mergeCell ref="G4:G5"/>
    <mergeCell ref="H4:I4"/>
    <mergeCell ref="J4:J5"/>
    <mergeCell ref="K4:L4"/>
    <mergeCell ref="M4:N4"/>
    <mergeCell ref="O4:P4"/>
    <mergeCell ref="F4:F5"/>
    <mergeCell ref="Q7:Q9"/>
    <mergeCell ref="R7:R9"/>
    <mergeCell ref="A4:A5"/>
    <mergeCell ref="B4:B5"/>
    <mergeCell ref="C4:C5"/>
    <mergeCell ref="D4:D5"/>
    <mergeCell ref="E4:E5"/>
    <mergeCell ref="B22:R22"/>
    <mergeCell ref="A7:A9"/>
    <mergeCell ref="B7:B9"/>
    <mergeCell ref="C7:C9"/>
    <mergeCell ref="D7:D9"/>
    <mergeCell ref="E7:E9"/>
    <mergeCell ref="F7:F9"/>
    <mergeCell ref="G7:G9"/>
    <mergeCell ref="J7:J9"/>
    <mergeCell ref="K7:K9"/>
    <mergeCell ref="L7:L9"/>
    <mergeCell ref="M7:M9"/>
    <mergeCell ref="N7:N9"/>
    <mergeCell ref="O7:O9"/>
    <mergeCell ref="P7:P9"/>
    <mergeCell ref="B11:B12"/>
    <mergeCell ref="D11:D12"/>
    <mergeCell ref="Q14:Q15"/>
    <mergeCell ref="R14:R15"/>
    <mergeCell ref="B16:R16"/>
    <mergeCell ref="R11:R12"/>
    <mergeCell ref="A11:A12"/>
    <mergeCell ref="A14:A15"/>
    <mergeCell ref="B14:B15"/>
    <mergeCell ref="C14:C15"/>
    <mergeCell ref="D14:D15"/>
    <mergeCell ref="E14:E15"/>
    <mergeCell ref="F14:F15"/>
    <mergeCell ref="G14:G15"/>
    <mergeCell ref="J14:J15"/>
    <mergeCell ref="K14:K15"/>
    <mergeCell ref="L14:L15"/>
    <mergeCell ref="M14:M15"/>
    <mergeCell ref="A31:A32"/>
    <mergeCell ref="B31:B32"/>
    <mergeCell ref="C31:C32"/>
    <mergeCell ref="D31:D32"/>
    <mergeCell ref="E31:E32"/>
    <mergeCell ref="F31:F32"/>
    <mergeCell ref="J31:J32"/>
    <mergeCell ref="K31:K32"/>
    <mergeCell ref="L31:L32"/>
    <mergeCell ref="O34:O35"/>
    <mergeCell ref="P34:P35"/>
    <mergeCell ref="Q34:Q35"/>
    <mergeCell ref="R34:R35"/>
    <mergeCell ref="B36:R36"/>
    <mergeCell ref="A34:A35"/>
    <mergeCell ref="B34:B35"/>
    <mergeCell ref="C34:C35"/>
    <mergeCell ref="D34:D35"/>
    <mergeCell ref="E34:E35"/>
    <mergeCell ref="F34:F35"/>
    <mergeCell ref="G34:G35"/>
    <mergeCell ref="J34:J35"/>
    <mergeCell ref="K34:K35"/>
  </mergeCells>
  <pageMargins left="0.25" right="0.25" top="0.75" bottom="0.75" header="0.3" footer="0.3"/>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153"/>
  <sheetViews>
    <sheetView zoomScale="80" zoomScaleNormal="80" workbookViewId="0">
      <selection activeCell="F1" sqref="F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794</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237" customHeight="1" x14ac:dyDescent="0.25">
      <c r="A7" s="63">
        <v>1</v>
      </c>
      <c r="B7" s="178">
        <v>1</v>
      </c>
      <c r="C7" s="178">
        <v>4</v>
      </c>
      <c r="D7" s="180">
        <v>5</v>
      </c>
      <c r="E7" s="202" t="s">
        <v>85</v>
      </c>
      <c r="F7" s="184" t="s">
        <v>86</v>
      </c>
      <c r="G7" s="180" t="s">
        <v>87</v>
      </c>
      <c r="H7" s="260" t="s">
        <v>88</v>
      </c>
      <c r="I7" s="261" t="s">
        <v>89</v>
      </c>
      <c r="J7" s="180" t="s">
        <v>90</v>
      </c>
      <c r="K7" s="179" t="s">
        <v>91</v>
      </c>
      <c r="L7" s="179"/>
      <c r="M7" s="182">
        <v>12173.93</v>
      </c>
      <c r="N7" s="182"/>
      <c r="O7" s="182">
        <v>12173.93</v>
      </c>
      <c r="P7" s="182"/>
      <c r="Q7" s="180" t="s">
        <v>92</v>
      </c>
      <c r="R7" s="180" t="s">
        <v>93</v>
      </c>
      <c r="S7" s="9"/>
    </row>
    <row r="8" spans="1:19" s="10" customFormat="1" ht="132.75" customHeight="1" x14ac:dyDescent="0.25">
      <c r="A8" s="63"/>
      <c r="B8" s="295" t="s">
        <v>94</v>
      </c>
      <c r="C8" s="289"/>
      <c r="D8" s="289"/>
      <c r="E8" s="289"/>
      <c r="F8" s="289"/>
      <c r="G8" s="289"/>
      <c r="H8" s="289"/>
      <c r="I8" s="289"/>
      <c r="J8" s="289"/>
      <c r="K8" s="289"/>
      <c r="L8" s="289"/>
      <c r="M8" s="289"/>
      <c r="N8" s="289"/>
      <c r="O8" s="289"/>
      <c r="P8" s="289"/>
      <c r="Q8" s="289"/>
      <c r="R8" s="290"/>
      <c r="S8" s="9"/>
    </row>
    <row r="9" spans="1:19" s="10" customFormat="1" ht="215.25" customHeight="1" x14ac:dyDescent="0.25">
      <c r="A9" s="178">
        <v>2</v>
      </c>
      <c r="B9" s="178">
        <v>1</v>
      </c>
      <c r="C9" s="178">
        <v>4</v>
      </c>
      <c r="D9" s="180">
        <v>2</v>
      </c>
      <c r="E9" s="202" t="s">
        <v>95</v>
      </c>
      <c r="F9" s="184" t="s">
        <v>96</v>
      </c>
      <c r="G9" s="180" t="s">
        <v>97</v>
      </c>
      <c r="H9" s="149" t="s">
        <v>98</v>
      </c>
      <c r="I9" s="261" t="s">
        <v>99</v>
      </c>
      <c r="J9" s="180" t="s">
        <v>100</v>
      </c>
      <c r="K9" s="179" t="s">
        <v>101</v>
      </c>
      <c r="L9" s="179"/>
      <c r="M9" s="182">
        <v>26030.799999999999</v>
      </c>
      <c r="N9" s="182"/>
      <c r="O9" s="182">
        <v>26030.799999999999</v>
      </c>
      <c r="P9" s="182"/>
      <c r="Q9" s="180" t="s">
        <v>92</v>
      </c>
      <c r="R9" s="180" t="s">
        <v>93</v>
      </c>
      <c r="S9" s="9"/>
    </row>
    <row r="10" spans="1:19" s="10" customFormat="1" ht="117.75" customHeight="1" x14ac:dyDescent="0.25">
      <c r="A10" s="178"/>
      <c r="B10" s="295" t="s">
        <v>102</v>
      </c>
      <c r="C10" s="289"/>
      <c r="D10" s="289"/>
      <c r="E10" s="289"/>
      <c r="F10" s="289"/>
      <c r="G10" s="289"/>
      <c r="H10" s="289"/>
      <c r="I10" s="289"/>
      <c r="J10" s="289"/>
      <c r="K10" s="289"/>
      <c r="L10" s="289"/>
      <c r="M10" s="289"/>
      <c r="N10" s="289"/>
      <c r="O10" s="289"/>
      <c r="P10" s="289"/>
      <c r="Q10" s="289"/>
      <c r="R10" s="290"/>
      <c r="S10" s="9"/>
    </row>
    <row r="11" spans="1:19" s="10" customFormat="1" ht="294.75" customHeight="1" x14ac:dyDescent="0.25">
      <c r="A11" s="178">
        <v>3</v>
      </c>
      <c r="B11" s="178">
        <v>1</v>
      </c>
      <c r="C11" s="178">
        <v>4</v>
      </c>
      <c r="D11" s="180">
        <v>2</v>
      </c>
      <c r="E11" s="202" t="s">
        <v>103</v>
      </c>
      <c r="F11" s="184" t="s">
        <v>104</v>
      </c>
      <c r="G11" s="180" t="s">
        <v>105</v>
      </c>
      <c r="H11" s="149" t="s">
        <v>106</v>
      </c>
      <c r="I11" s="261" t="s">
        <v>107</v>
      </c>
      <c r="J11" s="180" t="s">
        <v>108</v>
      </c>
      <c r="K11" s="179" t="s">
        <v>109</v>
      </c>
      <c r="L11" s="179"/>
      <c r="M11" s="182">
        <v>28970.799999999999</v>
      </c>
      <c r="N11" s="182"/>
      <c r="O11" s="182">
        <v>28970.799999999999</v>
      </c>
      <c r="P11" s="182"/>
      <c r="Q11" s="180" t="s">
        <v>92</v>
      </c>
      <c r="R11" s="180" t="s">
        <v>93</v>
      </c>
      <c r="S11" s="9"/>
    </row>
    <row r="12" spans="1:19" s="10" customFormat="1" ht="180.75" customHeight="1" x14ac:dyDescent="0.25">
      <c r="A12" s="178"/>
      <c r="B12" s="295" t="s">
        <v>110</v>
      </c>
      <c r="C12" s="289"/>
      <c r="D12" s="289"/>
      <c r="E12" s="289"/>
      <c r="F12" s="289"/>
      <c r="G12" s="289"/>
      <c r="H12" s="289"/>
      <c r="I12" s="289"/>
      <c r="J12" s="289"/>
      <c r="K12" s="289"/>
      <c r="L12" s="289"/>
      <c r="M12" s="289"/>
      <c r="N12" s="289"/>
      <c r="O12" s="289"/>
      <c r="P12" s="289"/>
      <c r="Q12" s="289"/>
      <c r="R12" s="290"/>
      <c r="S12" s="9"/>
    </row>
    <row r="13" spans="1:19" s="10" customFormat="1" ht="269.25" customHeight="1" x14ac:dyDescent="0.25">
      <c r="A13" s="178">
        <v>4</v>
      </c>
      <c r="B13" s="178">
        <v>1</v>
      </c>
      <c r="C13" s="178">
        <v>4</v>
      </c>
      <c r="D13" s="180">
        <v>2</v>
      </c>
      <c r="E13" s="202" t="s">
        <v>111</v>
      </c>
      <c r="F13" s="184" t="s">
        <v>112</v>
      </c>
      <c r="G13" s="180" t="s">
        <v>113</v>
      </c>
      <c r="H13" s="149" t="s">
        <v>114</v>
      </c>
      <c r="I13" s="261" t="s">
        <v>115</v>
      </c>
      <c r="J13" s="180" t="s">
        <v>116</v>
      </c>
      <c r="K13" s="179" t="s">
        <v>109</v>
      </c>
      <c r="L13" s="179"/>
      <c r="M13" s="182">
        <v>38780.839999999997</v>
      </c>
      <c r="N13" s="182"/>
      <c r="O13" s="182">
        <v>38780.839999999997</v>
      </c>
      <c r="P13" s="182"/>
      <c r="Q13" s="180" t="s">
        <v>92</v>
      </c>
      <c r="R13" s="180" t="s">
        <v>93</v>
      </c>
      <c r="S13" s="9"/>
    </row>
    <row r="14" spans="1:19" s="10" customFormat="1" ht="114.75" customHeight="1" x14ac:dyDescent="0.25">
      <c r="A14" s="178"/>
      <c r="B14" s="295" t="s">
        <v>117</v>
      </c>
      <c r="C14" s="289"/>
      <c r="D14" s="289"/>
      <c r="E14" s="289"/>
      <c r="F14" s="289"/>
      <c r="G14" s="289"/>
      <c r="H14" s="289"/>
      <c r="I14" s="289"/>
      <c r="J14" s="289"/>
      <c r="K14" s="289"/>
      <c r="L14" s="289"/>
      <c r="M14" s="289"/>
      <c r="N14" s="289"/>
      <c r="O14" s="289"/>
      <c r="P14" s="289"/>
      <c r="Q14" s="289"/>
      <c r="R14" s="290"/>
      <c r="S14" s="9"/>
    </row>
    <row r="15" spans="1:19" s="218" customFormat="1" ht="409.5" customHeight="1" x14ac:dyDescent="0.25">
      <c r="A15" s="63">
        <v>5</v>
      </c>
      <c r="B15" s="178">
        <v>1</v>
      </c>
      <c r="C15" s="178">
        <v>4</v>
      </c>
      <c r="D15" s="180">
        <v>5</v>
      </c>
      <c r="E15" s="184" t="s">
        <v>769</v>
      </c>
      <c r="F15" s="184" t="s">
        <v>770</v>
      </c>
      <c r="G15" s="180" t="s">
        <v>128</v>
      </c>
      <c r="H15" s="260" t="s">
        <v>771</v>
      </c>
      <c r="I15" s="261" t="s">
        <v>772</v>
      </c>
      <c r="J15" s="180" t="s">
        <v>773</v>
      </c>
      <c r="K15" s="179" t="s">
        <v>91</v>
      </c>
      <c r="L15" s="179"/>
      <c r="M15" s="182">
        <v>79820.19</v>
      </c>
      <c r="N15" s="182"/>
      <c r="O15" s="182">
        <v>79820.19</v>
      </c>
      <c r="P15" s="182"/>
      <c r="Q15" s="180" t="s">
        <v>774</v>
      </c>
      <c r="R15" s="180" t="s">
        <v>775</v>
      </c>
      <c r="S15" s="217"/>
    </row>
    <row r="16" spans="1:19" s="218" customFormat="1" ht="20.25" customHeight="1" x14ac:dyDescent="0.25">
      <c r="A16" s="178"/>
      <c r="B16" s="295" t="s">
        <v>776</v>
      </c>
      <c r="C16" s="289"/>
      <c r="D16" s="289"/>
      <c r="E16" s="289"/>
      <c r="F16" s="289"/>
      <c r="G16" s="289"/>
      <c r="H16" s="289"/>
      <c r="I16" s="289"/>
      <c r="J16" s="289"/>
      <c r="K16" s="289"/>
      <c r="L16" s="289"/>
      <c r="M16" s="289"/>
      <c r="N16" s="289"/>
      <c r="O16" s="289"/>
      <c r="P16" s="289"/>
      <c r="Q16" s="289"/>
      <c r="R16" s="290"/>
      <c r="S16" s="217"/>
    </row>
    <row r="17" spans="1:19" s="10" customFormat="1" ht="12" customHeight="1" x14ac:dyDescent="0.25">
      <c r="A17" s="14"/>
      <c r="B17" s="23"/>
      <c r="C17" s="15"/>
      <c r="D17" s="15"/>
      <c r="E17" s="15"/>
      <c r="F17" s="15"/>
      <c r="G17" s="15"/>
      <c r="H17" s="15"/>
      <c r="I17" s="15"/>
      <c r="J17" s="15"/>
      <c r="K17" s="15"/>
      <c r="L17" s="15"/>
      <c r="M17" s="24"/>
      <c r="N17" s="24"/>
      <c r="O17" s="24"/>
      <c r="P17" s="24"/>
      <c r="Q17" s="15"/>
      <c r="R17" s="15"/>
      <c r="S17" s="9"/>
    </row>
    <row r="18" spans="1:19" s="10" customFormat="1" ht="12" customHeight="1" x14ac:dyDescent="0.25">
      <c r="A18" s="14"/>
      <c r="B18" s="23"/>
      <c r="C18" s="15"/>
      <c r="D18" s="15"/>
      <c r="E18" s="15"/>
      <c r="F18" s="15"/>
      <c r="G18" s="15"/>
      <c r="H18" s="15"/>
      <c r="I18" s="15"/>
      <c r="J18" s="15"/>
      <c r="K18" s="15"/>
      <c r="L18" s="15"/>
      <c r="M18" s="283" t="s">
        <v>144</v>
      </c>
      <c r="N18" s="284"/>
      <c r="O18" s="284" t="s">
        <v>145</v>
      </c>
      <c r="P18" s="285"/>
      <c r="Q18" s="15"/>
      <c r="R18" s="15"/>
      <c r="S18" s="9"/>
    </row>
    <row r="19" spans="1:19" s="11" customFormat="1" x14ac:dyDescent="0.25">
      <c r="M19" s="25" t="s">
        <v>118</v>
      </c>
      <c r="N19" s="25" t="s">
        <v>119</v>
      </c>
      <c r="O19" s="25" t="s">
        <v>118</v>
      </c>
      <c r="P19" s="25" t="s">
        <v>119</v>
      </c>
    </row>
    <row r="20" spans="1:19" s="11" customFormat="1" x14ac:dyDescent="0.25">
      <c r="M20" s="26">
        <v>4</v>
      </c>
      <c r="N20" s="27">
        <f>O7+O9+O11+O13</f>
        <v>105956.37</v>
      </c>
      <c r="O20" s="28">
        <v>1</v>
      </c>
      <c r="P20" s="155">
        <v>79820.19</v>
      </c>
    </row>
    <row r="21" spans="1:19" s="11" customFormat="1" x14ac:dyDescent="0.25">
      <c r="M21" s="12"/>
      <c r="N21" s="12"/>
      <c r="O21" s="12"/>
      <c r="P21" s="12"/>
    </row>
    <row r="22" spans="1:19" s="11" customFormat="1" x14ac:dyDescent="0.25">
      <c r="M22" s="12"/>
      <c r="N22" s="12"/>
      <c r="O22" s="12"/>
      <c r="P22" s="12"/>
    </row>
    <row r="23" spans="1:19" s="11" customFormat="1" x14ac:dyDescent="0.25">
      <c r="M23" s="12"/>
      <c r="N23" s="12"/>
      <c r="O23" s="12"/>
      <c r="P23" s="12"/>
    </row>
    <row r="24" spans="1:19" s="11" customFormat="1" x14ac:dyDescent="0.25">
      <c r="M24" s="12"/>
      <c r="N24" s="12"/>
      <c r="O24" s="12"/>
      <c r="P24" s="12"/>
    </row>
    <row r="25" spans="1:19" s="11" customFormat="1" x14ac:dyDescent="0.25">
      <c r="M25" s="12"/>
      <c r="N25" s="12"/>
      <c r="O25" s="12"/>
      <c r="P25" s="12"/>
    </row>
    <row r="26" spans="1:19" s="11" customFormat="1" x14ac:dyDescent="0.25">
      <c r="M26" s="12"/>
      <c r="N26" s="12"/>
      <c r="O26" s="12"/>
      <c r="P26" s="12"/>
    </row>
    <row r="27" spans="1:19" s="11" customFormat="1" x14ac:dyDescent="0.25">
      <c r="M27" s="12"/>
      <c r="N27" s="12"/>
      <c r="O27" s="12"/>
      <c r="P27" s="12"/>
    </row>
    <row r="28" spans="1:19" s="11" customFormat="1" x14ac:dyDescent="0.25">
      <c r="M28" s="12"/>
      <c r="N28" s="12"/>
      <c r="O28" s="12"/>
      <c r="P28" s="12"/>
    </row>
    <row r="29" spans="1:19" s="11" customFormat="1" x14ac:dyDescent="0.25">
      <c r="M29" s="12"/>
      <c r="N29" s="12"/>
      <c r="O29" s="12"/>
      <c r="P29" s="12"/>
    </row>
    <row r="30" spans="1:19" s="11" customFormat="1" x14ac:dyDescent="0.25">
      <c r="M30" s="12"/>
      <c r="N30" s="12"/>
      <c r="O30" s="12"/>
      <c r="P30" s="12"/>
    </row>
    <row r="31" spans="1:19" s="11" customFormat="1" x14ac:dyDescent="0.25">
      <c r="M31" s="12"/>
      <c r="N31" s="12"/>
      <c r="O31" s="12"/>
      <c r="P31" s="12"/>
    </row>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M147" s="12"/>
      <c r="N147" s="12"/>
      <c r="O147" s="12"/>
      <c r="P147" s="12"/>
    </row>
    <row r="148" spans="12:16" s="11" customFormat="1" x14ac:dyDescent="0.25">
      <c r="M148" s="12"/>
      <c r="N148" s="12"/>
      <c r="O148" s="12"/>
      <c r="P148" s="12"/>
    </row>
    <row r="149" spans="12:16" s="11" customFormat="1" x14ac:dyDescent="0.25">
      <c r="M149" s="12"/>
      <c r="N149" s="12"/>
      <c r="O149" s="12"/>
      <c r="P149" s="12"/>
    </row>
    <row r="150" spans="12:16" s="11" customFormat="1" x14ac:dyDescent="0.25">
      <c r="M150" s="12"/>
      <c r="N150" s="12"/>
      <c r="O150" s="12"/>
      <c r="P150" s="12"/>
    </row>
    <row r="151" spans="12:16" s="11" customFormat="1" x14ac:dyDescent="0.25">
      <c r="M151" s="12"/>
      <c r="N151" s="12"/>
      <c r="O151" s="12"/>
      <c r="P151" s="12"/>
    </row>
    <row r="152" spans="12:16" s="11" customFormat="1" x14ac:dyDescent="0.25">
      <c r="M152" s="12"/>
      <c r="N152" s="12"/>
      <c r="O152" s="12"/>
      <c r="P152" s="12"/>
    </row>
    <row r="153" spans="12:16" s="11" customFormat="1" x14ac:dyDescent="0.25">
      <c r="L153"/>
      <c r="M153" s="12"/>
      <c r="N153" s="12"/>
      <c r="O153" s="12"/>
      <c r="P153" s="12"/>
    </row>
  </sheetData>
  <mergeCells count="21">
    <mergeCell ref="A4:A5"/>
    <mergeCell ref="B4:B5"/>
    <mergeCell ref="C4:C5"/>
    <mergeCell ref="D4:D5"/>
    <mergeCell ref="E4:E5"/>
    <mergeCell ref="R4:R5"/>
    <mergeCell ref="B8:R8"/>
    <mergeCell ref="B10:R10"/>
    <mergeCell ref="B12:R12"/>
    <mergeCell ref="M18:N18"/>
    <mergeCell ref="O18:P18"/>
    <mergeCell ref="B14:R14"/>
    <mergeCell ref="G4:G5"/>
    <mergeCell ref="H4:I4"/>
    <mergeCell ref="J4:J5"/>
    <mergeCell ref="K4:L4"/>
    <mergeCell ref="M4:N4"/>
    <mergeCell ref="O4:P4"/>
    <mergeCell ref="F4:F5"/>
    <mergeCell ref="Q4:Q5"/>
    <mergeCell ref="B16:R16"/>
  </mergeCells>
  <pageMargins left="0.7" right="0.7" top="0.75" bottom="0.75" header="0.3" footer="0.3"/>
  <pageSetup paperSize="9" scale="3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159"/>
  <sheetViews>
    <sheetView zoomScale="90" zoomScaleNormal="90" workbookViewId="0">
      <selection activeCell="B12" sqref="B12:R1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795</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44.25" customHeight="1" x14ac:dyDescent="0.25">
      <c r="A7" s="291">
        <v>1</v>
      </c>
      <c r="B7" s="299">
        <v>1</v>
      </c>
      <c r="C7" s="299">
        <v>4</v>
      </c>
      <c r="D7" s="299">
        <v>5</v>
      </c>
      <c r="E7" s="330" t="s">
        <v>121</v>
      </c>
      <c r="F7" s="299" t="s">
        <v>122</v>
      </c>
      <c r="G7" s="223" t="s">
        <v>48</v>
      </c>
      <c r="H7" s="335" t="s">
        <v>123</v>
      </c>
      <c r="I7" s="223">
        <v>15</v>
      </c>
      <c r="J7" s="299" t="s">
        <v>124</v>
      </c>
      <c r="K7" s="299" t="s">
        <v>125</v>
      </c>
      <c r="L7" s="299"/>
      <c r="M7" s="316">
        <v>31317.42</v>
      </c>
      <c r="N7" s="316"/>
      <c r="O7" s="316">
        <v>31317.42</v>
      </c>
      <c r="P7" s="316"/>
      <c r="Q7" s="299" t="s">
        <v>126</v>
      </c>
      <c r="R7" s="299" t="s">
        <v>127</v>
      </c>
      <c r="S7" s="9"/>
    </row>
    <row r="8" spans="1:19" s="10" customFormat="1" ht="40.5" customHeight="1" x14ac:dyDescent="0.25">
      <c r="A8" s="306"/>
      <c r="B8" s="300"/>
      <c r="C8" s="300"/>
      <c r="D8" s="300"/>
      <c r="E8" s="331"/>
      <c r="F8" s="333"/>
      <c r="G8" s="223" t="s">
        <v>48</v>
      </c>
      <c r="H8" s="333"/>
      <c r="I8" s="223">
        <v>15</v>
      </c>
      <c r="J8" s="300"/>
      <c r="K8" s="300"/>
      <c r="L8" s="300"/>
      <c r="M8" s="317"/>
      <c r="N8" s="317"/>
      <c r="O8" s="317"/>
      <c r="P8" s="317"/>
      <c r="Q8" s="300"/>
      <c r="R8" s="300"/>
      <c r="S8" s="9"/>
    </row>
    <row r="9" spans="1:19" s="10" customFormat="1" ht="59.25" customHeight="1" x14ac:dyDescent="0.25">
      <c r="A9" s="306"/>
      <c r="B9" s="300"/>
      <c r="C9" s="300"/>
      <c r="D9" s="300"/>
      <c r="E9" s="331"/>
      <c r="F9" s="333"/>
      <c r="G9" s="223" t="s">
        <v>128</v>
      </c>
      <c r="H9" s="333"/>
      <c r="I9" s="223">
        <v>15</v>
      </c>
      <c r="J9" s="300"/>
      <c r="K9" s="300"/>
      <c r="L9" s="300"/>
      <c r="M9" s="317"/>
      <c r="N9" s="317"/>
      <c r="O9" s="317"/>
      <c r="P9" s="317"/>
      <c r="Q9" s="300"/>
      <c r="R9" s="300"/>
      <c r="S9" s="9"/>
    </row>
    <row r="10" spans="1:19" s="10" customFormat="1" ht="52.5" customHeight="1" x14ac:dyDescent="0.25">
      <c r="A10" s="306"/>
      <c r="B10" s="300"/>
      <c r="C10" s="300"/>
      <c r="D10" s="300"/>
      <c r="E10" s="331"/>
      <c r="F10" s="333"/>
      <c r="G10" s="223" t="s">
        <v>97</v>
      </c>
      <c r="H10" s="333"/>
      <c r="I10" s="223">
        <v>30</v>
      </c>
      <c r="J10" s="300"/>
      <c r="K10" s="300"/>
      <c r="L10" s="300"/>
      <c r="M10" s="317"/>
      <c r="N10" s="317"/>
      <c r="O10" s="317"/>
      <c r="P10" s="317"/>
      <c r="Q10" s="300"/>
      <c r="R10" s="300"/>
      <c r="S10" s="9"/>
    </row>
    <row r="11" spans="1:19" s="11" customFormat="1" ht="46.5" customHeight="1" x14ac:dyDescent="0.25">
      <c r="A11" s="292"/>
      <c r="B11" s="301"/>
      <c r="C11" s="301"/>
      <c r="D11" s="301"/>
      <c r="E11" s="332"/>
      <c r="F11" s="334"/>
      <c r="G11" s="180" t="s">
        <v>37</v>
      </c>
      <c r="H11" s="334"/>
      <c r="I11" s="180">
        <v>60</v>
      </c>
      <c r="J11" s="301"/>
      <c r="K11" s="301"/>
      <c r="L11" s="301"/>
      <c r="M11" s="318"/>
      <c r="N11" s="318"/>
      <c r="O11" s="318"/>
      <c r="P11" s="318"/>
      <c r="Q11" s="301"/>
      <c r="R11" s="301"/>
    </row>
    <row r="12" spans="1:19" s="30" customFormat="1" ht="153.75" customHeight="1" x14ac:dyDescent="0.25">
      <c r="A12" s="181"/>
      <c r="B12" s="295" t="s">
        <v>129</v>
      </c>
      <c r="C12" s="296"/>
      <c r="D12" s="296"/>
      <c r="E12" s="296"/>
      <c r="F12" s="296"/>
      <c r="G12" s="296"/>
      <c r="H12" s="296"/>
      <c r="I12" s="296"/>
      <c r="J12" s="296"/>
      <c r="K12" s="296"/>
      <c r="L12" s="296"/>
      <c r="M12" s="296"/>
      <c r="N12" s="296"/>
      <c r="O12" s="296"/>
      <c r="P12" s="296"/>
      <c r="Q12" s="296"/>
      <c r="R12" s="297"/>
    </row>
    <row r="13" spans="1:19" s="11" customFormat="1" ht="73.5" customHeight="1" x14ac:dyDescent="0.25">
      <c r="A13" s="291">
        <v>2</v>
      </c>
      <c r="B13" s="291" t="s">
        <v>130</v>
      </c>
      <c r="C13" s="291">
        <v>4</v>
      </c>
      <c r="D13" s="307">
        <v>5</v>
      </c>
      <c r="E13" s="310" t="s">
        <v>131</v>
      </c>
      <c r="F13" s="307" t="s">
        <v>132</v>
      </c>
      <c r="G13" s="180" t="s">
        <v>133</v>
      </c>
      <c r="H13" s="307" t="s">
        <v>123</v>
      </c>
      <c r="I13" s="180">
        <v>22</v>
      </c>
      <c r="J13" s="307" t="s">
        <v>124</v>
      </c>
      <c r="K13" s="324" t="s">
        <v>43</v>
      </c>
      <c r="L13" s="324"/>
      <c r="M13" s="326">
        <v>22195.55</v>
      </c>
      <c r="N13" s="326"/>
      <c r="O13" s="326">
        <v>22195.55</v>
      </c>
      <c r="P13" s="326"/>
      <c r="Q13" s="307" t="s">
        <v>126</v>
      </c>
      <c r="R13" s="307" t="s">
        <v>134</v>
      </c>
    </row>
    <row r="14" spans="1:19" s="11" customFormat="1" ht="59.25" customHeight="1" x14ac:dyDescent="0.25">
      <c r="A14" s="306"/>
      <c r="B14" s="306"/>
      <c r="C14" s="306"/>
      <c r="D14" s="308"/>
      <c r="E14" s="311"/>
      <c r="F14" s="308"/>
      <c r="G14" s="180" t="s">
        <v>135</v>
      </c>
      <c r="H14" s="308"/>
      <c r="I14" s="180">
        <v>22</v>
      </c>
      <c r="J14" s="308"/>
      <c r="K14" s="329"/>
      <c r="L14" s="329"/>
      <c r="M14" s="328"/>
      <c r="N14" s="328"/>
      <c r="O14" s="328"/>
      <c r="P14" s="328"/>
      <c r="Q14" s="308"/>
      <c r="R14" s="308"/>
    </row>
    <row r="15" spans="1:19" s="11" customFormat="1" ht="54.75" customHeight="1" x14ac:dyDescent="0.25">
      <c r="A15" s="306"/>
      <c r="B15" s="306"/>
      <c r="C15" s="306"/>
      <c r="D15" s="308"/>
      <c r="E15" s="311"/>
      <c r="F15" s="308"/>
      <c r="G15" s="180" t="s">
        <v>128</v>
      </c>
      <c r="H15" s="308"/>
      <c r="I15" s="180">
        <v>50</v>
      </c>
      <c r="J15" s="308"/>
      <c r="K15" s="329"/>
      <c r="L15" s="329"/>
      <c r="M15" s="328"/>
      <c r="N15" s="328"/>
      <c r="O15" s="328"/>
      <c r="P15" s="328"/>
      <c r="Q15" s="308"/>
      <c r="R15" s="308"/>
    </row>
    <row r="16" spans="1:19" s="11" customFormat="1" ht="51" customHeight="1" x14ac:dyDescent="0.25">
      <c r="A16" s="292"/>
      <c r="B16" s="292"/>
      <c r="C16" s="292"/>
      <c r="D16" s="309"/>
      <c r="E16" s="312"/>
      <c r="F16" s="309"/>
      <c r="G16" s="180" t="s">
        <v>37</v>
      </c>
      <c r="H16" s="309"/>
      <c r="I16" s="180">
        <v>50</v>
      </c>
      <c r="J16" s="309"/>
      <c r="K16" s="325"/>
      <c r="L16" s="325"/>
      <c r="M16" s="327"/>
      <c r="N16" s="327"/>
      <c r="O16" s="327"/>
      <c r="P16" s="327"/>
      <c r="Q16" s="309"/>
      <c r="R16" s="309"/>
    </row>
    <row r="17" spans="1:19" s="11" customFormat="1" ht="90" customHeight="1" x14ac:dyDescent="0.25">
      <c r="A17" s="178"/>
      <c r="B17" s="295" t="s">
        <v>136</v>
      </c>
      <c r="C17" s="289"/>
      <c r="D17" s="289"/>
      <c r="E17" s="289"/>
      <c r="F17" s="289"/>
      <c r="G17" s="289"/>
      <c r="H17" s="289"/>
      <c r="I17" s="289"/>
      <c r="J17" s="289"/>
      <c r="K17" s="289"/>
      <c r="L17" s="289"/>
      <c r="M17" s="289"/>
      <c r="N17" s="289"/>
      <c r="O17" s="289"/>
      <c r="P17" s="289"/>
      <c r="Q17" s="289"/>
      <c r="R17" s="290"/>
    </row>
    <row r="18" spans="1:19" s="11" customFormat="1" ht="52.5" customHeight="1" x14ac:dyDescent="0.25">
      <c r="A18" s="291">
        <v>3</v>
      </c>
      <c r="B18" s="291">
        <v>1</v>
      </c>
      <c r="C18" s="291">
        <v>4</v>
      </c>
      <c r="D18" s="307">
        <v>5</v>
      </c>
      <c r="E18" s="310" t="s">
        <v>137</v>
      </c>
      <c r="F18" s="307" t="s">
        <v>138</v>
      </c>
      <c r="G18" s="180" t="s">
        <v>37</v>
      </c>
      <c r="H18" s="307" t="s">
        <v>123</v>
      </c>
      <c r="I18" s="69" t="s">
        <v>139</v>
      </c>
      <c r="J18" s="307" t="s">
        <v>140</v>
      </c>
      <c r="K18" s="324" t="s">
        <v>141</v>
      </c>
      <c r="L18" s="324"/>
      <c r="M18" s="326">
        <v>24157.4</v>
      </c>
      <c r="N18" s="326"/>
      <c r="O18" s="326">
        <v>24157.4</v>
      </c>
      <c r="P18" s="326"/>
      <c r="Q18" s="307" t="s">
        <v>126</v>
      </c>
      <c r="R18" s="307" t="s">
        <v>142</v>
      </c>
    </row>
    <row r="19" spans="1:19" s="11" customFormat="1" ht="52.5" customHeight="1" x14ac:dyDescent="0.25">
      <c r="A19" s="292"/>
      <c r="B19" s="292"/>
      <c r="C19" s="292"/>
      <c r="D19" s="309"/>
      <c r="E19" s="312"/>
      <c r="F19" s="309"/>
      <c r="G19" s="180" t="s">
        <v>97</v>
      </c>
      <c r="H19" s="309"/>
      <c r="I19" s="69" t="s">
        <v>143</v>
      </c>
      <c r="J19" s="309"/>
      <c r="K19" s="325"/>
      <c r="L19" s="325"/>
      <c r="M19" s="327"/>
      <c r="N19" s="327"/>
      <c r="O19" s="327"/>
      <c r="P19" s="327"/>
      <c r="Q19" s="309"/>
      <c r="R19" s="309"/>
    </row>
    <row r="20" spans="1:19" s="11" customFormat="1" ht="120" customHeight="1" x14ac:dyDescent="0.25">
      <c r="A20" s="178"/>
      <c r="B20" s="295" t="s">
        <v>758</v>
      </c>
      <c r="C20" s="289"/>
      <c r="D20" s="289"/>
      <c r="E20" s="289"/>
      <c r="F20" s="289"/>
      <c r="G20" s="289"/>
      <c r="H20" s="289"/>
      <c r="I20" s="289"/>
      <c r="J20" s="289"/>
      <c r="K20" s="289"/>
      <c r="L20" s="289"/>
      <c r="M20" s="289"/>
      <c r="N20" s="289"/>
      <c r="O20" s="289"/>
      <c r="P20" s="289"/>
      <c r="Q20" s="289"/>
      <c r="R20" s="290"/>
    </row>
    <row r="21" spans="1:19" s="243" customFormat="1" ht="52.5" customHeight="1" x14ac:dyDescent="0.2">
      <c r="A21" s="291">
        <v>4</v>
      </c>
      <c r="B21" s="299">
        <v>1</v>
      </c>
      <c r="C21" s="299">
        <v>4</v>
      </c>
      <c r="D21" s="299">
        <v>5</v>
      </c>
      <c r="E21" s="299" t="s">
        <v>759</v>
      </c>
      <c r="F21" s="299" t="s">
        <v>760</v>
      </c>
      <c r="G21" s="223" t="s">
        <v>761</v>
      </c>
      <c r="H21" s="224" t="s">
        <v>42</v>
      </c>
      <c r="I21" s="224">
        <v>25</v>
      </c>
      <c r="J21" s="299" t="s">
        <v>762</v>
      </c>
      <c r="K21" s="299" t="s">
        <v>763</v>
      </c>
      <c r="L21" s="299"/>
      <c r="M21" s="316">
        <v>39884.9</v>
      </c>
      <c r="N21" s="313"/>
      <c r="O21" s="316">
        <v>39884.9</v>
      </c>
      <c r="P21" s="316"/>
      <c r="Q21" s="299" t="s">
        <v>764</v>
      </c>
      <c r="R21" s="299" t="s">
        <v>765</v>
      </c>
      <c r="S21" s="242"/>
    </row>
    <row r="22" spans="1:19" s="243" customFormat="1" ht="54" customHeight="1" x14ac:dyDescent="0.2">
      <c r="A22" s="306"/>
      <c r="B22" s="300"/>
      <c r="C22" s="300"/>
      <c r="D22" s="300"/>
      <c r="E22" s="300"/>
      <c r="F22" s="300"/>
      <c r="G22" s="223" t="s">
        <v>766</v>
      </c>
      <c r="H22" s="224" t="s">
        <v>42</v>
      </c>
      <c r="I22" s="224">
        <v>25</v>
      </c>
      <c r="J22" s="300"/>
      <c r="K22" s="300"/>
      <c r="L22" s="300"/>
      <c r="M22" s="317"/>
      <c r="N22" s="314"/>
      <c r="O22" s="317"/>
      <c r="P22" s="317"/>
      <c r="Q22" s="300"/>
      <c r="R22" s="300"/>
      <c r="S22" s="242"/>
    </row>
    <row r="23" spans="1:19" s="243" customFormat="1" ht="56.25" customHeight="1" x14ac:dyDescent="0.2">
      <c r="A23" s="306"/>
      <c r="B23" s="300"/>
      <c r="C23" s="300"/>
      <c r="D23" s="300"/>
      <c r="E23" s="300"/>
      <c r="F23" s="300"/>
      <c r="G23" s="223" t="s">
        <v>767</v>
      </c>
      <c r="H23" s="224" t="s">
        <v>42</v>
      </c>
      <c r="I23" s="224">
        <v>25</v>
      </c>
      <c r="J23" s="300"/>
      <c r="K23" s="300"/>
      <c r="L23" s="300"/>
      <c r="M23" s="317"/>
      <c r="N23" s="314"/>
      <c r="O23" s="317"/>
      <c r="P23" s="317"/>
      <c r="Q23" s="300"/>
      <c r="R23" s="300"/>
      <c r="S23" s="242"/>
    </row>
    <row r="24" spans="1:19" s="243" customFormat="1" ht="59.25" customHeight="1" x14ac:dyDescent="0.2">
      <c r="A24" s="306"/>
      <c r="B24" s="300"/>
      <c r="C24" s="300"/>
      <c r="D24" s="300"/>
      <c r="E24" s="300"/>
      <c r="F24" s="300"/>
      <c r="G24" s="223" t="s">
        <v>37</v>
      </c>
      <c r="H24" s="224" t="s">
        <v>42</v>
      </c>
      <c r="I24" s="224">
        <v>100</v>
      </c>
      <c r="J24" s="300"/>
      <c r="K24" s="300"/>
      <c r="L24" s="300"/>
      <c r="M24" s="317"/>
      <c r="N24" s="314"/>
      <c r="O24" s="317"/>
      <c r="P24" s="317"/>
      <c r="Q24" s="300"/>
      <c r="R24" s="300"/>
      <c r="S24" s="242"/>
    </row>
    <row r="25" spans="1:19" s="218" customFormat="1" ht="57.75" customHeight="1" x14ac:dyDescent="0.25">
      <c r="A25" s="292"/>
      <c r="B25" s="301"/>
      <c r="C25" s="301"/>
      <c r="D25" s="301"/>
      <c r="E25" s="301"/>
      <c r="F25" s="301"/>
      <c r="G25" s="180" t="s">
        <v>768</v>
      </c>
      <c r="H25" s="179" t="s">
        <v>768</v>
      </c>
      <c r="I25" s="69" t="s">
        <v>38</v>
      </c>
      <c r="J25" s="301"/>
      <c r="K25" s="301"/>
      <c r="L25" s="301"/>
      <c r="M25" s="318"/>
      <c r="N25" s="315"/>
      <c r="O25" s="318"/>
      <c r="P25" s="318"/>
      <c r="Q25" s="301"/>
      <c r="R25" s="301"/>
      <c r="S25" s="217"/>
    </row>
    <row r="26" spans="1:19" s="218" customFormat="1" ht="30" customHeight="1" x14ac:dyDescent="0.25">
      <c r="A26" s="178"/>
      <c r="B26" s="295" t="s">
        <v>729</v>
      </c>
      <c r="C26" s="296"/>
      <c r="D26" s="296"/>
      <c r="E26" s="296"/>
      <c r="F26" s="296"/>
      <c r="G26" s="296"/>
      <c r="H26" s="296"/>
      <c r="I26" s="296"/>
      <c r="J26" s="296"/>
      <c r="K26" s="296"/>
      <c r="L26" s="296"/>
      <c r="M26" s="296"/>
      <c r="N26" s="296"/>
      <c r="O26" s="296"/>
      <c r="P26" s="296"/>
      <c r="Q26" s="296"/>
      <c r="R26" s="297"/>
      <c r="S26" s="217"/>
    </row>
    <row r="27" spans="1:19" s="11" customFormat="1" x14ac:dyDescent="0.25">
      <c r="M27" s="12"/>
      <c r="N27" s="12"/>
      <c r="O27" s="12"/>
      <c r="P27" s="12"/>
    </row>
    <row r="28" spans="1:19" s="11" customFormat="1" x14ac:dyDescent="0.25">
      <c r="M28" s="12"/>
      <c r="N28" s="12"/>
      <c r="O28" s="12"/>
      <c r="P28" s="12"/>
    </row>
    <row r="29" spans="1:19" s="11" customFormat="1" x14ac:dyDescent="0.25">
      <c r="M29" s="12"/>
      <c r="N29" s="283" t="s">
        <v>144</v>
      </c>
      <c r="O29" s="284"/>
      <c r="P29" s="284" t="s">
        <v>145</v>
      </c>
      <c r="Q29" s="285"/>
    </row>
    <row r="30" spans="1:19" s="11" customFormat="1" x14ac:dyDescent="0.25">
      <c r="M30" s="12"/>
      <c r="N30" s="25" t="s">
        <v>118</v>
      </c>
      <c r="O30" s="25" t="s">
        <v>119</v>
      </c>
      <c r="P30" s="25" t="s">
        <v>118</v>
      </c>
      <c r="Q30" s="25" t="s">
        <v>119</v>
      </c>
    </row>
    <row r="31" spans="1:19" s="11" customFormat="1" x14ac:dyDescent="0.25">
      <c r="M31" s="12"/>
      <c r="N31" s="26">
        <v>3</v>
      </c>
      <c r="O31" s="27">
        <v>77670.37</v>
      </c>
      <c r="P31" s="28">
        <v>1</v>
      </c>
      <c r="Q31" s="155">
        <v>39884.9</v>
      </c>
    </row>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18" s="11" customFormat="1" x14ac:dyDescent="0.25">
      <c r="M145" s="12"/>
      <c r="N145" s="12"/>
      <c r="O145" s="12"/>
      <c r="P145" s="12"/>
    </row>
    <row r="146" spans="1:18" s="11" customFormat="1" x14ac:dyDescent="0.25">
      <c r="M146" s="12"/>
      <c r="N146" s="12"/>
      <c r="O146" s="12"/>
      <c r="P146" s="12"/>
    </row>
    <row r="147" spans="1:18" s="11" customFormat="1" x14ac:dyDescent="0.25">
      <c r="M147" s="12"/>
      <c r="N147" s="12"/>
      <c r="O147" s="12"/>
      <c r="P147" s="12"/>
    </row>
    <row r="148" spans="1:18" s="11" customFormat="1" x14ac:dyDescent="0.25">
      <c r="M148" s="12"/>
      <c r="N148" s="12"/>
      <c r="O148" s="12"/>
      <c r="P148" s="12"/>
    </row>
    <row r="149" spans="1:18" s="11" customFormat="1" x14ac:dyDescent="0.25">
      <c r="M149" s="12"/>
      <c r="N149" s="12"/>
      <c r="O149" s="12"/>
      <c r="P149" s="12"/>
    </row>
    <row r="150" spans="1:18" s="11" customFormat="1" x14ac:dyDescent="0.25">
      <c r="M150" s="12"/>
      <c r="N150" s="12"/>
      <c r="O150" s="12"/>
      <c r="P150" s="12"/>
    </row>
    <row r="151" spans="1:18" s="11" customFormat="1" x14ac:dyDescent="0.25">
      <c r="M151" s="12"/>
      <c r="N151" s="12"/>
      <c r="O151" s="12"/>
      <c r="P151" s="12"/>
    </row>
    <row r="152" spans="1:18" s="11" customFormat="1" x14ac:dyDescent="0.25">
      <c r="M152" s="12"/>
      <c r="N152" s="12"/>
      <c r="O152" s="12"/>
      <c r="P152" s="12"/>
    </row>
    <row r="153" spans="1:18" s="11" customFormat="1" x14ac:dyDescent="0.25">
      <c r="M153" s="12"/>
      <c r="N153" s="12"/>
      <c r="O153" s="12"/>
      <c r="P153" s="12"/>
    </row>
    <row r="154" spans="1:18" s="11" customFormat="1" x14ac:dyDescent="0.25">
      <c r="M154" s="12"/>
      <c r="N154" s="12"/>
      <c r="O154" s="12"/>
      <c r="P154" s="12"/>
    </row>
    <row r="155" spans="1:18" x14ac:dyDescent="0.25">
      <c r="A155" s="11"/>
      <c r="B155" s="11"/>
      <c r="C155" s="11"/>
      <c r="D155" s="11"/>
      <c r="E155" s="11"/>
      <c r="F155" s="11"/>
      <c r="G155" s="11"/>
      <c r="H155" s="11"/>
      <c r="I155" s="11"/>
      <c r="J155" s="11"/>
      <c r="K155" s="11"/>
      <c r="L155" s="11"/>
      <c r="M155" s="12"/>
      <c r="N155" s="12"/>
      <c r="O155" s="12"/>
      <c r="P155" s="12"/>
      <c r="Q155" s="11"/>
      <c r="R155" s="11"/>
    </row>
    <row r="156" spans="1:18" x14ac:dyDescent="0.25">
      <c r="A156" s="11"/>
      <c r="B156" s="11"/>
      <c r="C156" s="11"/>
      <c r="D156" s="11"/>
      <c r="E156" s="11"/>
      <c r="F156" s="11"/>
      <c r="G156" s="11"/>
      <c r="H156" s="11"/>
      <c r="I156" s="11"/>
      <c r="J156" s="11"/>
      <c r="K156" s="11"/>
      <c r="L156" s="11"/>
      <c r="M156" s="12"/>
      <c r="N156" s="12"/>
      <c r="O156" s="12"/>
      <c r="P156" s="12"/>
      <c r="Q156" s="11"/>
      <c r="R156" s="11"/>
    </row>
    <row r="157" spans="1:18" x14ac:dyDescent="0.25">
      <c r="A157" s="11"/>
      <c r="B157" s="11"/>
      <c r="C157" s="11"/>
      <c r="D157" s="11"/>
      <c r="E157" s="11"/>
      <c r="F157" s="11"/>
      <c r="G157" s="11"/>
      <c r="H157" s="11"/>
      <c r="I157" s="11"/>
      <c r="J157" s="11"/>
      <c r="K157" s="11"/>
      <c r="L157" s="11"/>
      <c r="M157" s="12"/>
      <c r="N157" s="12"/>
      <c r="O157" s="12"/>
      <c r="P157" s="12"/>
      <c r="Q157" s="11"/>
      <c r="R157" s="11"/>
    </row>
    <row r="158" spans="1:18" x14ac:dyDescent="0.25">
      <c r="A158" s="11"/>
      <c r="B158" s="11"/>
      <c r="C158" s="11"/>
      <c r="D158" s="11"/>
      <c r="E158" s="11"/>
      <c r="F158" s="11"/>
      <c r="G158" s="11"/>
      <c r="H158" s="11"/>
      <c r="I158" s="11"/>
      <c r="J158" s="11"/>
      <c r="K158" s="11"/>
      <c r="L158" s="11"/>
      <c r="M158" s="12"/>
      <c r="N158" s="12"/>
      <c r="O158" s="12"/>
      <c r="P158" s="12"/>
      <c r="Q158" s="11"/>
      <c r="R158" s="11"/>
    </row>
    <row r="159" spans="1:18" x14ac:dyDescent="0.25">
      <c r="A159" s="11"/>
      <c r="B159" s="11"/>
      <c r="C159" s="11"/>
      <c r="D159" s="11"/>
      <c r="E159" s="11"/>
      <c r="F159" s="11"/>
      <c r="G159" s="11"/>
      <c r="H159" s="11"/>
      <c r="I159" s="11"/>
      <c r="J159" s="11"/>
      <c r="K159" s="11"/>
      <c r="M159" s="12"/>
      <c r="N159" s="12"/>
      <c r="O159" s="12"/>
      <c r="P159" s="12"/>
      <c r="Q159" s="11"/>
      <c r="R159" s="11"/>
    </row>
  </sheetData>
  <mergeCells count="83">
    <mergeCell ref="F4:F5"/>
    <mergeCell ref="A4:A5"/>
    <mergeCell ref="B4:B5"/>
    <mergeCell ref="C4:C5"/>
    <mergeCell ref="D4:D5"/>
    <mergeCell ref="E4:E5"/>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Q7:Q11"/>
    <mergeCell ref="R7:R11"/>
    <mergeCell ref="B12:R12"/>
    <mergeCell ref="A13:A16"/>
    <mergeCell ref="B13:B16"/>
    <mergeCell ref="C13:C16"/>
    <mergeCell ref="D13:D16"/>
    <mergeCell ref="E13:E16"/>
    <mergeCell ref="F13:F16"/>
    <mergeCell ref="H13:H16"/>
    <mergeCell ref="K7:K11"/>
    <mergeCell ref="L7:L11"/>
    <mergeCell ref="M7:M11"/>
    <mergeCell ref="N7:N11"/>
    <mergeCell ref="O7:O11"/>
    <mergeCell ref="P7:P11"/>
    <mergeCell ref="P13:P16"/>
    <mergeCell ref="Q13:Q16"/>
    <mergeCell ref="R13:R16"/>
    <mergeCell ref="B17:R17"/>
    <mergeCell ref="A18:A19"/>
    <mergeCell ref="B18:B19"/>
    <mergeCell ref="C18:C19"/>
    <mergeCell ref="D18:D19"/>
    <mergeCell ref="E18:E19"/>
    <mergeCell ref="F18:F19"/>
    <mergeCell ref="J13:J16"/>
    <mergeCell ref="K13:K16"/>
    <mergeCell ref="L13:L16"/>
    <mergeCell ref="M13:M16"/>
    <mergeCell ref="N13:N16"/>
    <mergeCell ref="O13:O16"/>
    <mergeCell ref="R18:R19"/>
    <mergeCell ref="B20:R20"/>
    <mergeCell ref="N29:O29"/>
    <mergeCell ref="P29:Q29"/>
    <mergeCell ref="H18:H19"/>
    <mergeCell ref="J18:J19"/>
    <mergeCell ref="K18:K19"/>
    <mergeCell ref="L18:L19"/>
    <mergeCell ref="M18:M19"/>
    <mergeCell ref="N18:N19"/>
    <mergeCell ref="O18:O19"/>
    <mergeCell ref="P18:P19"/>
    <mergeCell ref="Q18:Q19"/>
    <mergeCell ref="F21:F25"/>
    <mergeCell ref="J21:J25"/>
    <mergeCell ref="K21:K25"/>
    <mergeCell ref="A21:A25"/>
    <mergeCell ref="B21:B25"/>
    <mergeCell ref="C21:C25"/>
    <mergeCell ref="D21:D25"/>
    <mergeCell ref="E21:E25"/>
    <mergeCell ref="Q21:Q25"/>
    <mergeCell ref="R21:R25"/>
    <mergeCell ref="B26:R26"/>
    <mergeCell ref="L21:L25"/>
    <mergeCell ref="M21:M25"/>
    <mergeCell ref="N21:N25"/>
    <mergeCell ref="O21:O25"/>
    <mergeCell ref="P21:P25"/>
  </mergeCells>
  <pageMargins left="0.7" right="0.7" top="0.75" bottom="0.75" header="0.3" footer="0.3"/>
  <pageSetup paperSize="9" scale="2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46"/>
  <sheetViews>
    <sheetView zoomScale="68" zoomScaleNormal="68" workbookViewId="0">
      <selection activeCell="E3" sqref="E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796</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256.5" customHeight="1" x14ac:dyDescent="0.25">
      <c r="A7" s="63">
        <v>1</v>
      </c>
      <c r="B7" s="178">
        <v>1</v>
      </c>
      <c r="C7" s="178">
        <v>4</v>
      </c>
      <c r="D7" s="180">
        <v>2</v>
      </c>
      <c r="E7" s="104" t="s">
        <v>146</v>
      </c>
      <c r="F7" s="180" t="s">
        <v>147</v>
      </c>
      <c r="G7" s="180" t="s">
        <v>148</v>
      </c>
      <c r="H7" s="179" t="s">
        <v>149</v>
      </c>
      <c r="I7" s="69" t="s">
        <v>67</v>
      </c>
      <c r="J7" s="180" t="s">
        <v>150</v>
      </c>
      <c r="K7" s="179" t="s">
        <v>151</v>
      </c>
      <c r="L7" s="179"/>
      <c r="M7" s="182">
        <v>15411.9</v>
      </c>
      <c r="N7" s="182"/>
      <c r="O7" s="182">
        <v>15411.9</v>
      </c>
      <c r="P7" s="182"/>
      <c r="Q7" s="180" t="s">
        <v>152</v>
      </c>
      <c r="R7" s="180" t="s">
        <v>153</v>
      </c>
      <c r="S7" s="9"/>
    </row>
    <row r="8" spans="1:19" s="10" customFormat="1" ht="147" customHeight="1" x14ac:dyDescent="0.25">
      <c r="A8" s="63"/>
      <c r="B8" s="295" t="s">
        <v>154</v>
      </c>
      <c r="C8" s="289"/>
      <c r="D8" s="289"/>
      <c r="E8" s="289"/>
      <c r="F8" s="289"/>
      <c r="G8" s="289"/>
      <c r="H8" s="289"/>
      <c r="I8" s="289"/>
      <c r="J8" s="289"/>
      <c r="K8" s="289"/>
      <c r="L8" s="289"/>
      <c r="M8" s="289"/>
      <c r="N8" s="289"/>
      <c r="O8" s="289"/>
      <c r="P8" s="289"/>
      <c r="Q8" s="289"/>
      <c r="R8" s="290"/>
      <c r="S8" s="9"/>
    </row>
    <row r="9" spans="1:19" s="10" customFormat="1" ht="141.75" customHeight="1" x14ac:dyDescent="0.25">
      <c r="A9" s="178">
        <v>2</v>
      </c>
      <c r="B9" s="178">
        <v>1</v>
      </c>
      <c r="C9" s="178">
        <v>4</v>
      </c>
      <c r="D9" s="180">
        <v>2</v>
      </c>
      <c r="E9" s="104" t="s">
        <v>155</v>
      </c>
      <c r="F9" s="180" t="s">
        <v>156</v>
      </c>
      <c r="G9" s="180" t="s">
        <v>128</v>
      </c>
      <c r="H9" s="180" t="s">
        <v>42</v>
      </c>
      <c r="I9" s="69" t="s">
        <v>49</v>
      </c>
      <c r="J9" s="180" t="s">
        <v>157</v>
      </c>
      <c r="K9" s="179" t="s">
        <v>50</v>
      </c>
      <c r="L9" s="179"/>
      <c r="M9" s="182">
        <v>65403.97</v>
      </c>
      <c r="N9" s="182"/>
      <c r="O9" s="182">
        <v>65403.97</v>
      </c>
      <c r="P9" s="182"/>
      <c r="Q9" s="180" t="s">
        <v>152</v>
      </c>
      <c r="R9" s="180" t="s">
        <v>153</v>
      </c>
      <c r="S9" s="9"/>
    </row>
    <row r="10" spans="1:19" s="10" customFormat="1" ht="201" customHeight="1" x14ac:dyDescent="0.25">
      <c r="A10" s="178"/>
      <c r="B10" s="295" t="s">
        <v>158</v>
      </c>
      <c r="C10" s="289"/>
      <c r="D10" s="289"/>
      <c r="E10" s="289"/>
      <c r="F10" s="289"/>
      <c r="G10" s="289"/>
      <c r="H10" s="289"/>
      <c r="I10" s="289"/>
      <c r="J10" s="289"/>
      <c r="K10" s="289"/>
      <c r="L10" s="289"/>
      <c r="M10" s="289"/>
      <c r="N10" s="289"/>
      <c r="O10" s="289"/>
      <c r="P10" s="289"/>
      <c r="Q10" s="289"/>
      <c r="R10" s="290"/>
      <c r="S10" s="9"/>
    </row>
    <row r="11" spans="1:19" s="11" customFormat="1" ht="154.5" customHeight="1" x14ac:dyDescent="0.25">
      <c r="A11" s="178">
        <v>3</v>
      </c>
      <c r="B11" s="178">
        <v>1</v>
      </c>
      <c r="C11" s="178">
        <v>4</v>
      </c>
      <c r="D11" s="180">
        <v>2</v>
      </c>
      <c r="E11" s="104" t="s">
        <v>159</v>
      </c>
      <c r="F11" s="180" t="s">
        <v>160</v>
      </c>
      <c r="G11" s="180" t="s">
        <v>128</v>
      </c>
      <c r="H11" s="180" t="s">
        <v>42</v>
      </c>
      <c r="I11" s="69" t="s">
        <v>143</v>
      </c>
      <c r="J11" s="180" t="s">
        <v>161</v>
      </c>
      <c r="K11" s="179" t="s">
        <v>50</v>
      </c>
      <c r="L11" s="179"/>
      <c r="M11" s="182">
        <v>24072</v>
      </c>
      <c r="N11" s="182"/>
      <c r="O11" s="182">
        <v>24072</v>
      </c>
      <c r="P11" s="182"/>
      <c r="Q11" s="180" t="s">
        <v>152</v>
      </c>
      <c r="R11" s="180" t="s">
        <v>153</v>
      </c>
    </row>
    <row r="12" spans="1:19" s="11" customFormat="1" ht="183.75" customHeight="1" x14ac:dyDescent="0.25">
      <c r="A12" s="178"/>
      <c r="B12" s="295" t="s">
        <v>162</v>
      </c>
      <c r="C12" s="296"/>
      <c r="D12" s="296"/>
      <c r="E12" s="296"/>
      <c r="F12" s="296"/>
      <c r="G12" s="296"/>
      <c r="H12" s="296"/>
      <c r="I12" s="296"/>
      <c r="J12" s="296"/>
      <c r="K12" s="296"/>
      <c r="L12" s="296"/>
      <c r="M12" s="296"/>
      <c r="N12" s="296"/>
      <c r="O12" s="296"/>
      <c r="P12" s="296"/>
      <c r="Q12" s="296"/>
      <c r="R12" s="297"/>
    </row>
    <row r="13" spans="1:19" s="11" customFormat="1" ht="129.75" customHeight="1" x14ac:dyDescent="0.25">
      <c r="A13" s="177">
        <v>4</v>
      </c>
      <c r="B13" s="177">
        <v>1</v>
      </c>
      <c r="C13" s="177">
        <v>4</v>
      </c>
      <c r="D13" s="177">
        <v>5</v>
      </c>
      <c r="E13" s="185" t="s">
        <v>163</v>
      </c>
      <c r="F13" s="175" t="s">
        <v>164</v>
      </c>
      <c r="G13" s="177" t="s">
        <v>37</v>
      </c>
      <c r="H13" s="177" t="s">
        <v>42</v>
      </c>
      <c r="I13" s="177">
        <v>80</v>
      </c>
      <c r="J13" s="175" t="s">
        <v>161</v>
      </c>
      <c r="K13" s="177" t="s">
        <v>50</v>
      </c>
      <c r="L13" s="177"/>
      <c r="M13" s="42">
        <v>14989.8</v>
      </c>
      <c r="N13" s="177"/>
      <c r="O13" s="42">
        <v>14989.8</v>
      </c>
      <c r="P13" s="177"/>
      <c r="Q13" s="180" t="s">
        <v>152</v>
      </c>
      <c r="R13" s="180" t="s">
        <v>153</v>
      </c>
    </row>
    <row r="14" spans="1:19" s="11" customFormat="1" ht="216.75" customHeight="1" x14ac:dyDescent="0.25">
      <c r="A14" s="31"/>
      <c r="B14" s="336" t="s">
        <v>165</v>
      </c>
      <c r="C14" s="337"/>
      <c r="D14" s="337"/>
      <c r="E14" s="337"/>
      <c r="F14" s="337"/>
      <c r="G14" s="337"/>
      <c r="H14" s="337"/>
      <c r="I14" s="337"/>
      <c r="J14" s="337"/>
      <c r="K14" s="337"/>
      <c r="L14" s="337"/>
      <c r="M14" s="337"/>
      <c r="N14" s="337"/>
      <c r="O14" s="337"/>
      <c r="P14" s="337"/>
      <c r="Q14" s="337"/>
      <c r="R14" s="338"/>
    </row>
    <row r="15" spans="1:19" s="11" customFormat="1" ht="165.75" customHeight="1" x14ac:dyDescent="0.25">
      <c r="A15" s="177">
        <v>5</v>
      </c>
      <c r="B15" s="177">
        <v>1</v>
      </c>
      <c r="C15" s="177">
        <v>4</v>
      </c>
      <c r="D15" s="177">
        <v>5</v>
      </c>
      <c r="E15" s="185" t="s">
        <v>166</v>
      </c>
      <c r="F15" s="175" t="s">
        <v>167</v>
      </c>
      <c r="G15" s="177" t="s">
        <v>128</v>
      </c>
      <c r="H15" s="177" t="s">
        <v>42</v>
      </c>
      <c r="I15" s="177">
        <v>35</v>
      </c>
      <c r="J15" s="175" t="s">
        <v>161</v>
      </c>
      <c r="K15" s="177" t="s">
        <v>50</v>
      </c>
      <c r="L15" s="177"/>
      <c r="M15" s="42">
        <v>44991.01</v>
      </c>
      <c r="N15" s="42"/>
      <c r="O15" s="42">
        <v>44991.01</v>
      </c>
      <c r="P15" s="222"/>
      <c r="Q15" s="180" t="s">
        <v>152</v>
      </c>
      <c r="R15" s="180" t="s">
        <v>153</v>
      </c>
    </row>
    <row r="16" spans="1:19" s="11" customFormat="1" ht="233.25" customHeight="1" x14ac:dyDescent="0.25">
      <c r="A16" s="31"/>
      <c r="B16" s="336" t="s">
        <v>750</v>
      </c>
      <c r="C16" s="337"/>
      <c r="D16" s="337"/>
      <c r="E16" s="337"/>
      <c r="F16" s="337"/>
      <c r="G16" s="337"/>
      <c r="H16" s="337"/>
      <c r="I16" s="337"/>
      <c r="J16" s="337"/>
      <c r="K16" s="337"/>
      <c r="L16" s="337"/>
      <c r="M16" s="337"/>
      <c r="N16" s="337"/>
      <c r="O16" s="337"/>
      <c r="P16" s="337"/>
      <c r="Q16" s="337"/>
      <c r="R16" s="338"/>
    </row>
    <row r="17" spans="1:19" s="218" customFormat="1" ht="409.5" customHeight="1" x14ac:dyDescent="0.25">
      <c r="A17" s="63">
        <v>6</v>
      </c>
      <c r="B17" s="178">
        <v>1</v>
      </c>
      <c r="C17" s="178">
        <v>4</v>
      </c>
      <c r="D17" s="180">
        <v>5</v>
      </c>
      <c r="E17" s="180" t="s">
        <v>751</v>
      </c>
      <c r="F17" s="180" t="s">
        <v>752</v>
      </c>
      <c r="G17" s="180" t="s">
        <v>87</v>
      </c>
      <c r="H17" s="179" t="s">
        <v>753</v>
      </c>
      <c r="I17" s="69" t="s">
        <v>754</v>
      </c>
      <c r="J17" s="180" t="s">
        <v>755</v>
      </c>
      <c r="K17" s="179" t="s">
        <v>43</v>
      </c>
      <c r="L17" s="179"/>
      <c r="M17" s="182">
        <v>22810</v>
      </c>
      <c r="N17" s="182"/>
      <c r="O17" s="182">
        <v>22810</v>
      </c>
      <c r="P17" s="182"/>
      <c r="Q17" s="180" t="s">
        <v>756</v>
      </c>
      <c r="R17" s="180" t="s">
        <v>757</v>
      </c>
      <c r="S17" s="217"/>
    </row>
    <row r="18" spans="1:19" s="218" customFormat="1" ht="27" customHeight="1" x14ac:dyDescent="0.25">
      <c r="A18" s="178"/>
      <c r="B18" s="295" t="s">
        <v>729</v>
      </c>
      <c r="C18" s="296"/>
      <c r="D18" s="296"/>
      <c r="E18" s="296"/>
      <c r="F18" s="296"/>
      <c r="G18" s="296"/>
      <c r="H18" s="296"/>
      <c r="I18" s="296"/>
      <c r="J18" s="296"/>
      <c r="K18" s="296"/>
      <c r="L18" s="296"/>
      <c r="M18" s="296"/>
      <c r="N18" s="296"/>
      <c r="O18" s="296"/>
      <c r="P18" s="296"/>
      <c r="Q18" s="296"/>
      <c r="R18" s="297"/>
      <c r="S18" s="217"/>
    </row>
    <row r="19" spans="1:19" s="11" customFormat="1" x14ac:dyDescent="0.25">
      <c r="M19" s="12"/>
      <c r="N19" s="12"/>
      <c r="O19" s="12"/>
      <c r="P19" s="12"/>
    </row>
    <row r="20" spans="1:19" s="11" customFormat="1" x14ac:dyDescent="0.25">
      <c r="M20" s="283" t="s">
        <v>144</v>
      </c>
      <c r="N20" s="284"/>
      <c r="O20" s="284" t="s">
        <v>145</v>
      </c>
      <c r="P20" s="285"/>
    </row>
    <row r="21" spans="1:19" s="11" customFormat="1" x14ac:dyDescent="0.25">
      <c r="M21" s="32" t="s">
        <v>118</v>
      </c>
      <c r="N21" s="32" t="s">
        <v>119</v>
      </c>
      <c r="O21" s="32" t="s">
        <v>118</v>
      </c>
      <c r="P21" s="32" t="s">
        <v>119</v>
      </c>
    </row>
    <row r="22" spans="1:19" s="11" customFormat="1" x14ac:dyDescent="0.25">
      <c r="M22" s="26">
        <v>5</v>
      </c>
      <c r="N22" s="27">
        <f>O7+O9+O11+O13+O15</f>
        <v>164868.68</v>
      </c>
      <c r="O22" s="28">
        <v>1</v>
      </c>
      <c r="P22" s="155">
        <v>22810</v>
      </c>
      <c r="Q22" s="12"/>
      <c r="R22" s="12"/>
    </row>
    <row r="23" spans="1:19" s="11" customFormat="1" x14ac:dyDescent="0.25">
      <c r="M23" s="12"/>
      <c r="N23" s="12"/>
      <c r="O23" s="12"/>
      <c r="P23" s="12"/>
    </row>
    <row r="24" spans="1:19" s="11" customFormat="1" x14ac:dyDescent="0.25">
      <c r="M24" s="12"/>
      <c r="N24" s="12"/>
      <c r="O24" s="12"/>
      <c r="P24" s="12"/>
    </row>
    <row r="25" spans="1:19" s="11" customFormat="1" x14ac:dyDescent="0.25">
      <c r="M25" s="12"/>
      <c r="N25" s="12"/>
      <c r="O25" s="12"/>
      <c r="P25" s="12"/>
    </row>
    <row r="26" spans="1:19" s="11" customFormat="1" x14ac:dyDescent="0.25">
      <c r="M26" s="12"/>
      <c r="N26" s="12"/>
      <c r="O26" s="12"/>
      <c r="P26" s="12"/>
    </row>
    <row r="27" spans="1:19" s="11" customFormat="1" x14ac:dyDescent="0.25">
      <c r="M27" s="12"/>
      <c r="N27" s="12"/>
      <c r="O27" s="12"/>
      <c r="P27" s="12"/>
    </row>
    <row r="28" spans="1:19" s="11" customFormat="1" x14ac:dyDescent="0.25">
      <c r="M28" s="12"/>
      <c r="N28" s="12"/>
      <c r="O28" s="12"/>
      <c r="P28" s="12"/>
    </row>
    <row r="29" spans="1:19" s="11" customFormat="1" x14ac:dyDescent="0.25">
      <c r="M29" s="12"/>
      <c r="N29" s="12"/>
      <c r="O29" s="12"/>
      <c r="P29" s="12"/>
    </row>
    <row r="30" spans="1:19" s="11" customFormat="1" x14ac:dyDescent="0.25">
      <c r="M30" s="12"/>
      <c r="N30" s="12"/>
      <c r="O30" s="12"/>
      <c r="P30" s="12"/>
    </row>
    <row r="31" spans="1:19" s="11" customFormat="1" x14ac:dyDescent="0.25">
      <c r="M31" s="12"/>
      <c r="N31" s="12"/>
      <c r="O31" s="12"/>
      <c r="P31" s="12"/>
    </row>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L146"/>
      <c r="M146" s="12"/>
      <c r="N146" s="12"/>
      <c r="O146" s="12"/>
      <c r="P146" s="12"/>
    </row>
  </sheetData>
  <mergeCells count="22">
    <mergeCell ref="M20:N20"/>
    <mergeCell ref="O20:P20"/>
    <mergeCell ref="A4:A5"/>
    <mergeCell ref="B4:B5"/>
    <mergeCell ref="C4:C5"/>
    <mergeCell ref="D4:D5"/>
    <mergeCell ref="E4:E5"/>
    <mergeCell ref="B16:R16"/>
    <mergeCell ref="Q4:Q5"/>
    <mergeCell ref="R4:R5"/>
    <mergeCell ref="B8:R8"/>
    <mergeCell ref="B10:R10"/>
    <mergeCell ref="B12:R12"/>
    <mergeCell ref="B14:R14"/>
    <mergeCell ref="G4:G5"/>
    <mergeCell ref="H4:I4"/>
    <mergeCell ref="B18:R18"/>
    <mergeCell ref="J4:J5"/>
    <mergeCell ref="K4:L4"/>
    <mergeCell ref="M4:N4"/>
    <mergeCell ref="O4:P4"/>
    <mergeCell ref="F4:F5"/>
  </mergeCells>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1"/>
  <sheetViews>
    <sheetView topLeftCell="A25" zoomScale="70" zoomScaleNormal="70" workbookViewId="0">
      <selection activeCell="M33" sqref="M33:N33"/>
    </sheetView>
  </sheetViews>
  <sheetFormatPr defaultRowHeight="15" x14ac:dyDescent="0.25"/>
  <cols>
    <col min="1" max="1" width="7.140625" customWidth="1"/>
    <col min="2" max="2" width="12.140625" customWidth="1"/>
    <col min="3" max="4" width="9.140625" customWidth="1"/>
    <col min="5" max="5" width="22.42578125" customWidth="1"/>
    <col min="6" max="6" width="49.28515625" customWidth="1"/>
    <col min="7" max="7" width="23.140625" customWidth="1"/>
    <col min="8" max="8" width="12.5703125" customWidth="1"/>
    <col min="9" max="9" width="15.140625" customWidth="1"/>
    <col min="10" max="10" width="37.5703125" customWidth="1"/>
    <col min="12" max="12" width="10.42578125" customWidth="1"/>
    <col min="13" max="13" width="10.85546875" bestFit="1" customWidth="1"/>
    <col min="14" max="14" width="11" customWidth="1"/>
    <col min="15" max="15" width="9.5703125" customWidth="1"/>
    <col min="16" max="16" width="9.140625" customWidth="1"/>
    <col min="17" max="17" width="16.5703125" customWidth="1"/>
    <col min="18" max="18" width="17" customWidth="1"/>
  </cols>
  <sheetData>
    <row r="1" spans="1:18" ht="18.75" x14ac:dyDescent="0.3">
      <c r="A1" s="266" t="s">
        <v>793</v>
      </c>
    </row>
    <row r="2" spans="1:18" ht="12.75" customHeight="1" x14ac:dyDescent="0.25">
      <c r="A2" s="1" t="s">
        <v>797</v>
      </c>
    </row>
    <row r="3" spans="1:18" ht="9" customHeight="1" x14ac:dyDescent="0.25"/>
    <row r="4" spans="1:18" ht="36.75" customHeight="1" x14ac:dyDescent="0.25">
      <c r="A4" s="339" t="s">
        <v>0</v>
      </c>
      <c r="B4" s="345" t="s">
        <v>1</v>
      </c>
      <c r="C4" s="345" t="s">
        <v>2</v>
      </c>
      <c r="D4" s="345" t="s">
        <v>3</v>
      </c>
      <c r="E4" s="339" t="s">
        <v>4</v>
      </c>
      <c r="F4" s="345" t="s">
        <v>5</v>
      </c>
      <c r="G4" s="339" t="s">
        <v>6</v>
      </c>
      <c r="H4" s="341" t="s">
        <v>7</v>
      </c>
      <c r="I4" s="347"/>
      <c r="J4" s="339" t="s">
        <v>8</v>
      </c>
      <c r="K4" s="341" t="s">
        <v>9</v>
      </c>
      <c r="L4" s="342"/>
      <c r="M4" s="343" t="s">
        <v>10</v>
      </c>
      <c r="N4" s="344"/>
      <c r="O4" s="343" t="s">
        <v>11</v>
      </c>
      <c r="P4" s="344"/>
      <c r="Q4" s="339" t="s">
        <v>12</v>
      </c>
      <c r="R4" s="345" t="s">
        <v>13</v>
      </c>
    </row>
    <row r="5" spans="1:18" ht="20.25" customHeight="1" x14ac:dyDescent="0.25">
      <c r="A5" s="340"/>
      <c r="B5" s="346"/>
      <c r="C5" s="346"/>
      <c r="D5" s="346"/>
      <c r="E5" s="340"/>
      <c r="F5" s="346"/>
      <c r="G5" s="340"/>
      <c r="H5" s="33" t="s">
        <v>14</v>
      </c>
      <c r="I5" s="33" t="s">
        <v>15</v>
      </c>
      <c r="J5" s="340"/>
      <c r="K5" s="34">
        <v>2018</v>
      </c>
      <c r="L5" s="34">
        <v>2019</v>
      </c>
      <c r="M5" s="35">
        <v>2018</v>
      </c>
      <c r="N5" s="35">
        <v>2019</v>
      </c>
      <c r="O5" s="35">
        <v>2018</v>
      </c>
      <c r="P5" s="35">
        <v>2019</v>
      </c>
      <c r="Q5" s="340"/>
      <c r="R5" s="346"/>
    </row>
    <row r="6" spans="1:18" x14ac:dyDescent="0.25">
      <c r="A6" s="36" t="s">
        <v>16</v>
      </c>
      <c r="B6" s="33" t="s">
        <v>17</v>
      </c>
      <c r="C6" s="33" t="s">
        <v>18</v>
      </c>
      <c r="D6" s="33" t="s">
        <v>19</v>
      </c>
      <c r="E6" s="36" t="s">
        <v>20</v>
      </c>
      <c r="F6" s="33" t="s">
        <v>21</v>
      </c>
      <c r="G6" s="36" t="s">
        <v>22</v>
      </c>
      <c r="H6" s="33" t="s">
        <v>23</v>
      </c>
      <c r="I6" s="33" t="s">
        <v>24</v>
      </c>
      <c r="J6" s="36" t="s">
        <v>25</v>
      </c>
      <c r="K6" s="34" t="s">
        <v>26</v>
      </c>
      <c r="L6" s="34" t="s">
        <v>27</v>
      </c>
      <c r="M6" s="37" t="s">
        <v>28</v>
      </c>
      <c r="N6" s="37" t="s">
        <v>29</v>
      </c>
      <c r="O6" s="37" t="s">
        <v>30</v>
      </c>
      <c r="P6" s="37" t="s">
        <v>31</v>
      </c>
      <c r="Q6" s="36" t="s">
        <v>32</v>
      </c>
      <c r="R6" s="33" t="s">
        <v>33</v>
      </c>
    </row>
    <row r="7" spans="1:18" ht="240" x14ac:dyDescent="0.25">
      <c r="A7" s="63">
        <v>1</v>
      </c>
      <c r="B7" s="180">
        <v>1</v>
      </c>
      <c r="C7" s="180">
        <v>4</v>
      </c>
      <c r="D7" s="180">
        <v>2</v>
      </c>
      <c r="E7" s="254" t="s">
        <v>168</v>
      </c>
      <c r="F7" s="255" t="s">
        <v>169</v>
      </c>
      <c r="G7" s="180" t="s">
        <v>48</v>
      </c>
      <c r="H7" s="180" t="s">
        <v>42</v>
      </c>
      <c r="I7" s="69" t="s">
        <v>170</v>
      </c>
      <c r="J7" s="255" t="s">
        <v>171</v>
      </c>
      <c r="K7" s="179" t="s">
        <v>43</v>
      </c>
      <c r="L7" s="179"/>
      <c r="M7" s="152">
        <v>12539.94</v>
      </c>
      <c r="N7" s="152"/>
      <c r="O7" s="152">
        <f>M7</f>
        <v>12539.94</v>
      </c>
      <c r="P7" s="152"/>
      <c r="Q7" s="180" t="str">
        <f>Q21</f>
        <v>Lubuski Ośrodek Doradztwa Rolniczego</v>
      </c>
      <c r="R7" s="180" t="str">
        <f>R21</f>
        <v>Kalsk 91
66-100 Sulechów</v>
      </c>
    </row>
    <row r="8" spans="1:18" ht="147.75" customHeight="1" x14ac:dyDescent="0.25">
      <c r="A8" s="178"/>
      <c r="B8" s="282" t="s">
        <v>172</v>
      </c>
      <c r="C8" s="282"/>
      <c r="D8" s="282"/>
      <c r="E8" s="282"/>
      <c r="F8" s="282"/>
      <c r="G8" s="282"/>
      <c r="H8" s="282"/>
      <c r="I8" s="282"/>
      <c r="J8" s="282"/>
      <c r="K8" s="282"/>
      <c r="L8" s="282"/>
      <c r="M8" s="282"/>
      <c r="N8" s="282"/>
      <c r="O8" s="282"/>
      <c r="P8" s="282"/>
      <c r="Q8" s="282"/>
      <c r="R8" s="282"/>
    </row>
    <row r="9" spans="1:18" ht="121.5" customHeight="1" x14ac:dyDescent="0.25">
      <c r="A9" s="63">
        <v>2</v>
      </c>
      <c r="B9" s="180">
        <v>1</v>
      </c>
      <c r="C9" s="180">
        <v>4</v>
      </c>
      <c r="D9" s="180">
        <v>2</v>
      </c>
      <c r="E9" s="254" t="s">
        <v>173</v>
      </c>
      <c r="F9" s="255" t="s">
        <v>174</v>
      </c>
      <c r="G9" s="180" t="s">
        <v>128</v>
      </c>
      <c r="H9" s="180" t="s">
        <v>42</v>
      </c>
      <c r="I9" s="69" t="s">
        <v>175</v>
      </c>
      <c r="J9" s="186" t="s">
        <v>176</v>
      </c>
      <c r="K9" s="179" t="s">
        <v>151</v>
      </c>
      <c r="L9" s="179"/>
      <c r="M9" s="152">
        <v>41712.199999999997</v>
      </c>
      <c r="N9" s="152"/>
      <c r="O9" s="152">
        <f>M9</f>
        <v>41712.199999999997</v>
      </c>
      <c r="P9" s="152"/>
      <c r="Q9" s="180" t="str">
        <f>Q7</f>
        <v>Lubuski Ośrodek Doradztwa Rolniczego</v>
      </c>
      <c r="R9" s="180" t="str">
        <f>R7</f>
        <v>Kalsk 91
66-100 Sulechów</v>
      </c>
    </row>
    <row r="10" spans="1:18" ht="74.25" customHeight="1" x14ac:dyDescent="0.25">
      <c r="A10" s="178"/>
      <c r="B10" s="295" t="s">
        <v>744</v>
      </c>
      <c r="C10" s="296"/>
      <c r="D10" s="296"/>
      <c r="E10" s="296"/>
      <c r="F10" s="296"/>
      <c r="G10" s="296"/>
      <c r="H10" s="296"/>
      <c r="I10" s="296"/>
      <c r="J10" s="296"/>
      <c r="K10" s="296"/>
      <c r="L10" s="296"/>
      <c r="M10" s="296"/>
      <c r="N10" s="296"/>
      <c r="O10" s="296"/>
      <c r="P10" s="296"/>
      <c r="Q10" s="296"/>
      <c r="R10" s="297"/>
    </row>
    <row r="11" spans="1:18" ht="135" x14ac:dyDescent="0.25">
      <c r="A11" s="63">
        <v>3</v>
      </c>
      <c r="B11" s="178">
        <v>1</v>
      </c>
      <c r="C11" s="178">
        <v>4</v>
      </c>
      <c r="D11" s="180">
        <v>2</v>
      </c>
      <c r="E11" s="254" t="s">
        <v>177</v>
      </c>
      <c r="F11" s="186" t="s">
        <v>178</v>
      </c>
      <c r="G11" s="180" t="s">
        <v>128</v>
      </c>
      <c r="H11" s="180" t="s">
        <v>42</v>
      </c>
      <c r="I11" s="69" t="s">
        <v>143</v>
      </c>
      <c r="J11" s="184" t="s">
        <v>179</v>
      </c>
      <c r="K11" s="179" t="s">
        <v>50</v>
      </c>
      <c r="L11" s="179"/>
      <c r="M11" s="152">
        <v>70013.899999999994</v>
      </c>
      <c r="N11" s="152"/>
      <c r="O11" s="182">
        <f>M11</f>
        <v>70013.899999999994</v>
      </c>
      <c r="P11" s="182"/>
      <c r="Q11" s="180" t="str">
        <f>Q9</f>
        <v>Lubuski Ośrodek Doradztwa Rolniczego</v>
      </c>
      <c r="R11" s="180" t="str">
        <f>R9</f>
        <v>Kalsk 91
66-100 Sulechów</v>
      </c>
    </row>
    <row r="12" spans="1:18" ht="124.5" customHeight="1" x14ac:dyDescent="0.25">
      <c r="A12" s="178"/>
      <c r="B12" s="295" t="s">
        <v>180</v>
      </c>
      <c r="C12" s="289"/>
      <c r="D12" s="289"/>
      <c r="E12" s="289"/>
      <c r="F12" s="289"/>
      <c r="G12" s="289"/>
      <c r="H12" s="289"/>
      <c r="I12" s="289"/>
      <c r="J12" s="289"/>
      <c r="K12" s="289"/>
      <c r="L12" s="289"/>
      <c r="M12" s="289"/>
      <c r="N12" s="289"/>
      <c r="O12" s="289"/>
      <c r="P12" s="289"/>
      <c r="Q12" s="289"/>
      <c r="R12" s="290"/>
    </row>
    <row r="13" spans="1:18" ht="240" x14ac:dyDescent="0.25">
      <c r="A13" s="63">
        <v>4</v>
      </c>
      <c r="B13" s="178">
        <v>1</v>
      </c>
      <c r="C13" s="178">
        <v>4</v>
      </c>
      <c r="D13" s="180">
        <v>5</v>
      </c>
      <c r="E13" s="254" t="s">
        <v>742</v>
      </c>
      <c r="F13" s="186" t="s">
        <v>181</v>
      </c>
      <c r="G13" s="180" t="s">
        <v>128</v>
      </c>
      <c r="H13" s="180" t="s">
        <v>42</v>
      </c>
      <c r="I13" s="69" t="s">
        <v>143</v>
      </c>
      <c r="J13" s="186" t="s">
        <v>743</v>
      </c>
      <c r="K13" s="179" t="s">
        <v>151</v>
      </c>
      <c r="L13" s="179"/>
      <c r="M13" s="182">
        <v>10011.5</v>
      </c>
      <c r="N13" s="182"/>
      <c r="O13" s="182">
        <f>M13</f>
        <v>10011.5</v>
      </c>
      <c r="P13" s="182"/>
      <c r="Q13" s="180" t="str">
        <f>Q11</f>
        <v>Lubuski Ośrodek Doradztwa Rolniczego</v>
      </c>
      <c r="R13" s="180" t="str">
        <f>R11</f>
        <v>Kalsk 91
66-100 Sulechów</v>
      </c>
    </row>
    <row r="14" spans="1:18" ht="129.75" customHeight="1" x14ac:dyDescent="0.25">
      <c r="A14" s="178"/>
      <c r="B14" s="295" t="s">
        <v>182</v>
      </c>
      <c r="C14" s="289"/>
      <c r="D14" s="289"/>
      <c r="E14" s="289"/>
      <c r="F14" s="289"/>
      <c r="G14" s="289"/>
      <c r="H14" s="289"/>
      <c r="I14" s="289"/>
      <c r="J14" s="289"/>
      <c r="K14" s="289"/>
      <c r="L14" s="289"/>
      <c r="M14" s="289"/>
      <c r="N14" s="289"/>
      <c r="O14" s="289"/>
      <c r="P14" s="289"/>
      <c r="Q14" s="289"/>
      <c r="R14" s="290"/>
    </row>
    <row r="15" spans="1:18" ht="120" x14ac:dyDescent="0.25">
      <c r="A15" s="63">
        <v>5</v>
      </c>
      <c r="B15" s="178">
        <v>1</v>
      </c>
      <c r="C15" s="178">
        <v>4</v>
      </c>
      <c r="D15" s="180">
        <v>2</v>
      </c>
      <c r="E15" s="254" t="s">
        <v>183</v>
      </c>
      <c r="F15" s="186" t="s">
        <v>184</v>
      </c>
      <c r="G15" s="180" t="s">
        <v>37</v>
      </c>
      <c r="H15" s="180" t="s">
        <v>42</v>
      </c>
      <c r="I15" s="69" t="s">
        <v>185</v>
      </c>
      <c r="J15" s="184" t="s">
        <v>186</v>
      </c>
      <c r="K15" s="179" t="s">
        <v>151</v>
      </c>
      <c r="L15" s="179"/>
      <c r="M15" s="182">
        <v>14109.609999999999</v>
      </c>
      <c r="N15" s="182"/>
      <c r="O15" s="182">
        <v>14109.609999999999</v>
      </c>
      <c r="P15" s="182"/>
      <c r="Q15" s="180" t="str">
        <f>Q21</f>
        <v>Lubuski Ośrodek Doradztwa Rolniczego</v>
      </c>
      <c r="R15" s="180" t="str">
        <f>R21</f>
        <v>Kalsk 91
66-100 Sulechów</v>
      </c>
    </row>
    <row r="16" spans="1:18" ht="87.75" customHeight="1" x14ac:dyDescent="0.25">
      <c r="A16" s="178"/>
      <c r="B16" s="295" t="s">
        <v>187</v>
      </c>
      <c r="C16" s="289"/>
      <c r="D16" s="289"/>
      <c r="E16" s="289"/>
      <c r="F16" s="289"/>
      <c r="G16" s="289"/>
      <c r="H16" s="289"/>
      <c r="I16" s="289"/>
      <c r="J16" s="289"/>
      <c r="K16" s="289"/>
      <c r="L16" s="289"/>
      <c r="M16" s="289"/>
      <c r="N16" s="289"/>
      <c r="O16" s="289"/>
      <c r="P16" s="289"/>
      <c r="Q16" s="289"/>
      <c r="R16" s="290"/>
    </row>
    <row r="17" spans="1:18" ht="120" x14ac:dyDescent="0.25">
      <c r="A17" s="63">
        <v>6</v>
      </c>
      <c r="B17" s="178">
        <v>1</v>
      </c>
      <c r="C17" s="178">
        <v>4</v>
      </c>
      <c r="D17" s="180">
        <v>2</v>
      </c>
      <c r="E17" s="256" t="s">
        <v>188</v>
      </c>
      <c r="F17" s="257" t="s">
        <v>189</v>
      </c>
      <c r="G17" s="180" t="s">
        <v>48</v>
      </c>
      <c r="H17" s="180" t="s">
        <v>42</v>
      </c>
      <c r="I17" s="69" t="s">
        <v>139</v>
      </c>
      <c r="J17" s="184" t="s">
        <v>190</v>
      </c>
      <c r="K17" s="179" t="s">
        <v>50</v>
      </c>
      <c r="L17" s="179"/>
      <c r="M17" s="182">
        <v>9644.7309999999998</v>
      </c>
      <c r="N17" s="182"/>
      <c r="O17" s="182">
        <f>M17</f>
        <v>9644.7309999999998</v>
      </c>
      <c r="P17" s="182"/>
      <c r="Q17" s="180" t="str">
        <f>Q15</f>
        <v>Lubuski Ośrodek Doradztwa Rolniczego</v>
      </c>
      <c r="R17" s="180" t="str">
        <f>R15</f>
        <v>Kalsk 91
66-100 Sulechów</v>
      </c>
    </row>
    <row r="18" spans="1:18" ht="189.75" customHeight="1" x14ac:dyDescent="0.25">
      <c r="A18" s="178"/>
      <c r="B18" s="295" t="s">
        <v>191</v>
      </c>
      <c r="C18" s="289"/>
      <c r="D18" s="289"/>
      <c r="E18" s="289"/>
      <c r="F18" s="289"/>
      <c r="G18" s="289"/>
      <c r="H18" s="289"/>
      <c r="I18" s="289"/>
      <c r="J18" s="289"/>
      <c r="K18" s="289"/>
      <c r="L18" s="289"/>
      <c r="M18" s="289"/>
      <c r="N18" s="289"/>
      <c r="O18" s="289"/>
      <c r="P18" s="289"/>
      <c r="Q18" s="289"/>
      <c r="R18" s="290"/>
    </row>
    <row r="19" spans="1:18" ht="120" x14ac:dyDescent="0.25">
      <c r="A19" s="63">
        <v>7</v>
      </c>
      <c r="B19" s="178">
        <v>1</v>
      </c>
      <c r="C19" s="178">
        <v>4</v>
      </c>
      <c r="D19" s="180">
        <v>2</v>
      </c>
      <c r="E19" s="254" t="s">
        <v>192</v>
      </c>
      <c r="F19" s="186" t="s">
        <v>193</v>
      </c>
      <c r="G19" s="180" t="s">
        <v>48</v>
      </c>
      <c r="H19" s="180" t="s">
        <v>42</v>
      </c>
      <c r="I19" s="69" t="s">
        <v>139</v>
      </c>
      <c r="J19" s="184" t="s">
        <v>194</v>
      </c>
      <c r="K19" s="179" t="s">
        <v>50</v>
      </c>
      <c r="L19" s="179"/>
      <c r="M19" s="182">
        <v>4674.12</v>
      </c>
      <c r="N19" s="182"/>
      <c r="O19" s="182">
        <f>M19</f>
        <v>4674.12</v>
      </c>
      <c r="P19" s="182"/>
      <c r="Q19" s="180" t="str">
        <f>Q17</f>
        <v>Lubuski Ośrodek Doradztwa Rolniczego</v>
      </c>
      <c r="R19" s="180" t="str">
        <f>R17</f>
        <v>Kalsk 91
66-100 Sulechów</v>
      </c>
    </row>
    <row r="20" spans="1:18" ht="188.25" customHeight="1" x14ac:dyDescent="0.25">
      <c r="A20" s="178"/>
      <c r="B20" s="295" t="s">
        <v>195</v>
      </c>
      <c r="C20" s="289"/>
      <c r="D20" s="289"/>
      <c r="E20" s="289"/>
      <c r="F20" s="289"/>
      <c r="G20" s="289"/>
      <c r="H20" s="289"/>
      <c r="I20" s="289"/>
      <c r="J20" s="289"/>
      <c r="K20" s="289"/>
      <c r="L20" s="289"/>
      <c r="M20" s="289"/>
      <c r="N20" s="289"/>
      <c r="O20" s="289"/>
      <c r="P20" s="289"/>
      <c r="Q20" s="289"/>
      <c r="R20" s="290"/>
    </row>
    <row r="21" spans="1:18" ht="195" x14ac:dyDescent="0.25">
      <c r="A21" s="178">
        <v>8</v>
      </c>
      <c r="B21" s="178">
        <v>1</v>
      </c>
      <c r="C21" s="178">
        <v>4</v>
      </c>
      <c r="D21" s="180">
        <v>2</v>
      </c>
      <c r="E21" s="202" t="s">
        <v>196</v>
      </c>
      <c r="F21" s="184" t="s">
        <v>197</v>
      </c>
      <c r="G21" s="180" t="s">
        <v>198</v>
      </c>
      <c r="H21" s="180" t="s">
        <v>42</v>
      </c>
      <c r="I21" s="69" t="s">
        <v>49</v>
      </c>
      <c r="J21" s="184" t="s">
        <v>199</v>
      </c>
      <c r="K21" s="179" t="s">
        <v>50</v>
      </c>
      <c r="L21" s="179"/>
      <c r="M21" s="182">
        <v>18014.86</v>
      </c>
      <c r="N21" s="182"/>
      <c r="O21" s="182">
        <v>18014.86</v>
      </c>
      <c r="P21" s="182"/>
      <c r="Q21" s="180" t="s">
        <v>200</v>
      </c>
      <c r="R21" s="180" t="s">
        <v>201</v>
      </c>
    </row>
    <row r="22" spans="1:18" ht="204" customHeight="1" x14ac:dyDescent="0.25">
      <c r="A22" s="178"/>
      <c r="B22" s="295" t="s">
        <v>202</v>
      </c>
      <c r="C22" s="289"/>
      <c r="D22" s="289"/>
      <c r="E22" s="289"/>
      <c r="F22" s="289"/>
      <c r="G22" s="289"/>
      <c r="H22" s="289"/>
      <c r="I22" s="289"/>
      <c r="J22" s="289"/>
      <c r="K22" s="289"/>
      <c r="L22" s="289"/>
      <c r="M22" s="289"/>
      <c r="N22" s="289"/>
      <c r="O22" s="289"/>
      <c r="P22" s="289"/>
      <c r="Q22" s="289"/>
      <c r="R22" s="290"/>
    </row>
    <row r="23" spans="1:18" ht="120" x14ac:dyDescent="0.25">
      <c r="A23" s="178">
        <v>9</v>
      </c>
      <c r="B23" s="178">
        <v>1</v>
      </c>
      <c r="C23" s="178">
        <v>4</v>
      </c>
      <c r="D23" s="180">
        <v>2</v>
      </c>
      <c r="E23" s="254" t="s">
        <v>203</v>
      </c>
      <c r="F23" s="186" t="s">
        <v>204</v>
      </c>
      <c r="G23" s="180" t="s">
        <v>48</v>
      </c>
      <c r="H23" s="180" t="s">
        <v>42</v>
      </c>
      <c r="I23" s="69" t="s">
        <v>139</v>
      </c>
      <c r="J23" s="184" t="s">
        <v>205</v>
      </c>
      <c r="K23" s="179" t="s">
        <v>151</v>
      </c>
      <c r="L23" s="179"/>
      <c r="M23" s="182">
        <v>4756.2100000000009</v>
      </c>
      <c r="N23" s="182"/>
      <c r="O23" s="182">
        <f>M23</f>
        <v>4756.2100000000009</v>
      </c>
      <c r="P23" s="182"/>
      <c r="Q23" s="180" t="str">
        <f>Q21</f>
        <v>Lubuski Ośrodek Doradztwa Rolniczego</v>
      </c>
      <c r="R23" s="180" t="str">
        <f>R21</f>
        <v>Kalsk 91
66-100 Sulechów</v>
      </c>
    </row>
    <row r="24" spans="1:18" ht="240.75" customHeight="1" x14ac:dyDescent="0.25">
      <c r="A24" s="178"/>
      <c r="B24" s="295" t="s">
        <v>206</v>
      </c>
      <c r="C24" s="289"/>
      <c r="D24" s="289"/>
      <c r="E24" s="289"/>
      <c r="F24" s="289"/>
      <c r="G24" s="289"/>
      <c r="H24" s="289"/>
      <c r="I24" s="289"/>
      <c r="J24" s="289"/>
      <c r="K24" s="289"/>
      <c r="L24" s="289"/>
      <c r="M24" s="289"/>
      <c r="N24" s="289"/>
      <c r="O24" s="289"/>
      <c r="P24" s="289"/>
      <c r="Q24" s="289"/>
      <c r="R24" s="290"/>
    </row>
    <row r="25" spans="1:18" ht="360" x14ac:dyDescent="0.25">
      <c r="A25" s="63">
        <v>10</v>
      </c>
      <c r="B25" s="178">
        <v>1</v>
      </c>
      <c r="C25" s="178">
        <v>4</v>
      </c>
      <c r="D25" s="180">
        <v>2</v>
      </c>
      <c r="E25" s="202" t="s">
        <v>207</v>
      </c>
      <c r="F25" s="184" t="s">
        <v>208</v>
      </c>
      <c r="G25" s="180" t="s">
        <v>48</v>
      </c>
      <c r="H25" s="180" t="s">
        <v>42</v>
      </c>
      <c r="I25" s="69" t="s">
        <v>185</v>
      </c>
      <c r="J25" s="184" t="s">
        <v>209</v>
      </c>
      <c r="K25" s="179" t="s">
        <v>50</v>
      </c>
      <c r="L25" s="179"/>
      <c r="M25" s="182">
        <v>6276.43</v>
      </c>
      <c r="N25" s="182"/>
      <c r="O25" s="182">
        <f>M25</f>
        <v>6276.43</v>
      </c>
      <c r="P25" s="182"/>
      <c r="Q25" s="180" t="str">
        <f>Q23</f>
        <v>Lubuski Ośrodek Doradztwa Rolniczego</v>
      </c>
      <c r="R25" s="180" t="str">
        <f>R23</f>
        <v>Kalsk 91
66-100 Sulechów</v>
      </c>
    </row>
    <row r="26" spans="1:18" ht="66" customHeight="1" x14ac:dyDescent="0.25">
      <c r="A26" s="178"/>
      <c r="B26" s="295" t="s">
        <v>210</v>
      </c>
      <c r="C26" s="289"/>
      <c r="D26" s="289"/>
      <c r="E26" s="289"/>
      <c r="F26" s="289"/>
      <c r="G26" s="289"/>
      <c r="H26" s="289"/>
      <c r="I26" s="289"/>
      <c r="J26" s="289"/>
      <c r="K26" s="289"/>
      <c r="L26" s="289"/>
      <c r="M26" s="289"/>
      <c r="N26" s="289"/>
      <c r="O26" s="289"/>
      <c r="P26" s="289"/>
      <c r="Q26" s="289"/>
      <c r="R26" s="290"/>
    </row>
    <row r="27" spans="1:18" s="219" customFormat="1" ht="255" x14ac:dyDescent="0.25">
      <c r="A27" s="63">
        <v>11</v>
      </c>
      <c r="B27" s="180">
        <v>1</v>
      </c>
      <c r="C27" s="180">
        <v>4</v>
      </c>
      <c r="D27" s="180">
        <v>5</v>
      </c>
      <c r="E27" s="254" t="s">
        <v>745</v>
      </c>
      <c r="F27" s="258" t="s">
        <v>746</v>
      </c>
      <c r="G27" s="180" t="s">
        <v>37</v>
      </c>
      <c r="H27" s="180" t="s">
        <v>42</v>
      </c>
      <c r="I27" s="69" t="s">
        <v>222</v>
      </c>
      <c r="J27" s="255" t="s">
        <v>747</v>
      </c>
      <c r="K27" s="180" t="s">
        <v>749</v>
      </c>
      <c r="L27" s="179"/>
      <c r="M27" s="152">
        <v>23746.5</v>
      </c>
      <c r="N27" s="152"/>
      <c r="O27" s="152">
        <v>20246.5</v>
      </c>
      <c r="P27" s="152"/>
      <c r="Q27" s="180" t="s">
        <v>656</v>
      </c>
      <c r="R27" s="180" t="s">
        <v>748</v>
      </c>
    </row>
    <row r="28" spans="1:18" s="219" customFormat="1" ht="20.25" customHeight="1" x14ac:dyDescent="0.25">
      <c r="A28" s="178"/>
      <c r="B28" s="295" t="s">
        <v>729</v>
      </c>
      <c r="C28" s="296"/>
      <c r="D28" s="296"/>
      <c r="E28" s="296"/>
      <c r="F28" s="296"/>
      <c r="G28" s="296"/>
      <c r="H28" s="296"/>
      <c r="I28" s="296"/>
      <c r="J28" s="296"/>
      <c r="K28" s="296"/>
      <c r="L28" s="296"/>
      <c r="M28" s="296"/>
      <c r="N28" s="296"/>
      <c r="O28" s="296"/>
      <c r="P28" s="296"/>
      <c r="Q28" s="296"/>
      <c r="R28" s="297"/>
    </row>
    <row r="29" spans="1:18" x14ac:dyDescent="0.25">
      <c r="A29" s="14"/>
      <c r="B29" s="15"/>
      <c r="C29" s="15"/>
      <c r="D29" s="15"/>
      <c r="E29" s="15"/>
      <c r="F29" s="23"/>
      <c r="G29" s="15"/>
      <c r="H29" s="15"/>
      <c r="I29" s="15"/>
      <c r="J29" s="15"/>
      <c r="K29" s="15"/>
      <c r="L29" s="15"/>
      <c r="M29" s="38"/>
      <c r="N29" s="15"/>
      <c r="O29" s="15"/>
      <c r="P29" s="15"/>
      <c r="Q29" s="15"/>
      <c r="R29" s="15"/>
    </row>
    <row r="30" spans="1:18" x14ac:dyDescent="0.25">
      <c r="A30" s="14"/>
      <c r="B30" s="15"/>
      <c r="C30" s="15"/>
      <c r="D30" s="15"/>
      <c r="E30" s="15"/>
      <c r="F30" s="23"/>
      <c r="G30" s="15"/>
      <c r="H30" s="15"/>
      <c r="I30" s="15"/>
      <c r="J30" s="15"/>
      <c r="K30" s="15"/>
      <c r="L30" s="15"/>
      <c r="M30" s="38"/>
      <c r="N30" s="15"/>
      <c r="O30" s="15"/>
      <c r="P30" s="15"/>
      <c r="Q30" s="15"/>
      <c r="R30" s="15"/>
    </row>
    <row r="31" spans="1:18" x14ac:dyDescent="0.25">
      <c r="A31" s="14"/>
      <c r="B31" s="15"/>
      <c r="C31" s="15"/>
      <c r="D31" s="15"/>
      <c r="E31" s="15"/>
      <c r="F31" s="23"/>
      <c r="G31" s="15"/>
      <c r="H31" s="15"/>
      <c r="I31" s="15"/>
      <c r="J31" s="15"/>
      <c r="K31" s="15"/>
      <c r="L31" s="15"/>
      <c r="M31" s="283" t="s">
        <v>144</v>
      </c>
      <c r="N31" s="284"/>
      <c r="O31" s="284" t="s">
        <v>145</v>
      </c>
      <c r="P31" s="285"/>
      <c r="Q31" s="15"/>
      <c r="R31" s="15"/>
    </row>
    <row r="32" spans="1:18" x14ac:dyDescent="0.25">
      <c r="A32" s="14"/>
      <c r="B32" s="15"/>
      <c r="C32" s="15"/>
      <c r="D32" s="15"/>
      <c r="E32" s="15"/>
      <c r="F32" s="23"/>
      <c r="G32" s="15"/>
      <c r="H32" s="15"/>
      <c r="I32" s="15"/>
      <c r="J32" s="15"/>
      <c r="K32" s="15"/>
      <c r="L32" s="15"/>
      <c r="M32" s="25" t="s">
        <v>118</v>
      </c>
      <c r="N32" s="25" t="s">
        <v>119</v>
      </c>
      <c r="O32" s="25" t="s">
        <v>118</v>
      </c>
      <c r="P32" s="25" t="s">
        <v>119</v>
      </c>
      <c r="Q32" s="15"/>
      <c r="R32" s="15"/>
    </row>
    <row r="33" spans="1:18" x14ac:dyDescent="0.25">
      <c r="A33" s="11"/>
      <c r="B33" s="11"/>
      <c r="C33" s="11"/>
      <c r="D33" s="11"/>
      <c r="E33" s="11"/>
      <c r="F33" s="30"/>
      <c r="G33" s="11"/>
      <c r="H33" s="11"/>
      <c r="I33" s="11"/>
      <c r="J33" s="11"/>
      <c r="K33" s="11"/>
      <c r="L33" s="11"/>
      <c r="M33" s="26">
        <v>10</v>
      </c>
      <c r="N33" s="27">
        <v>191753.5</v>
      </c>
      <c r="O33" s="28">
        <v>1</v>
      </c>
      <c r="P33" s="29">
        <v>20246.5</v>
      </c>
      <c r="Q33" s="11"/>
      <c r="R33" s="11"/>
    </row>
    <row r="34" spans="1:18" x14ac:dyDescent="0.25">
      <c r="A34" s="11"/>
      <c r="B34" s="11"/>
      <c r="C34" s="11"/>
      <c r="D34" s="11"/>
      <c r="E34" s="11"/>
      <c r="F34" s="30"/>
      <c r="G34" s="11"/>
      <c r="H34" s="11"/>
      <c r="I34" s="11"/>
      <c r="J34" s="11"/>
      <c r="K34" s="11"/>
      <c r="L34" s="11"/>
      <c r="M34" s="12"/>
      <c r="N34" s="12"/>
      <c r="O34" s="12"/>
      <c r="P34" s="12"/>
      <c r="Q34" s="11"/>
      <c r="R34" s="11"/>
    </row>
    <row r="35" spans="1:18" x14ac:dyDescent="0.25">
      <c r="A35" s="11"/>
      <c r="B35" s="11"/>
      <c r="C35" s="11"/>
      <c r="D35" s="11"/>
      <c r="E35" s="11"/>
      <c r="F35" s="30"/>
      <c r="G35" s="11"/>
      <c r="H35" s="11"/>
      <c r="I35" s="11"/>
      <c r="J35" s="11"/>
      <c r="K35" s="11"/>
      <c r="L35" s="11"/>
      <c r="M35" s="12"/>
      <c r="N35" s="12"/>
      <c r="O35" s="12"/>
      <c r="P35" s="12"/>
      <c r="Q35" s="11"/>
      <c r="R35" s="11"/>
    </row>
    <row r="36" spans="1:18" x14ac:dyDescent="0.25">
      <c r="A36" s="11"/>
      <c r="B36" s="11"/>
      <c r="C36" s="11"/>
      <c r="D36" s="11"/>
      <c r="E36" s="11"/>
      <c r="F36" s="30"/>
      <c r="G36" s="11"/>
      <c r="H36" s="11"/>
      <c r="I36" s="11"/>
      <c r="J36" s="11"/>
      <c r="K36" s="11"/>
      <c r="L36" s="11"/>
      <c r="M36" s="12"/>
      <c r="N36" s="12"/>
      <c r="O36" s="12"/>
      <c r="P36" s="12"/>
      <c r="Q36" s="11"/>
      <c r="R36" s="11"/>
    </row>
    <row r="37" spans="1:18" x14ac:dyDescent="0.25">
      <c r="A37" s="11"/>
      <c r="B37" s="11"/>
      <c r="C37" s="11"/>
      <c r="D37" s="11"/>
      <c r="E37" s="11"/>
      <c r="F37" s="30"/>
      <c r="G37" s="11"/>
      <c r="H37" s="11"/>
      <c r="I37" s="11"/>
      <c r="J37" s="11"/>
      <c r="K37" s="11"/>
      <c r="L37" s="11"/>
      <c r="M37" s="12"/>
      <c r="N37" s="12"/>
      <c r="O37" s="12"/>
      <c r="P37" s="12"/>
      <c r="Q37" s="11"/>
      <c r="R37" s="11"/>
    </row>
    <row r="38" spans="1:18" x14ac:dyDescent="0.25">
      <c r="A38" s="11"/>
      <c r="B38" s="11"/>
      <c r="C38" s="11"/>
      <c r="D38" s="11"/>
      <c r="E38" s="11"/>
      <c r="F38" s="30"/>
      <c r="G38" s="11"/>
      <c r="H38" s="11"/>
      <c r="I38" s="11"/>
      <c r="J38" s="11"/>
      <c r="K38" s="11"/>
      <c r="L38" s="11"/>
      <c r="M38" s="12"/>
      <c r="N38" s="12"/>
      <c r="O38" s="12"/>
      <c r="P38" s="12"/>
      <c r="Q38" s="11"/>
      <c r="R38" s="11"/>
    </row>
    <row r="39" spans="1:18" x14ac:dyDescent="0.25">
      <c r="A39" s="11"/>
      <c r="B39" s="11"/>
      <c r="C39" s="11"/>
      <c r="D39" s="11"/>
      <c r="E39" s="11"/>
      <c r="F39" s="30"/>
      <c r="G39" s="11"/>
      <c r="H39" s="11"/>
      <c r="I39" s="11"/>
      <c r="J39" s="11"/>
      <c r="K39" s="11"/>
      <c r="L39" s="11"/>
      <c r="M39" s="12"/>
      <c r="N39" s="12"/>
      <c r="O39" s="12"/>
      <c r="P39" s="12"/>
      <c r="Q39" s="11"/>
      <c r="R39" s="11"/>
    </row>
    <row r="40" spans="1:18" x14ac:dyDescent="0.25">
      <c r="A40" s="11"/>
      <c r="B40" s="11"/>
      <c r="C40" s="11"/>
      <c r="D40" s="11"/>
      <c r="E40" s="11"/>
      <c r="F40" s="30"/>
      <c r="G40" s="11"/>
      <c r="H40" s="11"/>
      <c r="I40" s="11"/>
      <c r="J40" s="11"/>
      <c r="K40" s="11"/>
      <c r="L40" s="11"/>
      <c r="M40" s="12"/>
      <c r="N40" s="12"/>
      <c r="O40" s="12"/>
      <c r="P40" s="12"/>
      <c r="Q40" s="11"/>
      <c r="R40" s="11"/>
    </row>
    <row r="41" spans="1:18" x14ac:dyDescent="0.25">
      <c r="A41" s="11"/>
      <c r="B41" s="11"/>
      <c r="C41" s="11"/>
      <c r="D41" s="11"/>
      <c r="E41" s="11"/>
      <c r="F41" s="30"/>
      <c r="G41" s="11"/>
      <c r="H41" s="11"/>
      <c r="I41" s="11"/>
      <c r="J41" s="11"/>
      <c r="K41" s="11"/>
      <c r="L41" s="11"/>
      <c r="M41" s="12"/>
      <c r="N41" s="12"/>
      <c r="O41" s="12"/>
      <c r="P41" s="12"/>
      <c r="Q41" s="11"/>
      <c r="R41" s="11"/>
    </row>
  </sheetData>
  <mergeCells count="27">
    <mergeCell ref="M31:N31"/>
    <mergeCell ref="O31:P31"/>
    <mergeCell ref="A4:A5"/>
    <mergeCell ref="B4:B5"/>
    <mergeCell ref="C4:C5"/>
    <mergeCell ref="D4:D5"/>
    <mergeCell ref="E4:E5"/>
    <mergeCell ref="B26:R26"/>
    <mergeCell ref="Q4:Q5"/>
    <mergeCell ref="R4:R5"/>
    <mergeCell ref="B8:R8"/>
    <mergeCell ref="B10:R10"/>
    <mergeCell ref="B12:R12"/>
    <mergeCell ref="B14:R14"/>
    <mergeCell ref="G4:G5"/>
    <mergeCell ref="H4:I4"/>
    <mergeCell ref="J4:J5"/>
    <mergeCell ref="K4:L4"/>
    <mergeCell ref="M4:N4"/>
    <mergeCell ref="O4:P4"/>
    <mergeCell ref="F4:F5"/>
    <mergeCell ref="B28:R28"/>
    <mergeCell ref="B16:R16"/>
    <mergeCell ref="B18:R18"/>
    <mergeCell ref="B20:R20"/>
    <mergeCell ref="B22:R22"/>
    <mergeCell ref="B24:R2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49"/>
  <sheetViews>
    <sheetView zoomScale="59" zoomScaleNormal="59" workbookViewId="0">
      <selection activeCell="F3" sqref="F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7.42578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798</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262.5" customHeight="1" x14ac:dyDescent="0.25">
      <c r="A7" s="63">
        <v>1</v>
      </c>
      <c r="B7" s="178">
        <v>1</v>
      </c>
      <c r="C7" s="178">
        <v>4</v>
      </c>
      <c r="D7" s="180">
        <v>2</v>
      </c>
      <c r="E7" s="185" t="s">
        <v>211</v>
      </c>
      <c r="F7" s="175" t="s">
        <v>212</v>
      </c>
      <c r="G7" s="180" t="s">
        <v>128</v>
      </c>
      <c r="H7" s="179" t="s">
        <v>213</v>
      </c>
      <c r="I7" s="69" t="s">
        <v>143</v>
      </c>
      <c r="J7" s="252" t="s">
        <v>214</v>
      </c>
      <c r="K7" s="179" t="s">
        <v>43</v>
      </c>
      <c r="L7" s="179"/>
      <c r="M7" s="175" t="s">
        <v>215</v>
      </c>
      <c r="N7" s="152"/>
      <c r="O7" s="147">
        <v>35000</v>
      </c>
      <c r="P7" s="182"/>
      <c r="Q7" s="252" t="s">
        <v>216</v>
      </c>
      <c r="R7" s="252" t="s">
        <v>217</v>
      </c>
      <c r="S7" s="9"/>
    </row>
    <row r="8" spans="1:19" s="10" customFormat="1" ht="46.5" customHeight="1" x14ac:dyDescent="0.25">
      <c r="A8" s="63"/>
      <c r="B8" s="295" t="s">
        <v>218</v>
      </c>
      <c r="C8" s="296"/>
      <c r="D8" s="296"/>
      <c r="E8" s="296"/>
      <c r="F8" s="296"/>
      <c r="G8" s="296"/>
      <c r="H8" s="296"/>
      <c r="I8" s="296"/>
      <c r="J8" s="296"/>
      <c r="K8" s="296"/>
      <c r="L8" s="296"/>
      <c r="M8" s="296"/>
      <c r="N8" s="296"/>
      <c r="O8" s="296"/>
      <c r="P8" s="296"/>
      <c r="Q8" s="296"/>
      <c r="R8" s="297"/>
      <c r="S8" s="9"/>
    </row>
    <row r="9" spans="1:19" s="10" customFormat="1" ht="156.75" customHeight="1" x14ac:dyDescent="0.25">
      <c r="A9" s="178">
        <v>2</v>
      </c>
      <c r="B9" s="180">
        <v>1</v>
      </c>
      <c r="C9" s="180">
        <v>4</v>
      </c>
      <c r="D9" s="180">
        <v>2</v>
      </c>
      <c r="E9" s="185" t="s">
        <v>219</v>
      </c>
      <c r="F9" s="175" t="s">
        <v>220</v>
      </c>
      <c r="G9" s="180" t="s">
        <v>221</v>
      </c>
      <c r="H9" s="180" t="s">
        <v>213</v>
      </c>
      <c r="I9" s="69" t="s">
        <v>222</v>
      </c>
      <c r="J9" s="253" t="s">
        <v>223</v>
      </c>
      <c r="K9" s="179" t="s">
        <v>43</v>
      </c>
      <c r="L9" s="179"/>
      <c r="M9" s="175" t="s">
        <v>224</v>
      </c>
      <c r="N9" s="152"/>
      <c r="O9" s="147">
        <v>8000</v>
      </c>
      <c r="P9" s="152"/>
      <c r="Q9" s="252" t="s">
        <v>216</v>
      </c>
      <c r="R9" s="252" t="s">
        <v>225</v>
      </c>
      <c r="S9" s="9"/>
    </row>
    <row r="10" spans="1:19" s="10" customFormat="1" ht="42.75" customHeight="1" x14ac:dyDescent="0.25">
      <c r="A10" s="178"/>
      <c r="B10" s="295" t="s">
        <v>226</v>
      </c>
      <c r="C10" s="296"/>
      <c r="D10" s="296"/>
      <c r="E10" s="296"/>
      <c r="F10" s="296"/>
      <c r="G10" s="296"/>
      <c r="H10" s="296"/>
      <c r="I10" s="296"/>
      <c r="J10" s="296"/>
      <c r="K10" s="296"/>
      <c r="L10" s="296"/>
      <c r="M10" s="296"/>
      <c r="N10" s="296"/>
      <c r="O10" s="296"/>
      <c r="P10" s="296"/>
      <c r="Q10" s="296"/>
      <c r="R10" s="297"/>
      <c r="S10" s="9"/>
    </row>
    <row r="11" spans="1:19" s="11" customFormat="1" ht="183.75" customHeight="1" x14ac:dyDescent="0.25">
      <c r="A11" s="178">
        <v>3</v>
      </c>
      <c r="B11" s="178">
        <v>1</v>
      </c>
      <c r="C11" s="178">
        <v>4</v>
      </c>
      <c r="D11" s="180">
        <v>5</v>
      </c>
      <c r="E11" s="185" t="s">
        <v>227</v>
      </c>
      <c r="F11" s="175" t="s">
        <v>228</v>
      </c>
      <c r="G11" s="180" t="s">
        <v>128</v>
      </c>
      <c r="H11" s="179" t="s">
        <v>213</v>
      </c>
      <c r="I11" s="69" t="s">
        <v>143</v>
      </c>
      <c r="J11" s="252" t="s">
        <v>229</v>
      </c>
      <c r="K11" s="179" t="s">
        <v>43</v>
      </c>
      <c r="L11" s="179"/>
      <c r="M11" s="177" t="s">
        <v>230</v>
      </c>
      <c r="N11" s="152"/>
      <c r="O11" s="42">
        <v>55000</v>
      </c>
      <c r="P11" s="182"/>
      <c r="Q11" s="252" t="s">
        <v>216</v>
      </c>
      <c r="R11" s="252" t="s">
        <v>231</v>
      </c>
    </row>
    <row r="12" spans="1:19" s="11" customFormat="1" ht="67.5" customHeight="1" x14ac:dyDescent="0.25">
      <c r="A12" s="178"/>
      <c r="B12" s="295" t="s">
        <v>232</v>
      </c>
      <c r="C12" s="296"/>
      <c r="D12" s="296"/>
      <c r="E12" s="296"/>
      <c r="F12" s="296"/>
      <c r="G12" s="296"/>
      <c r="H12" s="296"/>
      <c r="I12" s="296"/>
      <c r="J12" s="296"/>
      <c r="K12" s="296"/>
      <c r="L12" s="296"/>
      <c r="M12" s="296"/>
      <c r="N12" s="296"/>
      <c r="O12" s="296"/>
      <c r="P12" s="296"/>
      <c r="Q12" s="296"/>
      <c r="R12" s="297"/>
    </row>
    <row r="13" spans="1:19" s="11" customFormat="1" ht="166.5" customHeight="1" x14ac:dyDescent="0.25">
      <c r="A13" s="178">
        <v>4</v>
      </c>
      <c r="B13" s="180">
        <v>1</v>
      </c>
      <c r="C13" s="180">
        <v>4</v>
      </c>
      <c r="D13" s="180">
        <v>2</v>
      </c>
      <c r="E13" s="185" t="s">
        <v>233</v>
      </c>
      <c r="F13" s="175" t="s">
        <v>234</v>
      </c>
      <c r="G13" s="180" t="s">
        <v>128</v>
      </c>
      <c r="H13" s="180" t="s">
        <v>213</v>
      </c>
      <c r="I13" s="69" t="s">
        <v>139</v>
      </c>
      <c r="J13" s="253" t="s">
        <v>235</v>
      </c>
      <c r="K13" s="179" t="s">
        <v>43</v>
      </c>
      <c r="L13" s="179"/>
      <c r="M13" s="177" t="s">
        <v>236</v>
      </c>
      <c r="N13" s="152"/>
      <c r="O13" s="42">
        <v>15000</v>
      </c>
      <c r="P13" s="152"/>
      <c r="Q13" s="252" t="s">
        <v>216</v>
      </c>
      <c r="R13" s="252" t="s">
        <v>237</v>
      </c>
    </row>
    <row r="14" spans="1:19" s="11" customFormat="1" ht="48.75" customHeight="1" x14ac:dyDescent="0.25">
      <c r="A14" s="178"/>
      <c r="B14" s="295" t="s">
        <v>238</v>
      </c>
      <c r="C14" s="296"/>
      <c r="D14" s="296"/>
      <c r="E14" s="296"/>
      <c r="F14" s="296"/>
      <c r="G14" s="296"/>
      <c r="H14" s="296"/>
      <c r="I14" s="296"/>
      <c r="J14" s="296"/>
      <c r="K14" s="296"/>
      <c r="L14" s="296"/>
      <c r="M14" s="296"/>
      <c r="N14" s="296"/>
      <c r="O14" s="296"/>
      <c r="P14" s="296"/>
      <c r="Q14" s="296"/>
      <c r="R14" s="297"/>
    </row>
    <row r="15" spans="1:19" s="11" customFormat="1" ht="233.25" customHeight="1" x14ac:dyDescent="0.25">
      <c r="A15" s="178">
        <v>5</v>
      </c>
      <c r="B15" s="180">
        <v>1</v>
      </c>
      <c r="C15" s="180">
        <v>4</v>
      </c>
      <c r="D15" s="180">
        <v>2</v>
      </c>
      <c r="E15" s="185" t="s">
        <v>239</v>
      </c>
      <c r="F15" s="175" t="s">
        <v>240</v>
      </c>
      <c r="G15" s="180" t="s">
        <v>128</v>
      </c>
      <c r="H15" s="180" t="s">
        <v>213</v>
      </c>
      <c r="I15" s="69" t="s">
        <v>143</v>
      </c>
      <c r="J15" s="253" t="s">
        <v>241</v>
      </c>
      <c r="K15" s="179" t="s">
        <v>43</v>
      </c>
      <c r="L15" s="179"/>
      <c r="M15" s="177" t="s">
        <v>236</v>
      </c>
      <c r="N15" s="152"/>
      <c r="O15" s="42">
        <v>15000</v>
      </c>
      <c r="P15" s="152"/>
      <c r="Q15" s="252" t="s">
        <v>216</v>
      </c>
      <c r="R15" s="252" t="s">
        <v>231</v>
      </c>
    </row>
    <row r="16" spans="1:19" s="11" customFormat="1" ht="65.25" customHeight="1" x14ac:dyDescent="0.25">
      <c r="A16" s="178"/>
      <c r="B16" s="295" t="s">
        <v>242</v>
      </c>
      <c r="C16" s="296"/>
      <c r="D16" s="296"/>
      <c r="E16" s="296"/>
      <c r="F16" s="296"/>
      <c r="G16" s="296"/>
      <c r="H16" s="296"/>
      <c r="I16" s="296"/>
      <c r="J16" s="296"/>
      <c r="K16" s="296"/>
      <c r="L16" s="296"/>
      <c r="M16" s="296"/>
      <c r="N16" s="296"/>
      <c r="O16" s="296"/>
      <c r="P16" s="296"/>
      <c r="Q16" s="296"/>
      <c r="R16" s="297"/>
    </row>
    <row r="17" spans="1:19" s="218" customFormat="1" ht="159.75" customHeight="1" x14ac:dyDescent="0.25">
      <c r="A17" s="63">
        <v>6</v>
      </c>
      <c r="B17" s="178">
        <v>1</v>
      </c>
      <c r="C17" s="178">
        <v>4</v>
      </c>
      <c r="D17" s="180">
        <v>5</v>
      </c>
      <c r="E17" s="180" t="s">
        <v>740</v>
      </c>
      <c r="F17" s="180" t="s">
        <v>741</v>
      </c>
      <c r="G17" s="180" t="s">
        <v>53</v>
      </c>
      <c r="H17" s="179" t="s">
        <v>545</v>
      </c>
      <c r="I17" s="69" t="s">
        <v>222</v>
      </c>
      <c r="J17" s="180" t="s">
        <v>734</v>
      </c>
      <c r="K17" s="179" t="s">
        <v>735</v>
      </c>
      <c r="L17" s="179"/>
      <c r="M17" s="182">
        <v>26778.5</v>
      </c>
      <c r="N17" s="182"/>
      <c r="O17" s="182">
        <v>20153.5</v>
      </c>
      <c r="P17" s="182"/>
      <c r="Q17" s="180" t="s">
        <v>736</v>
      </c>
      <c r="R17" s="180" t="s">
        <v>737</v>
      </c>
      <c r="S17" s="217"/>
    </row>
    <row r="18" spans="1:19" s="218" customFormat="1" ht="21" customHeight="1" x14ac:dyDescent="0.25">
      <c r="A18" s="178"/>
      <c r="B18" s="288" t="s">
        <v>638</v>
      </c>
      <c r="C18" s="289"/>
      <c r="D18" s="289"/>
      <c r="E18" s="289"/>
      <c r="F18" s="289"/>
      <c r="G18" s="289"/>
      <c r="H18" s="289"/>
      <c r="I18" s="289"/>
      <c r="J18" s="289"/>
      <c r="K18" s="289"/>
      <c r="L18" s="289"/>
      <c r="M18" s="289"/>
      <c r="N18" s="289"/>
      <c r="O18" s="289"/>
      <c r="P18" s="289"/>
      <c r="Q18" s="289"/>
      <c r="R18" s="290"/>
      <c r="S18" s="217"/>
    </row>
    <row r="19" spans="1:19" s="11" customFormat="1" x14ac:dyDescent="0.25">
      <c r="M19" s="12"/>
      <c r="N19" s="12"/>
      <c r="O19" s="12"/>
      <c r="P19" s="12"/>
    </row>
    <row r="20" spans="1:19" s="11" customFormat="1" x14ac:dyDescent="0.25">
      <c r="M20" s="12"/>
      <c r="N20" s="12"/>
      <c r="O20" s="12"/>
      <c r="P20" s="12"/>
    </row>
    <row r="21" spans="1:19" s="11" customFormat="1" x14ac:dyDescent="0.25">
      <c r="M21" s="283" t="s">
        <v>144</v>
      </c>
      <c r="N21" s="284"/>
      <c r="O21" s="284" t="s">
        <v>145</v>
      </c>
      <c r="P21" s="285"/>
    </row>
    <row r="22" spans="1:19" s="11" customFormat="1" x14ac:dyDescent="0.25">
      <c r="M22" s="25" t="s">
        <v>118</v>
      </c>
      <c r="N22" s="25" t="s">
        <v>119</v>
      </c>
      <c r="O22" s="25" t="s">
        <v>118</v>
      </c>
      <c r="P22" s="25" t="s">
        <v>119</v>
      </c>
    </row>
    <row r="23" spans="1:19" s="11" customFormat="1" x14ac:dyDescent="0.25">
      <c r="M23" s="26">
        <v>5</v>
      </c>
      <c r="N23" s="27">
        <v>128000</v>
      </c>
      <c r="O23" s="28">
        <v>1</v>
      </c>
      <c r="P23" s="155">
        <v>20153.5</v>
      </c>
    </row>
    <row r="24" spans="1:19" s="11" customFormat="1" x14ac:dyDescent="0.25">
      <c r="M24" s="12"/>
      <c r="N24" s="12"/>
      <c r="O24" s="12"/>
      <c r="P24" s="12"/>
    </row>
    <row r="25" spans="1:19" s="11" customFormat="1" x14ac:dyDescent="0.25">
      <c r="M25" s="12"/>
      <c r="N25" s="12"/>
      <c r="O25" s="12"/>
      <c r="P25" s="12"/>
    </row>
    <row r="26" spans="1:19" s="11" customFormat="1" x14ac:dyDescent="0.25">
      <c r="M26" s="12"/>
      <c r="N26" s="12"/>
      <c r="O26" s="12"/>
      <c r="P26" s="12"/>
    </row>
    <row r="27" spans="1:19" s="11" customFormat="1" x14ac:dyDescent="0.25">
      <c r="M27" s="12"/>
      <c r="N27" s="12"/>
      <c r="O27" s="12"/>
      <c r="P27" s="12"/>
    </row>
    <row r="28" spans="1:19" s="11" customFormat="1" x14ac:dyDescent="0.25">
      <c r="M28" s="12"/>
      <c r="N28" s="12"/>
      <c r="O28" s="12"/>
      <c r="P28" s="12"/>
    </row>
    <row r="29" spans="1:19" s="11" customFormat="1" x14ac:dyDescent="0.25">
      <c r="M29" s="12"/>
      <c r="N29" s="12"/>
      <c r="O29" s="12"/>
      <c r="P29" s="12"/>
    </row>
    <row r="30" spans="1:19" s="11" customFormat="1" x14ac:dyDescent="0.25">
      <c r="M30" s="12"/>
      <c r="N30" s="12"/>
      <c r="O30" s="12"/>
      <c r="P30" s="12"/>
    </row>
    <row r="31" spans="1:19" s="11" customFormat="1" x14ac:dyDescent="0.25">
      <c r="M31" s="12"/>
      <c r="N31" s="12"/>
      <c r="O31" s="12"/>
      <c r="P31" s="12"/>
    </row>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2:16" s="11" customFormat="1" x14ac:dyDescent="0.25">
      <c r="M145" s="12"/>
      <c r="N145" s="12"/>
      <c r="O145" s="12"/>
      <c r="P145" s="12"/>
    </row>
    <row r="146" spans="12:16" s="11" customFormat="1" x14ac:dyDescent="0.25">
      <c r="M146" s="12"/>
      <c r="N146" s="12"/>
      <c r="O146" s="12"/>
      <c r="P146" s="12"/>
    </row>
    <row r="147" spans="12:16" s="11" customFormat="1" x14ac:dyDescent="0.25">
      <c r="M147" s="12"/>
      <c r="N147" s="12"/>
      <c r="O147" s="12"/>
      <c r="P147" s="12"/>
    </row>
    <row r="148" spans="12:16" s="11" customFormat="1" x14ac:dyDescent="0.25">
      <c r="M148" s="12"/>
      <c r="N148" s="12"/>
      <c r="O148" s="12"/>
      <c r="P148" s="12"/>
    </row>
    <row r="149" spans="12:16" s="11" customFormat="1" x14ac:dyDescent="0.25">
      <c r="L149"/>
      <c r="M149" s="12"/>
      <c r="N149" s="12"/>
      <c r="O149" s="12"/>
      <c r="P149" s="12"/>
    </row>
  </sheetData>
  <mergeCells count="22">
    <mergeCell ref="M21:N21"/>
    <mergeCell ref="O21:P21"/>
    <mergeCell ref="A4:A5"/>
    <mergeCell ref="B4:B5"/>
    <mergeCell ref="C4:C5"/>
    <mergeCell ref="D4:D5"/>
    <mergeCell ref="E4:E5"/>
    <mergeCell ref="B16:R16"/>
    <mergeCell ref="Q4:Q5"/>
    <mergeCell ref="R4:R5"/>
    <mergeCell ref="B8:R8"/>
    <mergeCell ref="B10:R10"/>
    <mergeCell ref="B12:R12"/>
    <mergeCell ref="B14:R14"/>
    <mergeCell ref="G4:G5"/>
    <mergeCell ref="H4:I4"/>
    <mergeCell ref="B18:R18"/>
    <mergeCell ref="J4:J5"/>
    <mergeCell ref="K4:L4"/>
    <mergeCell ref="M4:N4"/>
    <mergeCell ref="O4:P4"/>
    <mergeCell ref="F4: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39"/>
  <sheetViews>
    <sheetView zoomScale="82" zoomScaleNormal="82" workbookViewId="0">
      <selection activeCell="E2" sqref="E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799</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4" customFormat="1" ht="48" customHeight="1" x14ac:dyDescent="0.2">
      <c r="A7" s="291">
        <v>1</v>
      </c>
      <c r="B7" s="291">
        <v>1</v>
      </c>
      <c r="C7" s="291">
        <v>4</v>
      </c>
      <c r="D7" s="307">
        <v>2</v>
      </c>
      <c r="E7" s="310" t="s">
        <v>243</v>
      </c>
      <c r="F7" s="307" t="s">
        <v>244</v>
      </c>
      <c r="G7" s="307" t="s">
        <v>245</v>
      </c>
      <c r="H7" s="179" t="s">
        <v>246</v>
      </c>
      <c r="I7" s="69" t="s">
        <v>247</v>
      </c>
      <c r="J7" s="307" t="s">
        <v>248</v>
      </c>
      <c r="K7" s="324" t="s">
        <v>249</v>
      </c>
      <c r="L7" s="351"/>
      <c r="M7" s="326">
        <v>14010</v>
      </c>
      <c r="N7" s="353"/>
      <c r="O7" s="326">
        <v>14010</v>
      </c>
      <c r="P7" s="353"/>
      <c r="Q7" s="307" t="s">
        <v>250</v>
      </c>
      <c r="R7" s="307" t="s">
        <v>251</v>
      </c>
      <c r="S7" s="3"/>
    </row>
    <row r="8" spans="1:19" s="10" customFormat="1" ht="49.5" customHeight="1" x14ac:dyDescent="0.25">
      <c r="A8" s="292"/>
      <c r="B8" s="292"/>
      <c r="C8" s="292"/>
      <c r="D8" s="309"/>
      <c r="E8" s="312"/>
      <c r="F8" s="309"/>
      <c r="G8" s="309"/>
      <c r="H8" s="179" t="s">
        <v>252</v>
      </c>
      <c r="I8" s="69" t="s">
        <v>253</v>
      </c>
      <c r="J8" s="309"/>
      <c r="K8" s="325"/>
      <c r="L8" s="352"/>
      <c r="M8" s="327"/>
      <c r="N8" s="354"/>
      <c r="O8" s="327"/>
      <c r="P8" s="354"/>
      <c r="Q8" s="309"/>
      <c r="R8" s="309"/>
      <c r="S8" s="9"/>
    </row>
    <row r="9" spans="1:19" s="10" customFormat="1" ht="85.5" customHeight="1" x14ac:dyDescent="0.25">
      <c r="A9" s="63"/>
      <c r="B9" s="295" t="s">
        <v>254</v>
      </c>
      <c r="C9" s="296"/>
      <c r="D9" s="296"/>
      <c r="E9" s="296"/>
      <c r="F9" s="296"/>
      <c r="G9" s="296"/>
      <c r="H9" s="296"/>
      <c r="I9" s="296"/>
      <c r="J9" s="296"/>
      <c r="K9" s="296"/>
      <c r="L9" s="296"/>
      <c r="M9" s="296"/>
      <c r="N9" s="296"/>
      <c r="O9" s="296"/>
      <c r="P9" s="296"/>
      <c r="Q9" s="296"/>
      <c r="R9" s="297"/>
      <c r="S9" s="9"/>
    </row>
    <row r="10" spans="1:19" s="10" customFormat="1" ht="119.25" customHeight="1" x14ac:dyDescent="0.25">
      <c r="A10" s="291">
        <v>2</v>
      </c>
      <c r="B10" s="293">
        <v>1</v>
      </c>
      <c r="C10" s="293">
        <v>4</v>
      </c>
      <c r="D10" s="287">
        <v>2</v>
      </c>
      <c r="E10" s="298" t="s">
        <v>255</v>
      </c>
      <c r="F10" s="287" t="s">
        <v>256</v>
      </c>
      <c r="G10" s="307" t="s">
        <v>257</v>
      </c>
      <c r="H10" s="180" t="s">
        <v>258</v>
      </c>
      <c r="I10" s="69" t="s">
        <v>259</v>
      </c>
      <c r="J10" s="287" t="s">
        <v>260</v>
      </c>
      <c r="K10" s="294" t="s">
        <v>43</v>
      </c>
      <c r="L10" s="287"/>
      <c r="M10" s="286">
        <v>9790</v>
      </c>
      <c r="N10" s="287"/>
      <c r="O10" s="286">
        <v>9790</v>
      </c>
      <c r="P10" s="287"/>
      <c r="Q10" s="287" t="s">
        <v>250</v>
      </c>
      <c r="R10" s="287" t="s">
        <v>251</v>
      </c>
      <c r="S10" s="9"/>
    </row>
    <row r="11" spans="1:19" s="10" customFormat="1" ht="133.5" customHeight="1" x14ac:dyDescent="0.25">
      <c r="A11" s="292"/>
      <c r="B11" s="293"/>
      <c r="C11" s="293"/>
      <c r="D11" s="287"/>
      <c r="E11" s="298"/>
      <c r="F11" s="287"/>
      <c r="G11" s="350"/>
      <c r="H11" s="180" t="s">
        <v>252</v>
      </c>
      <c r="I11" s="69" t="s">
        <v>253</v>
      </c>
      <c r="J11" s="287"/>
      <c r="K11" s="294"/>
      <c r="L11" s="287"/>
      <c r="M11" s="286"/>
      <c r="N11" s="287"/>
      <c r="O11" s="286"/>
      <c r="P11" s="287"/>
      <c r="Q11" s="287"/>
      <c r="R11" s="287"/>
      <c r="S11" s="9"/>
    </row>
    <row r="12" spans="1:19" s="10" customFormat="1" ht="56.25" customHeight="1" x14ac:dyDescent="0.25">
      <c r="A12" s="178"/>
      <c r="B12" s="295" t="s">
        <v>261</v>
      </c>
      <c r="C12" s="296"/>
      <c r="D12" s="296"/>
      <c r="E12" s="296"/>
      <c r="F12" s="296"/>
      <c r="G12" s="296"/>
      <c r="H12" s="296"/>
      <c r="I12" s="296"/>
      <c r="J12" s="296"/>
      <c r="K12" s="296"/>
      <c r="L12" s="296"/>
      <c r="M12" s="296"/>
      <c r="N12" s="296"/>
      <c r="O12" s="296"/>
      <c r="P12" s="296"/>
      <c r="Q12" s="296"/>
      <c r="R12" s="297"/>
      <c r="S12" s="9"/>
    </row>
    <row r="13" spans="1:19" s="11" customFormat="1" ht="128.25" customHeight="1" x14ac:dyDescent="0.25">
      <c r="A13" s="178">
        <v>3</v>
      </c>
      <c r="B13" s="178">
        <v>1</v>
      </c>
      <c r="C13" s="178">
        <v>4</v>
      </c>
      <c r="D13" s="180">
        <v>2</v>
      </c>
      <c r="E13" s="104" t="s">
        <v>262</v>
      </c>
      <c r="F13" s="180" t="s">
        <v>263</v>
      </c>
      <c r="G13" s="180" t="s">
        <v>128</v>
      </c>
      <c r="H13" s="180" t="s">
        <v>264</v>
      </c>
      <c r="I13" s="69" t="s">
        <v>265</v>
      </c>
      <c r="J13" s="180" t="s">
        <v>266</v>
      </c>
      <c r="K13" s="179" t="s">
        <v>50</v>
      </c>
      <c r="L13" s="179"/>
      <c r="M13" s="182">
        <v>64200</v>
      </c>
      <c r="N13" s="182"/>
      <c r="O13" s="182">
        <v>64200</v>
      </c>
      <c r="P13" s="182"/>
      <c r="Q13" s="180" t="s">
        <v>250</v>
      </c>
      <c r="R13" s="180" t="s">
        <v>251</v>
      </c>
    </row>
    <row r="14" spans="1:19" s="11" customFormat="1" ht="53.25" customHeight="1" x14ac:dyDescent="0.25">
      <c r="A14" s="178"/>
      <c r="B14" s="295" t="s">
        <v>267</v>
      </c>
      <c r="C14" s="296"/>
      <c r="D14" s="296"/>
      <c r="E14" s="296"/>
      <c r="F14" s="296"/>
      <c r="G14" s="296"/>
      <c r="H14" s="296"/>
      <c r="I14" s="296"/>
      <c r="J14" s="296"/>
      <c r="K14" s="296"/>
      <c r="L14" s="296"/>
      <c r="M14" s="296"/>
      <c r="N14" s="296"/>
      <c r="O14" s="296"/>
      <c r="P14" s="296"/>
      <c r="Q14" s="296"/>
      <c r="R14" s="297"/>
    </row>
    <row r="15" spans="1:19" s="11" customFormat="1" ht="60.75" customHeight="1" x14ac:dyDescent="0.25">
      <c r="A15" s="293">
        <v>4</v>
      </c>
      <c r="B15" s="293">
        <v>1</v>
      </c>
      <c r="C15" s="293">
        <v>4</v>
      </c>
      <c r="D15" s="287">
        <v>5</v>
      </c>
      <c r="E15" s="298" t="s">
        <v>268</v>
      </c>
      <c r="F15" s="287" t="s">
        <v>269</v>
      </c>
      <c r="G15" s="291" t="s">
        <v>270</v>
      </c>
      <c r="H15" s="180" t="s">
        <v>246</v>
      </c>
      <c r="I15" s="178">
        <v>40</v>
      </c>
      <c r="J15" s="287" t="s">
        <v>266</v>
      </c>
      <c r="K15" s="293" t="s">
        <v>43</v>
      </c>
      <c r="L15" s="293"/>
      <c r="M15" s="286">
        <v>60000</v>
      </c>
      <c r="N15" s="286"/>
      <c r="O15" s="286">
        <v>60000</v>
      </c>
      <c r="P15" s="293"/>
      <c r="Q15" s="287" t="s">
        <v>250</v>
      </c>
      <c r="R15" s="287" t="s">
        <v>251</v>
      </c>
    </row>
    <row r="16" spans="1:19" s="11" customFormat="1" ht="60.75" customHeight="1" x14ac:dyDescent="0.25">
      <c r="A16" s="293"/>
      <c r="B16" s="293"/>
      <c r="C16" s="293"/>
      <c r="D16" s="287"/>
      <c r="E16" s="298"/>
      <c r="F16" s="287"/>
      <c r="G16" s="348"/>
      <c r="H16" s="180" t="s">
        <v>264</v>
      </c>
      <c r="I16" s="178">
        <v>20</v>
      </c>
      <c r="J16" s="287"/>
      <c r="K16" s="293"/>
      <c r="L16" s="293"/>
      <c r="M16" s="286"/>
      <c r="N16" s="286"/>
      <c r="O16" s="286"/>
      <c r="P16" s="293"/>
      <c r="Q16" s="287"/>
      <c r="R16" s="287"/>
    </row>
    <row r="17" spans="1:19" s="11" customFormat="1" ht="60.75" customHeight="1" x14ac:dyDescent="0.25">
      <c r="A17" s="293"/>
      <c r="B17" s="293"/>
      <c r="C17" s="293"/>
      <c r="D17" s="287"/>
      <c r="E17" s="298"/>
      <c r="F17" s="287"/>
      <c r="G17" s="349"/>
      <c r="H17" s="180" t="s">
        <v>252</v>
      </c>
      <c r="I17" s="69" t="s">
        <v>271</v>
      </c>
      <c r="J17" s="287"/>
      <c r="K17" s="293"/>
      <c r="L17" s="293"/>
      <c r="M17" s="286"/>
      <c r="N17" s="286"/>
      <c r="O17" s="286"/>
      <c r="P17" s="293"/>
      <c r="Q17" s="287"/>
      <c r="R17" s="287"/>
    </row>
    <row r="18" spans="1:19" s="11" customFormat="1" ht="77.25" customHeight="1" x14ac:dyDescent="0.25">
      <c r="A18" s="178"/>
      <c r="B18" s="295" t="s">
        <v>272</v>
      </c>
      <c r="C18" s="296"/>
      <c r="D18" s="296"/>
      <c r="E18" s="296"/>
      <c r="F18" s="296"/>
      <c r="G18" s="296"/>
      <c r="H18" s="296"/>
      <c r="I18" s="296"/>
      <c r="J18" s="296"/>
      <c r="K18" s="296"/>
      <c r="L18" s="296"/>
      <c r="M18" s="296"/>
      <c r="N18" s="296"/>
      <c r="O18" s="296"/>
      <c r="P18" s="296"/>
      <c r="Q18" s="296"/>
      <c r="R18" s="297"/>
    </row>
    <row r="19" spans="1:19" s="218" customFormat="1" ht="179.25" customHeight="1" x14ac:dyDescent="0.25">
      <c r="A19" s="178">
        <v>5</v>
      </c>
      <c r="B19" s="178">
        <v>1</v>
      </c>
      <c r="C19" s="178">
        <v>4</v>
      </c>
      <c r="D19" s="180">
        <v>5</v>
      </c>
      <c r="E19" s="180" t="s">
        <v>739</v>
      </c>
      <c r="F19" s="180" t="s">
        <v>681</v>
      </c>
      <c r="G19" s="180" t="s">
        <v>37</v>
      </c>
      <c r="H19" s="180" t="s">
        <v>682</v>
      </c>
      <c r="I19" s="69" t="s">
        <v>222</v>
      </c>
      <c r="J19" s="180" t="s">
        <v>683</v>
      </c>
      <c r="K19" s="179" t="s">
        <v>344</v>
      </c>
      <c r="L19" s="179"/>
      <c r="M19" s="182">
        <v>27588.5</v>
      </c>
      <c r="N19" s="182"/>
      <c r="O19" s="182">
        <v>20963.5</v>
      </c>
      <c r="P19" s="182"/>
      <c r="Q19" s="180" t="s">
        <v>656</v>
      </c>
      <c r="R19" s="180" t="s">
        <v>684</v>
      </c>
      <c r="S19" s="217"/>
    </row>
    <row r="20" spans="1:19" s="218" customFormat="1" ht="21.75" customHeight="1" x14ac:dyDescent="0.25">
      <c r="A20" s="178"/>
      <c r="B20" s="288" t="s">
        <v>685</v>
      </c>
      <c r="C20" s="289"/>
      <c r="D20" s="289"/>
      <c r="E20" s="289"/>
      <c r="F20" s="289"/>
      <c r="G20" s="289"/>
      <c r="H20" s="289"/>
      <c r="I20" s="289"/>
      <c r="J20" s="289"/>
      <c r="K20" s="289"/>
      <c r="L20" s="289"/>
      <c r="M20" s="289"/>
      <c r="N20" s="289"/>
      <c r="O20" s="289"/>
      <c r="P20" s="289"/>
      <c r="Q20" s="289"/>
      <c r="R20" s="290"/>
      <c r="S20" s="217"/>
    </row>
    <row r="21" spans="1:19" s="11" customFormat="1" x14ac:dyDescent="0.25"/>
    <row r="22" spans="1:19" s="11" customFormat="1" x14ac:dyDescent="0.25"/>
    <row r="23" spans="1:19" s="11" customFormat="1" x14ac:dyDescent="0.25">
      <c r="M23" s="283" t="s">
        <v>144</v>
      </c>
      <c r="N23" s="284"/>
      <c r="O23" s="284" t="s">
        <v>145</v>
      </c>
      <c r="P23" s="285"/>
    </row>
    <row r="24" spans="1:19" s="11" customFormat="1" x14ac:dyDescent="0.25">
      <c r="M24" s="25" t="s">
        <v>118</v>
      </c>
      <c r="N24" s="25" t="s">
        <v>119</v>
      </c>
      <c r="O24" s="25" t="s">
        <v>118</v>
      </c>
      <c r="P24" s="25" t="s">
        <v>119</v>
      </c>
    </row>
    <row r="25" spans="1:19" s="11" customFormat="1" x14ac:dyDescent="0.25">
      <c r="M25" s="26">
        <v>4</v>
      </c>
      <c r="N25" s="27">
        <f>M7+M10+M13+M15</f>
        <v>148000</v>
      </c>
      <c r="O25" s="28">
        <v>1</v>
      </c>
      <c r="P25" s="155">
        <v>20963.5</v>
      </c>
    </row>
    <row r="26" spans="1:19" s="11" customFormat="1" x14ac:dyDescent="0.25">
      <c r="M26" s="12"/>
      <c r="N26" s="12"/>
      <c r="O26" s="12"/>
      <c r="P26" s="12"/>
    </row>
    <row r="27" spans="1:19" s="11" customFormat="1" x14ac:dyDescent="0.25">
      <c r="M27" s="12"/>
      <c r="N27" s="12"/>
      <c r="O27" s="12"/>
      <c r="P27" s="12"/>
    </row>
    <row r="28" spans="1:19" s="11" customFormat="1" x14ac:dyDescent="0.25"/>
    <row r="29" spans="1:19" s="11" customFormat="1" x14ac:dyDescent="0.25"/>
    <row r="30" spans="1:19" s="11" customFormat="1" x14ac:dyDescent="0.25"/>
    <row r="31" spans="1:19" s="11" customFormat="1" x14ac:dyDescent="0.25"/>
    <row r="32" spans="1:19" s="11" customFormat="1" x14ac:dyDescent="0.25">
      <c r="M32" s="12"/>
      <c r="N32" s="12"/>
      <c r="O32" s="12"/>
      <c r="P32" s="12"/>
    </row>
    <row r="33" spans="13:16" s="11" customFormat="1" x14ac:dyDescent="0.25">
      <c r="M33" s="12"/>
      <c r="N33" s="12"/>
      <c r="O33" s="12"/>
      <c r="P33" s="12"/>
    </row>
    <row r="34" spans="13:16" s="11" customFormat="1" x14ac:dyDescent="0.25">
      <c r="M34" s="12"/>
      <c r="N34" s="12"/>
      <c r="O34" s="12"/>
      <c r="P34" s="12"/>
    </row>
    <row r="35" spans="13:16" s="11" customFormat="1" x14ac:dyDescent="0.25">
      <c r="M35" s="12"/>
      <c r="N35" s="12"/>
      <c r="O35" s="12"/>
      <c r="P35" s="12"/>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2:16" s="11" customFormat="1" x14ac:dyDescent="0.25">
      <c r="M129" s="12"/>
      <c r="N129" s="12"/>
      <c r="O129" s="12"/>
      <c r="P129" s="12"/>
    </row>
    <row r="130" spans="12:16" s="11" customFormat="1" x14ac:dyDescent="0.25">
      <c r="M130" s="12"/>
      <c r="N130" s="12"/>
      <c r="O130" s="12"/>
      <c r="P130" s="12"/>
    </row>
    <row r="131" spans="12:16" s="11" customFormat="1" x14ac:dyDescent="0.25">
      <c r="M131" s="12"/>
      <c r="N131" s="12"/>
      <c r="O131" s="12"/>
      <c r="P131" s="12"/>
    </row>
    <row r="132" spans="12:16" s="11" customFormat="1" x14ac:dyDescent="0.25">
      <c r="M132" s="12"/>
      <c r="N132" s="12"/>
      <c r="O132" s="12"/>
      <c r="P132" s="12"/>
    </row>
    <row r="133" spans="12:16" s="11" customFormat="1" x14ac:dyDescent="0.25">
      <c r="M133" s="12"/>
      <c r="N133" s="12"/>
      <c r="O133" s="12"/>
      <c r="P133" s="12"/>
    </row>
    <row r="134" spans="12:16" s="11" customFormat="1" x14ac:dyDescent="0.25">
      <c r="M134" s="12"/>
      <c r="N134" s="12"/>
      <c r="O134" s="12"/>
      <c r="P134" s="12"/>
    </row>
    <row r="135" spans="12:16" s="11" customFormat="1" x14ac:dyDescent="0.25">
      <c r="M135" s="12"/>
      <c r="N135" s="12"/>
      <c r="O135" s="12"/>
      <c r="P135" s="12"/>
    </row>
    <row r="136" spans="12:16" s="11" customFormat="1" x14ac:dyDescent="0.25">
      <c r="M136" s="12"/>
      <c r="N136" s="12"/>
      <c r="O136" s="12"/>
      <c r="P136" s="12"/>
    </row>
    <row r="137" spans="12:16" s="11" customFormat="1" x14ac:dyDescent="0.25">
      <c r="M137" s="12"/>
      <c r="N137" s="12"/>
      <c r="O137" s="12"/>
      <c r="P137" s="12"/>
    </row>
    <row r="138" spans="12:16" s="11" customFormat="1" x14ac:dyDescent="0.25">
      <c r="M138" s="12"/>
      <c r="N138" s="12"/>
      <c r="O138" s="12"/>
      <c r="P138" s="12"/>
    </row>
    <row r="139" spans="12:16" s="11" customFormat="1" x14ac:dyDescent="0.25">
      <c r="L139"/>
      <c r="M139" s="12"/>
      <c r="N139" s="12"/>
      <c r="O139" s="12"/>
      <c r="P139" s="12"/>
    </row>
  </sheetData>
  <mergeCells count="69">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B9:R9"/>
    <mergeCell ref="A10:A11"/>
    <mergeCell ref="B10:B11"/>
    <mergeCell ref="C10:C11"/>
    <mergeCell ref="D10:D11"/>
    <mergeCell ref="E10:E11"/>
    <mergeCell ref="F10:F11"/>
    <mergeCell ref="G10:G11"/>
    <mergeCell ref="K7:K8"/>
    <mergeCell ref="L7:L8"/>
    <mergeCell ref="M7:M8"/>
    <mergeCell ref="N7:N8"/>
    <mergeCell ref="O7:O8"/>
    <mergeCell ref="P7:P8"/>
    <mergeCell ref="A15:A17"/>
    <mergeCell ref="B15:B17"/>
    <mergeCell ref="C15:C17"/>
    <mergeCell ref="D15:D17"/>
    <mergeCell ref="E15:E17"/>
    <mergeCell ref="P10:P11"/>
    <mergeCell ref="Q10:Q11"/>
    <mergeCell ref="R10:R11"/>
    <mergeCell ref="B12:R12"/>
    <mergeCell ref="B14:R14"/>
    <mergeCell ref="J10:J11"/>
    <mergeCell ref="K10:K11"/>
    <mergeCell ref="L10:L11"/>
    <mergeCell ref="M10:M11"/>
    <mergeCell ref="N10:N11"/>
    <mergeCell ref="O10:O11"/>
    <mergeCell ref="M23:N23"/>
    <mergeCell ref="O23:P23"/>
    <mergeCell ref="N15:N17"/>
    <mergeCell ref="O15:O17"/>
    <mergeCell ref="P15:P17"/>
    <mergeCell ref="B20:R20"/>
    <mergeCell ref="Q15:Q17"/>
    <mergeCell ref="R15:R17"/>
    <mergeCell ref="B18:R18"/>
    <mergeCell ref="F15:F17"/>
    <mergeCell ref="G15:G17"/>
    <mergeCell ref="J15:J17"/>
    <mergeCell ref="K15:K17"/>
    <mergeCell ref="L15:L17"/>
    <mergeCell ref="M15:M1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68"/>
  <sheetViews>
    <sheetView topLeftCell="G22" workbookViewId="0">
      <selection activeCell="O35" sqref="O35:P3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8.425781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266" t="s">
        <v>793</v>
      </c>
    </row>
    <row r="2" spans="1:19" x14ac:dyDescent="0.25">
      <c r="A2" s="1" t="s">
        <v>800</v>
      </c>
    </row>
    <row r="4" spans="1:19" s="4" customFormat="1" ht="47.25" customHeight="1" x14ac:dyDescent="0.25">
      <c r="A4" s="302" t="s">
        <v>0</v>
      </c>
      <c r="B4" s="304" t="s">
        <v>1</v>
      </c>
      <c r="C4" s="304" t="s">
        <v>2</v>
      </c>
      <c r="D4" s="304" t="s">
        <v>3</v>
      </c>
      <c r="E4" s="302" t="s">
        <v>4</v>
      </c>
      <c r="F4" s="302" t="s">
        <v>5</v>
      </c>
      <c r="G4" s="302" t="s">
        <v>6</v>
      </c>
      <c r="H4" s="319" t="s">
        <v>7</v>
      </c>
      <c r="I4" s="319"/>
      <c r="J4" s="302" t="s">
        <v>8</v>
      </c>
      <c r="K4" s="320" t="s">
        <v>9</v>
      </c>
      <c r="L4" s="321"/>
      <c r="M4" s="322" t="s">
        <v>10</v>
      </c>
      <c r="N4" s="322"/>
      <c r="O4" s="322" t="s">
        <v>11</v>
      </c>
      <c r="P4" s="322"/>
      <c r="Q4" s="302" t="s">
        <v>12</v>
      </c>
      <c r="R4" s="304" t="s">
        <v>13</v>
      </c>
      <c r="S4" s="3"/>
    </row>
    <row r="5" spans="1:19" s="4" customFormat="1" ht="35.25" customHeight="1" x14ac:dyDescent="0.2">
      <c r="A5" s="303"/>
      <c r="B5" s="305"/>
      <c r="C5" s="305"/>
      <c r="D5" s="305"/>
      <c r="E5" s="303"/>
      <c r="F5" s="303"/>
      <c r="G5" s="303"/>
      <c r="H5" s="20" t="s">
        <v>14</v>
      </c>
      <c r="I5" s="20" t="s">
        <v>15</v>
      </c>
      <c r="J5" s="303"/>
      <c r="K5" s="21">
        <v>2018</v>
      </c>
      <c r="L5" s="21">
        <v>2019</v>
      </c>
      <c r="M5" s="13">
        <v>2018</v>
      </c>
      <c r="N5" s="13">
        <v>2019</v>
      </c>
      <c r="O5" s="13">
        <v>2018</v>
      </c>
      <c r="P5" s="13">
        <v>2019</v>
      </c>
      <c r="Q5" s="303"/>
      <c r="R5" s="305"/>
      <c r="S5" s="3"/>
    </row>
    <row r="6" spans="1:19" s="4" customFormat="1" ht="15.75" customHeight="1" x14ac:dyDescent="0.2">
      <c r="A6" s="19" t="s">
        <v>16</v>
      </c>
      <c r="B6" s="20" t="s">
        <v>17</v>
      </c>
      <c r="C6" s="20" t="s">
        <v>18</v>
      </c>
      <c r="D6" s="20" t="s">
        <v>19</v>
      </c>
      <c r="E6" s="19" t="s">
        <v>20</v>
      </c>
      <c r="F6" s="19" t="s">
        <v>21</v>
      </c>
      <c r="G6" s="19" t="s">
        <v>22</v>
      </c>
      <c r="H6" s="20" t="s">
        <v>23</v>
      </c>
      <c r="I6" s="20" t="s">
        <v>24</v>
      </c>
      <c r="J6" s="19" t="s">
        <v>25</v>
      </c>
      <c r="K6" s="21" t="s">
        <v>26</v>
      </c>
      <c r="L6" s="21" t="s">
        <v>27</v>
      </c>
      <c r="M6" s="22" t="s">
        <v>28</v>
      </c>
      <c r="N6" s="22" t="s">
        <v>29</v>
      </c>
      <c r="O6" s="22" t="s">
        <v>30</v>
      </c>
      <c r="P6" s="22" t="s">
        <v>31</v>
      </c>
      <c r="Q6" s="19" t="s">
        <v>32</v>
      </c>
      <c r="R6" s="20" t="s">
        <v>33</v>
      </c>
      <c r="S6" s="3"/>
    </row>
    <row r="7" spans="1:19" s="10" customFormat="1" ht="154.5" customHeight="1" x14ac:dyDescent="0.25">
      <c r="A7" s="63">
        <v>1</v>
      </c>
      <c r="B7" s="178">
        <v>1</v>
      </c>
      <c r="C7" s="178">
        <v>4</v>
      </c>
      <c r="D7" s="180">
        <v>5</v>
      </c>
      <c r="E7" s="104" t="s">
        <v>273</v>
      </c>
      <c r="F7" s="180" t="s">
        <v>274</v>
      </c>
      <c r="G7" s="180" t="s">
        <v>128</v>
      </c>
      <c r="H7" s="179" t="s">
        <v>275</v>
      </c>
      <c r="I7" s="69" t="s">
        <v>276</v>
      </c>
      <c r="J7" s="180" t="s">
        <v>277</v>
      </c>
      <c r="K7" s="179" t="s">
        <v>43</v>
      </c>
      <c r="L7" s="179"/>
      <c r="M7" s="182">
        <v>2000</v>
      </c>
      <c r="N7" s="182"/>
      <c r="O7" s="182">
        <v>2000</v>
      </c>
      <c r="P7" s="182"/>
      <c r="Q7" s="175" t="s">
        <v>278</v>
      </c>
      <c r="R7" s="175" t="s">
        <v>279</v>
      </c>
      <c r="S7" s="9"/>
    </row>
    <row r="8" spans="1:19" s="10" customFormat="1" ht="42.75" customHeight="1" x14ac:dyDescent="0.25">
      <c r="A8" s="63"/>
      <c r="B8" s="295" t="s">
        <v>280</v>
      </c>
      <c r="C8" s="289"/>
      <c r="D8" s="289"/>
      <c r="E8" s="289"/>
      <c r="F8" s="289"/>
      <c r="G8" s="289"/>
      <c r="H8" s="289"/>
      <c r="I8" s="289"/>
      <c r="J8" s="289"/>
      <c r="K8" s="289"/>
      <c r="L8" s="289"/>
      <c r="M8" s="289"/>
      <c r="N8" s="289"/>
      <c r="O8" s="289"/>
      <c r="P8" s="289"/>
      <c r="Q8" s="289"/>
      <c r="R8" s="290"/>
      <c r="S8" s="9"/>
    </row>
    <row r="9" spans="1:19" s="10" customFormat="1" ht="215.25" customHeight="1" x14ac:dyDescent="0.25">
      <c r="A9" s="178">
        <v>2</v>
      </c>
      <c r="B9" s="178">
        <v>1</v>
      </c>
      <c r="C9" s="178">
        <v>4</v>
      </c>
      <c r="D9" s="180">
        <v>5</v>
      </c>
      <c r="E9" s="104" t="s">
        <v>281</v>
      </c>
      <c r="F9" s="180" t="s">
        <v>282</v>
      </c>
      <c r="G9" s="180" t="s">
        <v>128</v>
      </c>
      <c r="H9" s="180" t="s">
        <v>275</v>
      </c>
      <c r="I9" s="69" t="s">
        <v>139</v>
      </c>
      <c r="J9" s="180" t="s">
        <v>277</v>
      </c>
      <c r="K9" s="179" t="s">
        <v>43</v>
      </c>
      <c r="L9" s="179"/>
      <c r="M9" s="182">
        <v>7000</v>
      </c>
      <c r="N9" s="182"/>
      <c r="O9" s="182">
        <v>7000</v>
      </c>
      <c r="P9" s="182"/>
      <c r="Q9" s="175" t="s">
        <v>278</v>
      </c>
      <c r="R9" s="175" t="s">
        <v>279</v>
      </c>
      <c r="S9" s="9"/>
    </row>
    <row r="10" spans="1:19" s="10" customFormat="1" ht="30.75" customHeight="1" x14ac:dyDescent="0.25">
      <c r="A10" s="178"/>
      <c r="B10" s="295" t="s">
        <v>283</v>
      </c>
      <c r="C10" s="289"/>
      <c r="D10" s="289"/>
      <c r="E10" s="289"/>
      <c r="F10" s="289"/>
      <c r="G10" s="289"/>
      <c r="H10" s="289"/>
      <c r="I10" s="289"/>
      <c r="J10" s="289"/>
      <c r="K10" s="289"/>
      <c r="L10" s="289"/>
      <c r="M10" s="289"/>
      <c r="N10" s="289"/>
      <c r="O10" s="289"/>
      <c r="P10" s="289"/>
      <c r="Q10" s="289"/>
      <c r="R10" s="290"/>
      <c r="S10" s="9"/>
    </row>
    <row r="11" spans="1:19" s="10" customFormat="1" ht="127.5" customHeight="1" x14ac:dyDescent="0.25">
      <c r="A11" s="63">
        <v>3</v>
      </c>
      <c r="B11" s="178">
        <v>1</v>
      </c>
      <c r="C11" s="178">
        <v>4</v>
      </c>
      <c r="D11" s="180">
        <v>5</v>
      </c>
      <c r="E11" s="104" t="s">
        <v>284</v>
      </c>
      <c r="F11" s="180" t="s">
        <v>285</v>
      </c>
      <c r="G11" s="180" t="s">
        <v>48</v>
      </c>
      <c r="H11" s="179" t="s">
        <v>275</v>
      </c>
      <c r="I11" s="69" t="s">
        <v>185</v>
      </c>
      <c r="J11" s="180" t="s">
        <v>277</v>
      </c>
      <c r="K11" s="179" t="s">
        <v>43</v>
      </c>
      <c r="L11" s="179"/>
      <c r="M11" s="182">
        <v>8000</v>
      </c>
      <c r="N11" s="182"/>
      <c r="O11" s="182">
        <v>8000</v>
      </c>
      <c r="P11" s="182"/>
      <c r="Q11" s="175" t="s">
        <v>278</v>
      </c>
      <c r="R11" s="175" t="s">
        <v>279</v>
      </c>
      <c r="S11" s="9"/>
    </row>
    <row r="12" spans="1:19" s="10" customFormat="1" ht="56.25" customHeight="1" x14ac:dyDescent="0.25">
      <c r="A12" s="63"/>
      <c r="B12" s="295" t="s">
        <v>286</v>
      </c>
      <c r="C12" s="296"/>
      <c r="D12" s="296"/>
      <c r="E12" s="296"/>
      <c r="F12" s="296"/>
      <c r="G12" s="296"/>
      <c r="H12" s="296"/>
      <c r="I12" s="296"/>
      <c r="J12" s="296"/>
      <c r="K12" s="296"/>
      <c r="L12" s="296"/>
      <c r="M12" s="296"/>
      <c r="N12" s="296"/>
      <c r="O12" s="296"/>
      <c r="P12" s="296"/>
      <c r="Q12" s="296"/>
      <c r="R12" s="297"/>
      <c r="S12" s="9"/>
    </row>
    <row r="13" spans="1:19" s="10" customFormat="1" ht="140.25" customHeight="1" x14ac:dyDescent="0.25">
      <c r="A13" s="63">
        <v>4</v>
      </c>
      <c r="B13" s="178">
        <v>1</v>
      </c>
      <c r="C13" s="178">
        <v>4</v>
      </c>
      <c r="D13" s="180">
        <v>5</v>
      </c>
      <c r="E13" s="104" t="s">
        <v>287</v>
      </c>
      <c r="F13" s="180" t="s">
        <v>288</v>
      </c>
      <c r="G13" s="180" t="s">
        <v>48</v>
      </c>
      <c r="H13" s="179" t="s">
        <v>275</v>
      </c>
      <c r="I13" s="69" t="s">
        <v>49</v>
      </c>
      <c r="J13" s="180" t="s">
        <v>277</v>
      </c>
      <c r="K13" s="179" t="s">
        <v>43</v>
      </c>
      <c r="L13" s="179"/>
      <c r="M13" s="182">
        <v>5500</v>
      </c>
      <c r="N13" s="182"/>
      <c r="O13" s="182">
        <v>5500</v>
      </c>
      <c r="P13" s="182"/>
      <c r="Q13" s="175" t="s">
        <v>278</v>
      </c>
      <c r="R13" s="175" t="s">
        <v>279</v>
      </c>
      <c r="S13" s="9"/>
    </row>
    <row r="14" spans="1:19" s="10" customFormat="1" ht="48" customHeight="1" x14ac:dyDescent="0.25">
      <c r="A14" s="63"/>
      <c r="B14" s="295" t="s">
        <v>289</v>
      </c>
      <c r="C14" s="296"/>
      <c r="D14" s="296"/>
      <c r="E14" s="296"/>
      <c r="F14" s="296"/>
      <c r="G14" s="296"/>
      <c r="H14" s="296"/>
      <c r="I14" s="296"/>
      <c r="J14" s="296"/>
      <c r="K14" s="296"/>
      <c r="L14" s="296"/>
      <c r="M14" s="296"/>
      <c r="N14" s="296"/>
      <c r="O14" s="296"/>
      <c r="P14" s="296"/>
      <c r="Q14" s="296"/>
      <c r="R14" s="297"/>
      <c r="S14" s="9"/>
    </row>
    <row r="15" spans="1:19" s="10" customFormat="1" ht="154.5" customHeight="1" x14ac:dyDescent="0.25">
      <c r="A15" s="63">
        <v>5</v>
      </c>
      <c r="B15" s="178">
        <v>1</v>
      </c>
      <c r="C15" s="178">
        <v>4</v>
      </c>
      <c r="D15" s="180">
        <v>5</v>
      </c>
      <c r="E15" s="104" t="s">
        <v>290</v>
      </c>
      <c r="F15" s="180" t="s">
        <v>291</v>
      </c>
      <c r="G15" s="180" t="s">
        <v>128</v>
      </c>
      <c r="H15" s="179" t="s">
        <v>275</v>
      </c>
      <c r="I15" s="69" t="s">
        <v>139</v>
      </c>
      <c r="J15" s="180" t="s">
        <v>277</v>
      </c>
      <c r="K15" s="179" t="s">
        <v>43</v>
      </c>
      <c r="L15" s="179"/>
      <c r="M15" s="182">
        <v>23000</v>
      </c>
      <c r="N15" s="182"/>
      <c r="O15" s="182">
        <v>23000</v>
      </c>
      <c r="P15" s="182"/>
      <c r="Q15" s="175" t="s">
        <v>278</v>
      </c>
      <c r="R15" s="175" t="s">
        <v>279</v>
      </c>
      <c r="S15" s="9"/>
    </row>
    <row r="16" spans="1:19" s="10" customFormat="1" ht="62.25" customHeight="1" x14ac:dyDescent="0.25">
      <c r="A16" s="63"/>
      <c r="B16" s="295" t="s">
        <v>292</v>
      </c>
      <c r="C16" s="296"/>
      <c r="D16" s="296"/>
      <c r="E16" s="296"/>
      <c r="F16" s="296"/>
      <c r="G16" s="296"/>
      <c r="H16" s="296"/>
      <c r="I16" s="296"/>
      <c r="J16" s="296"/>
      <c r="K16" s="296"/>
      <c r="L16" s="296"/>
      <c r="M16" s="296"/>
      <c r="N16" s="296"/>
      <c r="O16" s="296"/>
      <c r="P16" s="296"/>
      <c r="Q16" s="296"/>
      <c r="R16" s="297"/>
      <c r="S16" s="9"/>
    </row>
    <row r="17" spans="1:19" s="10" customFormat="1" ht="135" x14ac:dyDescent="0.25">
      <c r="A17" s="63">
        <v>6</v>
      </c>
      <c r="B17" s="178">
        <v>1</v>
      </c>
      <c r="C17" s="178">
        <v>4</v>
      </c>
      <c r="D17" s="180">
        <v>5</v>
      </c>
      <c r="E17" s="104" t="s">
        <v>293</v>
      </c>
      <c r="F17" s="180" t="s">
        <v>294</v>
      </c>
      <c r="G17" s="180" t="s">
        <v>48</v>
      </c>
      <c r="H17" s="179" t="s">
        <v>275</v>
      </c>
      <c r="I17" s="69" t="s">
        <v>295</v>
      </c>
      <c r="J17" s="180" t="s">
        <v>277</v>
      </c>
      <c r="K17" s="179" t="s">
        <v>43</v>
      </c>
      <c r="L17" s="179"/>
      <c r="M17" s="182">
        <v>6600</v>
      </c>
      <c r="N17" s="182"/>
      <c r="O17" s="182">
        <v>6600</v>
      </c>
      <c r="P17" s="182"/>
      <c r="Q17" s="175" t="s">
        <v>278</v>
      </c>
      <c r="R17" s="175" t="s">
        <v>279</v>
      </c>
      <c r="S17" s="9"/>
    </row>
    <row r="18" spans="1:19" s="10" customFormat="1" ht="47.25" customHeight="1" x14ac:dyDescent="0.25">
      <c r="A18" s="63"/>
      <c r="B18" s="295" t="s">
        <v>296</v>
      </c>
      <c r="C18" s="296"/>
      <c r="D18" s="296"/>
      <c r="E18" s="296"/>
      <c r="F18" s="296"/>
      <c r="G18" s="296"/>
      <c r="H18" s="296"/>
      <c r="I18" s="296"/>
      <c r="J18" s="296"/>
      <c r="K18" s="296"/>
      <c r="L18" s="296"/>
      <c r="M18" s="296"/>
      <c r="N18" s="296"/>
      <c r="O18" s="296"/>
      <c r="P18" s="296"/>
      <c r="Q18" s="296"/>
      <c r="R18" s="297"/>
      <c r="S18" s="9"/>
    </row>
    <row r="19" spans="1:19" s="10" customFormat="1" ht="86.25" customHeight="1" x14ac:dyDescent="0.25">
      <c r="A19" s="63">
        <v>7</v>
      </c>
      <c r="B19" s="178">
        <v>1</v>
      </c>
      <c r="C19" s="178">
        <v>4</v>
      </c>
      <c r="D19" s="180">
        <v>5</v>
      </c>
      <c r="E19" s="104" t="s">
        <v>297</v>
      </c>
      <c r="F19" s="180" t="s">
        <v>298</v>
      </c>
      <c r="G19" s="180" t="s">
        <v>48</v>
      </c>
      <c r="H19" s="179" t="s">
        <v>275</v>
      </c>
      <c r="I19" s="69" t="s">
        <v>170</v>
      </c>
      <c r="J19" s="180" t="s">
        <v>277</v>
      </c>
      <c r="K19" s="179" t="s">
        <v>43</v>
      </c>
      <c r="L19" s="179"/>
      <c r="M19" s="182">
        <v>8500</v>
      </c>
      <c r="N19" s="182"/>
      <c r="O19" s="182">
        <v>8500</v>
      </c>
      <c r="P19" s="182"/>
      <c r="Q19" s="175" t="s">
        <v>278</v>
      </c>
      <c r="R19" s="175" t="s">
        <v>279</v>
      </c>
      <c r="S19" s="9"/>
    </row>
    <row r="20" spans="1:19" s="10" customFormat="1" ht="45" customHeight="1" x14ac:dyDescent="0.25">
      <c r="A20" s="63"/>
      <c r="B20" s="295" t="s">
        <v>299</v>
      </c>
      <c r="C20" s="296"/>
      <c r="D20" s="296"/>
      <c r="E20" s="296"/>
      <c r="F20" s="296"/>
      <c r="G20" s="296"/>
      <c r="H20" s="296"/>
      <c r="I20" s="296"/>
      <c r="J20" s="296"/>
      <c r="K20" s="296"/>
      <c r="L20" s="296"/>
      <c r="M20" s="296"/>
      <c r="N20" s="296"/>
      <c r="O20" s="296"/>
      <c r="P20" s="296"/>
      <c r="Q20" s="296"/>
      <c r="R20" s="297"/>
      <c r="S20" s="9"/>
    </row>
    <row r="21" spans="1:19" s="10" customFormat="1" ht="173.25" customHeight="1" x14ac:dyDescent="0.25">
      <c r="A21" s="63">
        <v>8</v>
      </c>
      <c r="B21" s="178">
        <v>1</v>
      </c>
      <c r="C21" s="178">
        <v>4</v>
      </c>
      <c r="D21" s="180">
        <v>5</v>
      </c>
      <c r="E21" s="104" t="s">
        <v>300</v>
      </c>
      <c r="F21" s="180" t="s">
        <v>301</v>
      </c>
      <c r="G21" s="180" t="s">
        <v>128</v>
      </c>
      <c r="H21" s="179" t="s">
        <v>275</v>
      </c>
      <c r="I21" s="69" t="s">
        <v>222</v>
      </c>
      <c r="J21" s="180" t="s">
        <v>277</v>
      </c>
      <c r="K21" s="179" t="s">
        <v>43</v>
      </c>
      <c r="L21" s="179"/>
      <c r="M21" s="182">
        <v>37000</v>
      </c>
      <c r="N21" s="182"/>
      <c r="O21" s="182">
        <v>37000</v>
      </c>
      <c r="P21" s="182"/>
      <c r="Q21" s="175" t="s">
        <v>278</v>
      </c>
      <c r="R21" s="175" t="s">
        <v>279</v>
      </c>
      <c r="S21" s="9"/>
    </row>
    <row r="22" spans="1:19" s="11" customFormat="1" ht="39" customHeight="1" x14ac:dyDescent="0.25">
      <c r="A22" s="63"/>
      <c r="B22" s="295" t="s">
        <v>302</v>
      </c>
      <c r="C22" s="296"/>
      <c r="D22" s="296"/>
      <c r="E22" s="296"/>
      <c r="F22" s="296"/>
      <c r="G22" s="296"/>
      <c r="H22" s="296"/>
      <c r="I22" s="296"/>
      <c r="J22" s="296"/>
      <c r="K22" s="296"/>
      <c r="L22" s="296"/>
      <c r="M22" s="296"/>
      <c r="N22" s="296"/>
      <c r="O22" s="296"/>
      <c r="P22" s="296"/>
      <c r="Q22" s="296"/>
      <c r="R22" s="297"/>
    </row>
    <row r="23" spans="1:19" s="11" customFormat="1" ht="165" x14ac:dyDescent="0.25">
      <c r="A23" s="63">
        <v>9</v>
      </c>
      <c r="B23" s="178">
        <v>1</v>
      </c>
      <c r="C23" s="178">
        <v>4</v>
      </c>
      <c r="D23" s="180">
        <v>5</v>
      </c>
      <c r="E23" s="104" t="s">
        <v>303</v>
      </c>
      <c r="F23" s="180" t="s">
        <v>304</v>
      </c>
      <c r="G23" s="180" t="s">
        <v>48</v>
      </c>
      <c r="H23" s="179" t="s">
        <v>275</v>
      </c>
      <c r="I23" s="69" t="s">
        <v>295</v>
      </c>
      <c r="J23" s="180" t="s">
        <v>277</v>
      </c>
      <c r="K23" s="179" t="s">
        <v>43</v>
      </c>
      <c r="L23" s="179"/>
      <c r="M23" s="182">
        <v>8000</v>
      </c>
      <c r="N23" s="182"/>
      <c r="O23" s="182">
        <v>8000</v>
      </c>
      <c r="P23" s="182"/>
      <c r="Q23" s="175" t="s">
        <v>278</v>
      </c>
      <c r="R23" s="175" t="s">
        <v>279</v>
      </c>
    </row>
    <row r="24" spans="1:19" s="11" customFormat="1" ht="38.25" customHeight="1" x14ac:dyDescent="0.25">
      <c r="A24" s="178"/>
      <c r="B24" s="295" t="s">
        <v>305</v>
      </c>
      <c r="C24" s="296"/>
      <c r="D24" s="296"/>
      <c r="E24" s="296"/>
      <c r="F24" s="296"/>
      <c r="G24" s="296"/>
      <c r="H24" s="296"/>
      <c r="I24" s="296"/>
      <c r="J24" s="296"/>
      <c r="K24" s="296"/>
      <c r="L24" s="296"/>
      <c r="M24" s="296"/>
      <c r="N24" s="296"/>
      <c r="O24" s="296"/>
      <c r="P24" s="296"/>
      <c r="Q24" s="296"/>
      <c r="R24" s="297"/>
    </row>
    <row r="25" spans="1:19" s="218" customFormat="1" ht="21.75" customHeight="1" x14ac:dyDescent="0.25">
      <c r="A25" s="291">
        <v>1</v>
      </c>
      <c r="B25" s="291">
        <v>1</v>
      </c>
      <c r="C25" s="291">
        <v>4</v>
      </c>
      <c r="D25" s="307">
        <v>5</v>
      </c>
      <c r="E25" s="307" t="s">
        <v>811</v>
      </c>
      <c r="F25" s="307" t="s">
        <v>812</v>
      </c>
      <c r="G25" s="355" t="s">
        <v>821</v>
      </c>
      <c r="H25" s="267" t="s">
        <v>48</v>
      </c>
      <c r="I25" s="268">
        <v>9</v>
      </c>
      <c r="J25" s="307" t="s">
        <v>813</v>
      </c>
      <c r="K25" s="324" t="s">
        <v>814</v>
      </c>
      <c r="L25" s="358"/>
      <c r="M25" s="361">
        <v>82706.5</v>
      </c>
      <c r="N25" s="358"/>
      <c r="O25" s="361">
        <v>67706.5</v>
      </c>
      <c r="P25" s="358"/>
      <c r="Q25" s="324" t="s">
        <v>815</v>
      </c>
      <c r="R25" s="324" t="s">
        <v>816</v>
      </c>
      <c r="S25" s="217"/>
    </row>
    <row r="26" spans="1:19" s="218" customFormat="1" ht="29.25" customHeight="1" x14ac:dyDescent="0.25">
      <c r="A26" s="306"/>
      <c r="B26" s="306"/>
      <c r="C26" s="306"/>
      <c r="D26" s="308"/>
      <c r="E26" s="308"/>
      <c r="F26" s="308"/>
      <c r="G26" s="356"/>
      <c r="H26" s="267" t="s">
        <v>817</v>
      </c>
      <c r="I26" s="268">
        <v>25</v>
      </c>
      <c r="J26" s="308"/>
      <c r="K26" s="329"/>
      <c r="L26" s="359"/>
      <c r="M26" s="362"/>
      <c r="N26" s="359"/>
      <c r="O26" s="362"/>
      <c r="P26" s="359"/>
      <c r="Q26" s="329"/>
      <c r="R26" s="329"/>
      <c r="S26" s="217"/>
    </row>
    <row r="27" spans="1:19" s="218" customFormat="1" ht="21.75" customHeight="1" x14ac:dyDescent="0.25">
      <c r="A27" s="306"/>
      <c r="B27" s="306"/>
      <c r="C27" s="306"/>
      <c r="D27" s="308"/>
      <c r="E27" s="308"/>
      <c r="F27" s="308"/>
      <c r="G27" s="356"/>
      <c r="H27" s="267" t="s">
        <v>128</v>
      </c>
      <c r="I27" s="268">
        <v>2</v>
      </c>
      <c r="J27" s="308"/>
      <c r="K27" s="329"/>
      <c r="L27" s="359"/>
      <c r="M27" s="362"/>
      <c r="N27" s="359"/>
      <c r="O27" s="362"/>
      <c r="P27" s="359"/>
      <c r="Q27" s="329"/>
      <c r="R27" s="329"/>
      <c r="S27" s="217"/>
    </row>
    <row r="28" spans="1:19" s="218" customFormat="1" ht="47.25" customHeight="1" x14ac:dyDescent="0.25">
      <c r="A28" s="306"/>
      <c r="B28" s="306"/>
      <c r="C28" s="306"/>
      <c r="D28" s="308"/>
      <c r="E28" s="308"/>
      <c r="F28" s="308"/>
      <c r="G28" s="356"/>
      <c r="H28" s="267" t="s">
        <v>818</v>
      </c>
      <c r="I28" s="268">
        <v>25</v>
      </c>
      <c r="J28" s="308"/>
      <c r="K28" s="329"/>
      <c r="L28" s="359"/>
      <c r="M28" s="362"/>
      <c r="N28" s="359"/>
      <c r="O28" s="362"/>
      <c r="P28" s="359"/>
      <c r="Q28" s="329"/>
      <c r="R28" s="329"/>
      <c r="S28" s="217"/>
    </row>
    <row r="29" spans="1:19" s="218" customFormat="1" ht="30" customHeight="1" x14ac:dyDescent="0.25">
      <c r="A29" s="306"/>
      <c r="B29" s="306"/>
      <c r="C29" s="306"/>
      <c r="D29" s="308"/>
      <c r="E29" s="308"/>
      <c r="F29" s="308"/>
      <c r="G29" s="356"/>
      <c r="H29" s="267" t="s">
        <v>37</v>
      </c>
      <c r="I29" s="268">
        <v>1</v>
      </c>
      <c r="J29" s="308"/>
      <c r="K29" s="329"/>
      <c r="L29" s="359"/>
      <c r="M29" s="362"/>
      <c r="N29" s="359"/>
      <c r="O29" s="362"/>
      <c r="P29" s="359"/>
      <c r="Q29" s="329"/>
      <c r="R29" s="329"/>
      <c r="S29" s="217"/>
    </row>
    <row r="30" spans="1:19" s="218" customFormat="1" ht="45.75" customHeight="1" x14ac:dyDescent="0.25">
      <c r="A30" s="292"/>
      <c r="B30" s="292"/>
      <c r="C30" s="292"/>
      <c r="D30" s="309"/>
      <c r="E30" s="309"/>
      <c r="F30" s="309"/>
      <c r="G30" s="357"/>
      <c r="H30" s="269" t="s">
        <v>246</v>
      </c>
      <c r="I30" s="270" t="s">
        <v>819</v>
      </c>
      <c r="J30" s="309"/>
      <c r="K30" s="325"/>
      <c r="L30" s="360"/>
      <c r="M30" s="363"/>
      <c r="N30" s="360"/>
      <c r="O30" s="363"/>
      <c r="P30" s="360"/>
      <c r="Q30" s="325"/>
      <c r="R30" s="325"/>
      <c r="S30" s="217"/>
    </row>
    <row r="31" spans="1:19" s="218" customFormat="1" ht="21" customHeight="1" x14ac:dyDescent="0.25">
      <c r="A31" s="265"/>
      <c r="B31" s="288" t="s">
        <v>820</v>
      </c>
      <c r="C31" s="289"/>
      <c r="D31" s="289"/>
      <c r="E31" s="289"/>
      <c r="F31" s="289"/>
      <c r="G31" s="289"/>
      <c r="H31" s="289"/>
      <c r="I31" s="289"/>
      <c r="J31" s="289"/>
      <c r="K31" s="289"/>
      <c r="L31" s="289"/>
      <c r="M31" s="289"/>
      <c r="N31" s="289"/>
      <c r="O31" s="289"/>
      <c r="P31" s="289"/>
      <c r="Q31" s="289"/>
      <c r="R31" s="290"/>
      <c r="S31" s="217"/>
    </row>
    <row r="32" spans="1:19" s="11" customFormat="1" x14ac:dyDescent="0.25">
      <c r="A32" s="14"/>
      <c r="B32" s="15"/>
      <c r="C32" s="15"/>
      <c r="D32" s="15"/>
      <c r="E32" s="15"/>
      <c r="F32" s="15"/>
      <c r="G32" s="15"/>
      <c r="H32" s="15"/>
      <c r="I32" s="15"/>
      <c r="J32" s="15"/>
      <c r="K32" s="15"/>
      <c r="L32" s="15"/>
      <c r="M32" s="18"/>
      <c r="N32" s="18"/>
      <c r="O32" s="18"/>
      <c r="P32" s="18"/>
      <c r="Q32" s="15"/>
      <c r="R32" s="15"/>
    </row>
    <row r="33" spans="13:16" s="11" customFormat="1" x14ac:dyDescent="0.25">
      <c r="M33" s="283" t="s">
        <v>144</v>
      </c>
      <c r="N33" s="284"/>
      <c r="O33" s="284" t="s">
        <v>145</v>
      </c>
      <c r="P33" s="285"/>
    </row>
    <row r="34" spans="13:16" s="11" customFormat="1" x14ac:dyDescent="0.25">
      <c r="M34" s="25" t="s">
        <v>118</v>
      </c>
      <c r="N34" s="25" t="s">
        <v>119</v>
      </c>
      <c r="O34" s="25" t="s">
        <v>118</v>
      </c>
      <c r="P34" s="25" t="s">
        <v>119</v>
      </c>
    </row>
    <row r="35" spans="13:16" s="11" customFormat="1" x14ac:dyDescent="0.25">
      <c r="M35" s="26">
        <v>9</v>
      </c>
      <c r="N35" s="27">
        <f>O7+O9+O11+O13+O15+O17+O19+O21+O23</f>
        <v>105600</v>
      </c>
      <c r="O35" s="28">
        <v>1</v>
      </c>
      <c r="P35" s="155">
        <v>67706.5</v>
      </c>
    </row>
    <row r="36" spans="13:16" s="11" customFormat="1" x14ac:dyDescent="0.25">
      <c r="M36" s="12"/>
      <c r="N36" s="12"/>
      <c r="O36" s="12"/>
      <c r="P36" s="12"/>
    </row>
    <row r="37" spans="13:16" s="11" customFormat="1" x14ac:dyDescent="0.25">
      <c r="M37" s="12"/>
      <c r="N37" s="12"/>
      <c r="O37" s="12"/>
      <c r="P37" s="12"/>
    </row>
    <row r="38" spans="13:16" s="11" customFormat="1" x14ac:dyDescent="0.25">
      <c r="M38" s="12"/>
      <c r="N38" s="12"/>
      <c r="O38" s="12"/>
      <c r="P38" s="12"/>
    </row>
    <row r="39" spans="13:16" s="11" customFormat="1" x14ac:dyDescent="0.25">
      <c r="M39" s="12"/>
      <c r="N39" s="12"/>
      <c r="O39" s="12"/>
      <c r="P39" s="12"/>
    </row>
    <row r="40" spans="13:16" s="11" customFormat="1" x14ac:dyDescent="0.25">
      <c r="M40" s="12"/>
      <c r="N40" s="12"/>
      <c r="O40" s="12"/>
      <c r="P40" s="12"/>
    </row>
    <row r="41" spans="13:16" s="11" customFormat="1" x14ac:dyDescent="0.25">
      <c r="M41" s="12"/>
      <c r="N41" s="12"/>
      <c r="O41" s="12"/>
      <c r="P41" s="12"/>
    </row>
    <row r="42" spans="13:16" s="11" customFormat="1" x14ac:dyDescent="0.25">
      <c r="M42" s="12"/>
      <c r="N42" s="12"/>
      <c r="O42" s="12"/>
      <c r="P42" s="12"/>
    </row>
    <row r="43" spans="13:16" s="11" customFormat="1" x14ac:dyDescent="0.25">
      <c r="M43" s="12"/>
      <c r="N43" s="12"/>
      <c r="O43" s="12"/>
      <c r="P43" s="12"/>
    </row>
    <row r="44" spans="13:16" s="11" customFormat="1" x14ac:dyDescent="0.25">
      <c r="M44" s="12"/>
      <c r="N44" s="12"/>
      <c r="O44" s="12"/>
      <c r="P44" s="12"/>
    </row>
    <row r="45" spans="13:16" s="11" customFormat="1" x14ac:dyDescent="0.25">
      <c r="M45" s="12"/>
      <c r="N45" s="12"/>
      <c r="O45" s="12"/>
      <c r="P45" s="12"/>
    </row>
    <row r="46" spans="13:16" s="11" customFormat="1" x14ac:dyDescent="0.25">
      <c r="M46" s="12"/>
      <c r="N46" s="12"/>
      <c r="O46" s="12"/>
      <c r="P46" s="12"/>
    </row>
    <row r="47" spans="13:16" s="11" customFormat="1" x14ac:dyDescent="0.25">
      <c r="M47" s="12"/>
      <c r="N47" s="12"/>
      <c r="O47" s="12"/>
      <c r="P47" s="12"/>
    </row>
    <row r="48" spans="13:16" s="11" customFormat="1" x14ac:dyDescent="0.25">
      <c r="M48" s="12"/>
      <c r="N48" s="12"/>
      <c r="O48" s="12"/>
      <c r="P48" s="12"/>
    </row>
    <row r="49" spans="13:16" s="11" customFormat="1" x14ac:dyDescent="0.25">
      <c r="M49" s="12"/>
      <c r="N49" s="12"/>
      <c r="O49" s="12"/>
      <c r="P49" s="12"/>
    </row>
    <row r="50" spans="13:16" s="11" customFormat="1" x14ac:dyDescent="0.25">
      <c r="M50" s="12"/>
      <c r="N50" s="12"/>
      <c r="O50" s="12"/>
      <c r="P50" s="12"/>
    </row>
    <row r="51" spans="13:16" s="11" customFormat="1" x14ac:dyDescent="0.25">
      <c r="M51" s="12"/>
      <c r="N51" s="12"/>
      <c r="O51" s="12"/>
      <c r="P51" s="12"/>
    </row>
    <row r="52" spans="13:16" s="11" customFormat="1" x14ac:dyDescent="0.25">
      <c r="M52" s="12"/>
      <c r="N52" s="12"/>
      <c r="O52" s="12"/>
      <c r="P52" s="12"/>
    </row>
    <row r="53" spans="13:16" s="11" customFormat="1" x14ac:dyDescent="0.25">
      <c r="M53" s="12"/>
      <c r="N53" s="12"/>
      <c r="O53" s="12"/>
      <c r="P53" s="12"/>
    </row>
    <row r="54" spans="13:16" s="11" customFormat="1" x14ac:dyDescent="0.25">
      <c r="M54" s="12"/>
      <c r="N54" s="12"/>
      <c r="O54" s="12"/>
      <c r="P54" s="12"/>
    </row>
    <row r="55" spans="13:16" s="11" customFormat="1" x14ac:dyDescent="0.25">
      <c r="M55" s="12"/>
      <c r="N55" s="12"/>
      <c r="O55" s="12"/>
      <c r="P55" s="12"/>
    </row>
    <row r="56" spans="13:16" s="11" customFormat="1" x14ac:dyDescent="0.25">
      <c r="M56" s="12"/>
      <c r="N56" s="12"/>
      <c r="O56" s="12"/>
      <c r="P56" s="12"/>
    </row>
    <row r="57" spans="13:16" s="11" customFormat="1" x14ac:dyDescent="0.25">
      <c r="M57" s="12"/>
      <c r="N57" s="12"/>
      <c r="O57" s="12"/>
      <c r="P57" s="12"/>
    </row>
    <row r="58" spans="13:16" s="11" customFormat="1" x14ac:dyDescent="0.25">
      <c r="M58" s="12"/>
      <c r="N58" s="12"/>
      <c r="O58" s="12"/>
      <c r="P58" s="12"/>
    </row>
    <row r="59" spans="13:16" s="11" customFormat="1" x14ac:dyDescent="0.25">
      <c r="M59" s="12"/>
      <c r="N59" s="12"/>
      <c r="O59" s="12"/>
      <c r="P59" s="12"/>
    </row>
    <row r="60" spans="13:16" s="11" customFormat="1" x14ac:dyDescent="0.25">
      <c r="M60" s="12"/>
      <c r="N60" s="12"/>
      <c r="O60" s="12"/>
      <c r="P60" s="12"/>
    </row>
    <row r="61" spans="13:16" s="11" customFormat="1" x14ac:dyDescent="0.25">
      <c r="M61" s="12"/>
      <c r="N61" s="12"/>
      <c r="O61" s="12"/>
      <c r="P61" s="12"/>
    </row>
    <row r="62" spans="13:16" s="11" customFormat="1" x14ac:dyDescent="0.25">
      <c r="M62" s="12"/>
      <c r="N62" s="12"/>
      <c r="O62" s="12"/>
      <c r="P62" s="12"/>
    </row>
    <row r="63" spans="13:16" s="11" customFormat="1" x14ac:dyDescent="0.25">
      <c r="M63" s="12"/>
      <c r="N63" s="12"/>
      <c r="O63" s="12"/>
      <c r="P63" s="12"/>
    </row>
    <row r="64" spans="13:16" s="11" customFormat="1" x14ac:dyDescent="0.25">
      <c r="M64" s="12"/>
      <c r="N64" s="12"/>
      <c r="O64" s="12"/>
      <c r="P64" s="12"/>
    </row>
    <row r="65" spans="13:16" s="11" customFormat="1" x14ac:dyDescent="0.25">
      <c r="M65" s="12"/>
      <c r="N65" s="12"/>
      <c r="O65" s="12"/>
      <c r="P65" s="12"/>
    </row>
    <row r="66" spans="13:16" s="11" customFormat="1" x14ac:dyDescent="0.25">
      <c r="M66" s="12"/>
      <c r="N66" s="12"/>
      <c r="O66" s="12"/>
      <c r="P66" s="12"/>
    </row>
    <row r="67" spans="13:16" s="11" customFormat="1" x14ac:dyDescent="0.25">
      <c r="M67" s="12"/>
      <c r="N67" s="12"/>
      <c r="O67" s="12"/>
      <c r="P67" s="12"/>
    </row>
    <row r="68" spans="13:16" s="11" customFormat="1" x14ac:dyDescent="0.25">
      <c r="M68" s="12"/>
      <c r="N68" s="12"/>
      <c r="O68" s="12"/>
      <c r="P68" s="12"/>
    </row>
    <row r="69" spans="13:16" s="11" customFormat="1" x14ac:dyDescent="0.25">
      <c r="M69" s="12"/>
      <c r="N69" s="12"/>
      <c r="O69" s="12"/>
      <c r="P69" s="12"/>
    </row>
    <row r="70" spans="13:16" s="11" customFormat="1" x14ac:dyDescent="0.25">
      <c r="M70" s="12"/>
      <c r="N70" s="12"/>
      <c r="O70" s="12"/>
      <c r="P70" s="12"/>
    </row>
    <row r="71" spans="13:16" s="11" customFormat="1" x14ac:dyDescent="0.25">
      <c r="M71" s="12"/>
      <c r="N71" s="12"/>
      <c r="O71" s="12"/>
      <c r="P71" s="12"/>
    </row>
    <row r="72" spans="13:16" s="11" customFormat="1" x14ac:dyDescent="0.25">
      <c r="M72" s="12"/>
      <c r="N72" s="12"/>
      <c r="O72" s="12"/>
      <c r="P72" s="12"/>
    </row>
    <row r="73" spans="13:16" s="11" customFormat="1" x14ac:dyDescent="0.25">
      <c r="M73" s="12"/>
      <c r="N73" s="12"/>
      <c r="O73" s="12"/>
      <c r="P73" s="12"/>
    </row>
    <row r="74" spans="13:16" s="11" customFormat="1" x14ac:dyDescent="0.25">
      <c r="M74" s="12"/>
      <c r="N74" s="12"/>
      <c r="O74" s="12"/>
      <c r="P74" s="12"/>
    </row>
    <row r="75" spans="13:16" s="11" customFormat="1" x14ac:dyDescent="0.25">
      <c r="M75" s="12"/>
      <c r="N75" s="12"/>
      <c r="O75" s="12"/>
      <c r="P75" s="12"/>
    </row>
    <row r="76" spans="13:16" s="11" customFormat="1" x14ac:dyDescent="0.25">
      <c r="M76" s="12"/>
      <c r="N76" s="12"/>
      <c r="O76" s="12"/>
      <c r="P76" s="12"/>
    </row>
    <row r="77" spans="13:16" s="11" customFormat="1" x14ac:dyDescent="0.25">
      <c r="M77" s="12"/>
      <c r="N77" s="12"/>
      <c r="O77" s="12"/>
      <c r="P77" s="12"/>
    </row>
    <row r="78" spans="13:16" s="11" customFormat="1" x14ac:dyDescent="0.25">
      <c r="M78" s="12"/>
      <c r="N78" s="12"/>
      <c r="O78" s="12"/>
      <c r="P78" s="12"/>
    </row>
    <row r="79" spans="13:16" s="11" customFormat="1" x14ac:dyDescent="0.25">
      <c r="M79" s="12"/>
      <c r="N79" s="12"/>
      <c r="O79" s="12"/>
      <c r="P79" s="12"/>
    </row>
    <row r="80" spans="13:16" s="11" customFormat="1" x14ac:dyDescent="0.25">
      <c r="M80" s="12"/>
      <c r="N80" s="12"/>
      <c r="O80" s="12"/>
      <c r="P80" s="12"/>
    </row>
    <row r="81" spans="13:16" s="11" customFormat="1" x14ac:dyDescent="0.25">
      <c r="M81" s="12"/>
      <c r="N81" s="12"/>
      <c r="O81" s="12"/>
      <c r="P81" s="12"/>
    </row>
    <row r="82" spans="13:16" s="11" customFormat="1" x14ac:dyDescent="0.25">
      <c r="M82" s="12"/>
      <c r="N82" s="12"/>
      <c r="O82" s="12"/>
      <c r="P82" s="12"/>
    </row>
    <row r="83" spans="13:16" s="11" customFormat="1" x14ac:dyDescent="0.25">
      <c r="M83" s="12"/>
      <c r="N83" s="12"/>
      <c r="O83" s="12"/>
      <c r="P83" s="12"/>
    </row>
    <row r="84" spans="13:16" s="11" customFormat="1" x14ac:dyDescent="0.25">
      <c r="M84" s="12"/>
      <c r="N84" s="12"/>
      <c r="O84" s="12"/>
      <c r="P84" s="12"/>
    </row>
    <row r="85" spans="13:16" s="11" customFormat="1" x14ac:dyDescent="0.25">
      <c r="M85" s="12"/>
      <c r="N85" s="12"/>
      <c r="O85" s="12"/>
      <c r="P85" s="12"/>
    </row>
    <row r="86" spans="13:16" s="11" customFormat="1" x14ac:dyDescent="0.25">
      <c r="M86" s="12"/>
      <c r="N86" s="12"/>
      <c r="O86" s="12"/>
      <c r="P86" s="12"/>
    </row>
    <row r="87" spans="13:16" s="11" customFormat="1" x14ac:dyDescent="0.25">
      <c r="M87" s="12"/>
      <c r="N87" s="12"/>
      <c r="O87" s="12"/>
      <c r="P87" s="12"/>
    </row>
    <row r="88" spans="13:16" s="11" customFormat="1" x14ac:dyDescent="0.25">
      <c r="M88" s="12"/>
      <c r="N88" s="12"/>
      <c r="O88" s="12"/>
      <c r="P88" s="12"/>
    </row>
    <row r="89" spans="13:16" s="11" customFormat="1" x14ac:dyDescent="0.25">
      <c r="M89" s="12"/>
      <c r="N89" s="12"/>
      <c r="O89" s="12"/>
      <c r="P89" s="12"/>
    </row>
    <row r="90" spans="13:16" s="11" customFormat="1" x14ac:dyDescent="0.25">
      <c r="M90" s="12"/>
      <c r="N90" s="12"/>
      <c r="O90" s="12"/>
      <c r="P90" s="12"/>
    </row>
    <row r="91" spans="13:16" s="11" customFormat="1" x14ac:dyDescent="0.25">
      <c r="M91" s="12"/>
      <c r="N91" s="12"/>
      <c r="O91" s="12"/>
      <c r="P91" s="12"/>
    </row>
    <row r="92" spans="13:16" s="11" customFormat="1" x14ac:dyDescent="0.25">
      <c r="M92" s="12"/>
      <c r="N92" s="12"/>
      <c r="O92" s="12"/>
      <c r="P92" s="12"/>
    </row>
    <row r="93" spans="13:16" s="11" customFormat="1" x14ac:dyDescent="0.25">
      <c r="M93" s="12"/>
      <c r="N93" s="12"/>
      <c r="O93" s="12"/>
      <c r="P93" s="12"/>
    </row>
    <row r="94" spans="13:16" s="11" customFormat="1" x14ac:dyDescent="0.25">
      <c r="M94" s="12"/>
      <c r="N94" s="12"/>
      <c r="O94" s="12"/>
      <c r="P94" s="12"/>
    </row>
    <row r="95" spans="13:16" s="11" customFormat="1" x14ac:dyDescent="0.25">
      <c r="M95" s="12"/>
      <c r="N95" s="12"/>
      <c r="O95" s="12"/>
      <c r="P95" s="12"/>
    </row>
    <row r="96" spans="13:16" s="11" customFormat="1" x14ac:dyDescent="0.25">
      <c r="M96" s="12"/>
      <c r="N96" s="12"/>
      <c r="O96" s="12"/>
      <c r="P96" s="12"/>
    </row>
    <row r="97" spans="13:16" s="11" customFormat="1" x14ac:dyDescent="0.25">
      <c r="M97" s="12"/>
      <c r="N97" s="12"/>
      <c r="O97" s="12"/>
      <c r="P97" s="12"/>
    </row>
    <row r="98" spans="13:16" s="11" customFormat="1" x14ac:dyDescent="0.25">
      <c r="M98" s="12"/>
      <c r="N98" s="12"/>
      <c r="O98" s="12"/>
      <c r="P98" s="12"/>
    </row>
    <row r="99" spans="13:16" s="11" customFormat="1" x14ac:dyDescent="0.25">
      <c r="M99" s="12"/>
      <c r="N99" s="12"/>
      <c r="O99" s="12"/>
      <c r="P99" s="12"/>
    </row>
    <row r="100" spans="13:16" s="11" customFormat="1" x14ac:dyDescent="0.25">
      <c r="M100" s="12"/>
      <c r="N100" s="12"/>
      <c r="O100" s="12"/>
      <c r="P100" s="12"/>
    </row>
    <row r="101" spans="13:16" s="11" customFormat="1" x14ac:dyDescent="0.25">
      <c r="M101" s="12"/>
      <c r="N101" s="12"/>
      <c r="O101" s="12"/>
      <c r="P101" s="12"/>
    </row>
    <row r="102" spans="13:16" s="11" customFormat="1" x14ac:dyDescent="0.25">
      <c r="M102" s="12"/>
      <c r="N102" s="12"/>
      <c r="O102" s="12"/>
      <c r="P102" s="12"/>
    </row>
    <row r="103" spans="13:16" s="11" customFormat="1" x14ac:dyDescent="0.25">
      <c r="M103" s="12"/>
      <c r="N103" s="12"/>
      <c r="O103" s="12"/>
      <c r="P103" s="12"/>
    </row>
    <row r="104" spans="13:16" s="11" customFormat="1" x14ac:dyDescent="0.25">
      <c r="M104" s="12"/>
      <c r="N104" s="12"/>
      <c r="O104" s="12"/>
      <c r="P104" s="12"/>
    </row>
    <row r="105" spans="13:16" s="11" customFormat="1" x14ac:dyDescent="0.25">
      <c r="M105" s="12"/>
      <c r="N105" s="12"/>
      <c r="O105" s="12"/>
      <c r="P105" s="12"/>
    </row>
    <row r="106" spans="13:16" s="11" customFormat="1" x14ac:dyDescent="0.25">
      <c r="M106" s="12"/>
      <c r="N106" s="12"/>
      <c r="O106" s="12"/>
      <c r="P106" s="12"/>
    </row>
    <row r="107" spans="13:16" s="11" customFormat="1" x14ac:dyDescent="0.25">
      <c r="M107" s="12"/>
      <c r="N107" s="12"/>
      <c r="O107" s="12"/>
      <c r="P107" s="12"/>
    </row>
    <row r="108" spans="13:16" s="11" customFormat="1" x14ac:dyDescent="0.25">
      <c r="M108" s="12"/>
      <c r="N108" s="12"/>
      <c r="O108" s="12"/>
      <c r="P108" s="12"/>
    </row>
    <row r="109" spans="13:16" s="11" customFormat="1" x14ac:dyDescent="0.25">
      <c r="M109" s="12"/>
      <c r="N109" s="12"/>
      <c r="O109" s="12"/>
      <c r="P109" s="12"/>
    </row>
    <row r="110" spans="13:16" s="11" customFormat="1" x14ac:dyDescent="0.25">
      <c r="M110" s="12"/>
      <c r="N110" s="12"/>
      <c r="O110" s="12"/>
      <c r="P110" s="12"/>
    </row>
    <row r="111" spans="13:16" s="11" customFormat="1" x14ac:dyDescent="0.25">
      <c r="M111" s="12"/>
      <c r="N111" s="12"/>
      <c r="O111" s="12"/>
      <c r="P111" s="12"/>
    </row>
    <row r="112" spans="13:16" s="11" customFormat="1" x14ac:dyDescent="0.25">
      <c r="M112" s="12"/>
      <c r="N112" s="12"/>
      <c r="O112" s="12"/>
      <c r="P112" s="12"/>
    </row>
    <row r="113" spans="13:16" s="11" customFormat="1" x14ac:dyDescent="0.25">
      <c r="M113" s="12"/>
      <c r="N113" s="12"/>
      <c r="O113" s="12"/>
      <c r="P113" s="12"/>
    </row>
    <row r="114" spans="13:16" s="11" customFormat="1" x14ac:dyDescent="0.25">
      <c r="M114" s="12"/>
      <c r="N114" s="12"/>
      <c r="O114" s="12"/>
      <c r="P114" s="12"/>
    </row>
    <row r="115" spans="13:16" s="11" customFormat="1" x14ac:dyDescent="0.25">
      <c r="M115" s="12"/>
      <c r="N115" s="12"/>
      <c r="O115" s="12"/>
      <c r="P115" s="12"/>
    </row>
    <row r="116" spans="13:16" s="11" customFormat="1" x14ac:dyDescent="0.25">
      <c r="M116" s="12"/>
      <c r="N116" s="12"/>
      <c r="O116" s="12"/>
      <c r="P116" s="12"/>
    </row>
    <row r="117" spans="13:16" s="11" customFormat="1" x14ac:dyDescent="0.25">
      <c r="M117" s="12"/>
      <c r="N117" s="12"/>
      <c r="O117" s="12"/>
      <c r="P117" s="12"/>
    </row>
    <row r="118" spans="13:16" s="11" customFormat="1" x14ac:dyDescent="0.25">
      <c r="M118" s="12"/>
      <c r="N118" s="12"/>
      <c r="O118" s="12"/>
      <c r="P118" s="12"/>
    </row>
    <row r="119" spans="13:16" s="11" customFormat="1" x14ac:dyDescent="0.25">
      <c r="M119" s="12"/>
      <c r="N119" s="12"/>
      <c r="O119" s="12"/>
      <c r="P119" s="12"/>
    </row>
    <row r="120" spans="13:16" s="11" customFormat="1" x14ac:dyDescent="0.25">
      <c r="M120" s="12"/>
      <c r="N120" s="12"/>
      <c r="O120" s="12"/>
      <c r="P120" s="12"/>
    </row>
    <row r="121" spans="13:16" s="11" customFormat="1" x14ac:dyDescent="0.25">
      <c r="M121" s="12"/>
      <c r="N121" s="12"/>
      <c r="O121" s="12"/>
      <c r="P121" s="12"/>
    </row>
    <row r="122" spans="13:16" s="11" customFormat="1" x14ac:dyDescent="0.25">
      <c r="M122" s="12"/>
      <c r="N122" s="12"/>
      <c r="O122" s="12"/>
      <c r="P122" s="12"/>
    </row>
    <row r="123" spans="13:16" s="11" customFormat="1" x14ac:dyDescent="0.25">
      <c r="M123" s="12"/>
      <c r="N123" s="12"/>
      <c r="O123" s="12"/>
      <c r="P123" s="12"/>
    </row>
    <row r="124" spans="13:16" s="11" customFormat="1" x14ac:dyDescent="0.25">
      <c r="M124" s="12"/>
      <c r="N124" s="12"/>
      <c r="O124" s="12"/>
      <c r="P124" s="12"/>
    </row>
    <row r="125" spans="13:16" s="11" customFormat="1" x14ac:dyDescent="0.25">
      <c r="M125" s="12"/>
      <c r="N125" s="12"/>
      <c r="O125" s="12"/>
      <c r="P125" s="12"/>
    </row>
    <row r="126" spans="13:16" s="11" customFormat="1" x14ac:dyDescent="0.25">
      <c r="M126" s="12"/>
      <c r="N126" s="12"/>
      <c r="O126" s="12"/>
      <c r="P126" s="12"/>
    </row>
    <row r="127" spans="13:16" s="11" customFormat="1" x14ac:dyDescent="0.25">
      <c r="M127" s="12"/>
      <c r="N127" s="12"/>
      <c r="O127" s="12"/>
      <c r="P127" s="12"/>
    </row>
    <row r="128" spans="13:16" s="11" customFormat="1" x14ac:dyDescent="0.25">
      <c r="M128" s="12"/>
      <c r="N128" s="12"/>
      <c r="O128" s="12"/>
      <c r="P128" s="12"/>
    </row>
    <row r="129" spans="13:16" s="11" customFormat="1" x14ac:dyDescent="0.25">
      <c r="M129" s="12"/>
      <c r="N129" s="12"/>
      <c r="O129" s="12"/>
      <c r="P129" s="12"/>
    </row>
    <row r="130" spans="13:16" s="11" customFormat="1" x14ac:dyDescent="0.25">
      <c r="M130" s="12"/>
      <c r="N130" s="12"/>
      <c r="O130" s="12"/>
      <c r="P130" s="12"/>
    </row>
    <row r="131" spans="13:16" s="11" customFormat="1" x14ac:dyDescent="0.25">
      <c r="M131" s="12"/>
      <c r="N131" s="12"/>
      <c r="O131" s="12"/>
      <c r="P131" s="12"/>
    </row>
    <row r="132" spans="13:16" s="11" customFormat="1" x14ac:dyDescent="0.25">
      <c r="M132" s="12"/>
      <c r="N132" s="12"/>
      <c r="O132" s="12"/>
      <c r="P132" s="12"/>
    </row>
    <row r="133" spans="13:16" s="11" customFormat="1" x14ac:dyDescent="0.25">
      <c r="M133" s="12"/>
      <c r="N133" s="12"/>
      <c r="O133" s="12"/>
      <c r="P133" s="12"/>
    </row>
    <row r="134" spans="13:16" s="11" customFormat="1" x14ac:dyDescent="0.25">
      <c r="M134" s="12"/>
      <c r="N134" s="12"/>
      <c r="O134" s="12"/>
      <c r="P134" s="12"/>
    </row>
    <row r="135" spans="13:16" s="11" customFormat="1" x14ac:dyDescent="0.25">
      <c r="M135" s="12"/>
      <c r="N135" s="12"/>
      <c r="O135" s="12"/>
      <c r="P135" s="12"/>
    </row>
    <row r="136" spans="13:16" s="11" customFormat="1" x14ac:dyDescent="0.25">
      <c r="M136" s="12"/>
      <c r="N136" s="12"/>
      <c r="O136" s="12"/>
      <c r="P136" s="12"/>
    </row>
    <row r="137" spans="13:16" s="11" customFormat="1" x14ac:dyDescent="0.25">
      <c r="M137" s="12"/>
      <c r="N137" s="12"/>
      <c r="O137" s="12"/>
      <c r="P137" s="12"/>
    </row>
    <row r="138" spans="13:16" s="11" customFormat="1" x14ac:dyDescent="0.25">
      <c r="M138" s="12"/>
      <c r="N138" s="12"/>
      <c r="O138" s="12"/>
      <c r="P138" s="12"/>
    </row>
    <row r="139" spans="13:16" s="11" customFormat="1" x14ac:dyDescent="0.25">
      <c r="M139" s="12"/>
      <c r="N139" s="12"/>
      <c r="O139" s="12"/>
      <c r="P139" s="12"/>
    </row>
    <row r="140" spans="13:16" s="11" customFormat="1" x14ac:dyDescent="0.25">
      <c r="M140" s="12"/>
      <c r="N140" s="12"/>
      <c r="O140" s="12"/>
      <c r="P140" s="12"/>
    </row>
    <row r="141" spans="13:16" s="11" customFormat="1" x14ac:dyDescent="0.25">
      <c r="M141" s="12"/>
      <c r="N141" s="12"/>
      <c r="O141" s="12"/>
      <c r="P141" s="12"/>
    </row>
    <row r="142" spans="13:16" s="11" customFormat="1" x14ac:dyDescent="0.25">
      <c r="M142" s="12"/>
      <c r="N142" s="12"/>
      <c r="O142" s="12"/>
      <c r="P142" s="12"/>
    </row>
    <row r="143" spans="13:16" s="11" customFormat="1" x14ac:dyDescent="0.25">
      <c r="M143" s="12"/>
      <c r="N143" s="12"/>
      <c r="O143" s="12"/>
      <c r="P143" s="12"/>
    </row>
    <row r="144" spans="13:16" s="11" customFormat="1" x14ac:dyDescent="0.25">
      <c r="M144" s="12"/>
      <c r="N144" s="12"/>
      <c r="O144" s="12"/>
      <c r="P144" s="12"/>
    </row>
    <row r="145" spans="13:16" s="11" customFormat="1" x14ac:dyDescent="0.25">
      <c r="M145" s="12"/>
      <c r="N145" s="12"/>
      <c r="O145" s="12"/>
      <c r="P145" s="12"/>
    </row>
    <row r="146" spans="13:16" s="11" customFormat="1" x14ac:dyDescent="0.25">
      <c r="M146" s="12"/>
      <c r="N146" s="12"/>
      <c r="O146" s="12"/>
      <c r="P146" s="12"/>
    </row>
    <row r="147" spans="13:16" s="11" customFormat="1" x14ac:dyDescent="0.25">
      <c r="M147" s="12"/>
      <c r="N147" s="12"/>
      <c r="O147" s="12"/>
      <c r="P147" s="12"/>
    </row>
    <row r="148" spans="13:16" s="11" customFormat="1" x14ac:dyDescent="0.25">
      <c r="M148" s="12"/>
      <c r="N148" s="12"/>
      <c r="O148" s="12"/>
      <c r="P148" s="12"/>
    </row>
    <row r="149" spans="13:16" s="11" customFormat="1" x14ac:dyDescent="0.25">
      <c r="M149" s="12"/>
      <c r="N149" s="12"/>
      <c r="O149" s="12"/>
      <c r="P149" s="12"/>
    </row>
    <row r="150" spans="13:16" s="11" customFormat="1" x14ac:dyDescent="0.25">
      <c r="M150" s="12"/>
      <c r="N150" s="12"/>
      <c r="O150" s="12"/>
      <c r="P150" s="12"/>
    </row>
    <row r="151" spans="13:16" s="11" customFormat="1" x14ac:dyDescent="0.25">
      <c r="M151" s="12"/>
      <c r="N151" s="12"/>
      <c r="O151" s="12"/>
      <c r="P151" s="12"/>
    </row>
    <row r="152" spans="13:16" s="11" customFormat="1" x14ac:dyDescent="0.25">
      <c r="M152" s="12"/>
      <c r="N152" s="12"/>
      <c r="O152" s="12"/>
      <c r="P152" s="12"/>
    </row>
    <row r="153" spans="13:16" s="11" customFormat="1" x14ac:dyDescent="0.25">
      <c r="M153" s="12"/>
      <c r="N153" s="12"/>
      <c r="O153" s="12"/>
      <c r="P153" s="12"/>
    </row>
    <row r="154" spans="13:16" s="11" customFormat="1" x14ac:dyDescent="0.25">
      <c r="M154" s="12"/>
      <c r="N154" s="12"/>
      <c r="O154" s="12"/>
      <c r="P154" s="12"/>
    </row>
    <row r="155" spans="13:16" s="11" customFormat="1" x14ac:dyDescent="0.25">
      <c r="M155" s="12"/>
      <c r="N155" s="12"/>
      <c r="O155" s="12"/>
      <c r="P155" s="12"/>
    </row>
    <row r="156" spans="13:16" s="11" customFormat="1" x14ac:dyDescent="0.25">
      <c r="M156" s="12"/>
      <c r="N156" s="12"/>
      <c r="O156" s="12"/>
      <c r="P156" s="12"/>
    </row>
    <row r="157" spans="13:16" s="11" customFormat="1" x14ac:dyDescent="0.25">
      <c r="M157" s="12"/>
      <c r="N157" s="12"/>
      <c r="O157" s="12"/>
      <c r="P157" s="12"/>
    </row>
    <row r="158" spans="13:16" s="11" customFormat="1" x14ac:dyDescent="0.25">
      <c r="M158" s="12"/>
      <c r="N158" s="12"/>
      <c r="O158" s="12"/>
      <c r="P158" s="12"/>
    </row>
    <row r="159" spans="13:16" s="11" customFormat="1" x14ac:dyDescent="0.25">
      <c r="M159" s="12"/>
      <c r="N159" s="12"/>
      <c r="O159" s="12"/>
      <c r="P159" s="12"/>
    </row>
    <row r="160" spans="13:16" s="11" customFormat="1" x14ac:dyDescent="0.25">
      <c r="M160" s="12"/>
      <c r="N160" s="12"/>
      <c r="O160" s="12"/>
      <c r="P160" s="12"/>
    </row>
    <row r="161" spans="12:16" s="11" customFormat="1" x14ac:dyDescent="0.25">
      <c r="M161" s="12"/>
      <c r="N161" s="12"/>
      <c r="O161" s="12"/>
      <c r="P161" s="12"/>
    </row>
    <row r="162" spans="12:16" s="11" customFormat="1" x14ac:dyDescent="0.25">
      <c r="M162" s="12"/>
      <c r="N162" s="12"/>
      <c r="O162" s="12"/>
      <c r="P162" s="12"/>
    </row>
    <row r="163" spans="12:16" s="11" customFormat="1" x14ac:dyDescent="0.25">
      <c r="M163" s="12"/>
      <c r="N163" s="12"/>
      <c r="O163" s="12"/>
      <c r="P163" s="12"/>
    </row>
    <row r="164" spans="12:16" s="11" customFormat="1" x14ac:dyDescent="0.25">
      <c r="M164" s="12"/>
      <c r="N164" s="12"/>
      <c r="O164" s="12"/>
      <c r="P164" s="12"/>
    </row>
    <row r="165" spans="12:16" s="11" customFormat="1" x14ac:dyDescent="0.25">
      <c r="M165" s="12"/>
      <c r="N165" s="12"/>
      <c r="O165" s="12"/>
      <c r="P165" s="12"/>
    </row>
    <row r="166" spans="12:16" s="11" customFormat="1" x14ac:dyDescent="0.25">
      <c r="M166" s="12"/>
      <c r="N166" s="12"/>
      <c r="O166" s="12"/>
      <c r="P166" s="12"/>
    </row>
    <row r="167" spans="12:16" s="11" customFormat="1" x14ac:dyDescent="0.25">
      <c r="M167" s="12"/>
      <c r="N167" s="12"/>
      <c r="O167" s="12"/>
      <c r="P167" s="12"/>
    </row>
    <row r="168" spans="12:16" s="11" customFormat="1" x14ac:dyDescent="0.25">
      <c r="L168"/>
      <c r="M168" s="12"/>
      <c r="N168" s="12"/>
      <c r="O168" s="12"/>
      <c r="P168" s="12"/>
    </row>
  </sheetData>
  <mergeCells count="42">
    <mergeCell ref="R25:R30"/>
    <mergeCell ref="B31:R31"/>
    <mergeCell ref="L25:L30"/>
    <mergeCell ref="M25:M30"/>
    <mergeCell ref="N25:N30"/>
    <mergeCell ref="O25:O30"/>
    <mergeCell ref="P25:P30"/>
    <mergeCell ref="A25:A30"/>
    <mergeCell ref="B25:B30"/>
    <mergeCell ref="C25:C30"/>
    <mergeCell ref="D25:D30"/>
    <mergeCell ref="E25:E30"/>
    <mergeCell ref="O4:P4"/>
    <mergeCell ref="F4:F5"/>
    <mergeCell ref="Q4:Q5"/>
    <mergeCell ref="R4:R5"/>
    <mergeCell ref="G4:G5"/>
    <mergeCell ref="H4:I4"/>
    <mergeCell ref="J4:J5"/>
    <mergeCell ref="K4:L4"/>
    <mergeCell ref="M4:N4"/>
    <mergeCell ref="A4:A5"/>
    <mergeCell ref="B4:B5"/>
    <mergeCell ref="C4:C5"/>
    <mergeCell ref="D4:D5"/>
    <mergeCell ref="E4:E5"/>
    <mergeCell ref="B22:R22"/>
    <mergeCell ref="B24:R24"/>
    <mergeCell ref="M33:N33"/>
    <mergeCell ref="O33:P33"/>
    <mergeCell ref="B8:R8"/>
    <mergeCell ref="B10:R10"/>
    <mergeCell ref="B12:R12"/>
    <mergeCell ref="B18:R18"/>
    <mergeCell ref="B20:R20"/>
    <mergeCell ref="B16:R16"/>
    <mergeCell ref="B14:R14"/>
    <mergeCell ref="F25:F30"/>
    <mergeCell ref="G25:G30"/>
    <mergeCell ref="J25:J30"/>
    <mergeCell ref="K25:K30"/>
    <mergeCell ref="Q25:Q3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IZ</vt:lpstr>
      <vt:lpstr>CDR w Brwinowie</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RAZEM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dc:creator>
  <cp:lastModifiedBy>09</cp:lastModifiedBy>
  <cp:lastPrinted>2018-03-16T08:33:06Z</cp:lastPrinted>
  <dcterms:created xsi:type="dcterms:W3CDTF">2018-01-22T14:51:08Z</dcterms:created>
  <dcterms:modified xsi:type="dcterms:W3CDTF">2018-05-09T10:57:40Z</dcterms:modified>
</cp:coreProperties>
</file>