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defaultThemeVersion="166925"/>
  <mc:AlternateContent xmlns:mc="http://schemas.openxmlformats.org/markup-compatibility/2006">
    <mc:Choice Requires="x15">
      <x15ac:absPath xmlns:x15ac="http://schemas.microsoft.com/office/spreadsheetml/2010/11/ac" url="Z:\GRUPA ROBOCZA\Grupy tematycznej ds. innowacji w rolnictwie i na obszarach wiejskich\Tryb obiegowy-uchwała 10\"/>
    </mc:Choice>
  </mc:AlternateContent>
  <xr:revisionPtr revIDLastSave="0" documentId="10_ncr:8100000_{D74662B8-6E5B-4B85-A402-6AF3084D27FF}" xr6:coauthVersionLast="32" xr6:coauthVersionMax="32" xr10:uidLastSave="{00000000-0000-0000-0000-000000000000}"/>
  <bookViews>
    <workbookView xWindow="0" yWindow="0" windowWidth="28800" windowHeight="11835" firstSheet="4" activeTab="18" xr2:uid="{00000000-000D-0000-FFFF-FFFF00000000}"/>
  </bookViews>
  <sheets>
    <sheet name="IZ" sheetId="20" r:id="rId1"/>
    <sheet name="CDR w Brwinowie" sheetId="1" r:id="rId2"/>
    <sheet name="Dolnośląski ODR" sheetId="2" r:id="rId3"/>
    <sheet name="Kujawsko-Pomorski ODR" sheetId="3" r:id="rId4"/>
    <sheet name="Lubelski ODR" sheetId="4" r:id="rId5"/>
    <sheet name="Lubuski ODR" sheetId="5" r:id="rId6"/>
    <sheet name="Łódzki ODR" sheetId="6" r:id="rId7"/>
    <sheet name="Małopolski ODR" sheetId="7" r:id="rId8"/>
    <sheet name="Mazowiecki ODR" sheetId="8" r:id="rId9"/>
    <sheet name="Opolski ODR" sheetId="9" r:id="rId10"/>
    <sheet name="Podkarpacki ODR" sheetId="10" r:id="rId11"/>
    <sheet name="Podlaski ODR" sheetId="11" r:id="rId12"/>
    <sheet name="Pomorski ODR" sheetId="12" r:id="rId13"/>
    <sheet name="Śląski ODR" sheetId="13" r:id="rId14"/>
    <sheet name="Świętokrzyski ODR" sheetId="14" r:id="rId15"/>
    <sheet name="Warmińsko-Mazurski ODR" sheetId="15" r:id="rId16"/>
    <sheet name="Wielkopolski ODR" sheetId="16" r:id="rId17"/>
    <sheet name="Zachodniopomorski ODR" sheetId="17" r:id="rId18"/>
    <sheet name="RAZEM" sheetId="36" r:id="rId1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36" l="1"/>
  <c r="D24" i="36"/>
  <c r="N21" i="17" l="1"/>
  <c r="N24" i="13" l="1"/>
  <c r="C24" i="36" l="1"/>
  <c r="B24" i="36"/>
  <c r="P23" i="20" l="1"/>
  <c r="O23" i="20"/>
  <c r="T23" i="20"/>
  <c r="S23" i="20"/>
  <c r="P21" i="20"/>
  <c r="O21" i="20"/>
  <c r="P19" i="20"/>
  <c r="T19" i="20" s="1"/>
  <c r="O19" i="20"/>
  <c r="S19" i="20" s="1"/>
  <c r="P17" i="20"/>
  <c r="T17" i="20" s="1"/>
  <c r="O17" i="20"/>
  <c r="S17" i="20" s="1"/>
  <c r="P15" i="20"/>
  <c r="T15" i="20" s="1"/>
  <c r="O15" i="20"/>
  <c r="S15" i="20" s="1"/>
  <c r="P13" i="20"/>
  <c r="T13" i="20" s="1"/>
  <c r="O13" i="20"/>
  <c r="S13" i="20" s="1"/>
  <c r="P11" i="20"/>
  <c r="T11" i="20" s="1"/>
  <c r="O11" i="20"/>
  <c r="S11" i="20" s="1"/>
  <c r="P9" i="20"/>
  <c r="T9" i="20" s="1"/>
  <c r="O9" i="20"/>
  <c r="S9" i="20" s="1"/>
  <c r="P7" i="20"/>
  <c r="O7" i="20"/>
  <c r="T4" i="20"/>
  <c r="Y4" i="20" s="1"/>
  <c r="S4" i="20"/>
  <c r="X4" i="20" s="1"/>
  <c r="Z4" i="20" l="1"/>
  <c r="S5" i="20"/>
  <c r="X5" i="20" s="1"/>
  <c r="T5" i="20"/>
  <c r="Y5" i="20" s="1"/>
  <c r="Z5" i="20" l="1"/>
  <c r="O25" i="16"/>
  <c r="O23" i="16"/>
  <c r="O21" i="16"/>
  <c r="O19" i="16"/>
  <c r="O17" i="16"/>
  <c r="O15" i="16"/>
  <c r="O13" i="16"/>
  <c r="O11" i="16"/>
  <c r="O9" i="16"/>
  <c r="N23" i="14" l="1"/>
  <c r="N30" i="12" l="1"/>
  <c r="O9" i="10" l="1"/>
  <c r="N16" i="10" s="1"/>
  <c r="N35" i="8" l="1"/>
  <c r="N25" i="7" l="1"/>
  <c r="O25" i="5" l="1"/>
  <c r="R23" i="5"/>
  <c r="R25" i="5" s="1"/>
  <c r="Q23" i="5"/>
  <c r="Q25" i="5" s="1"/>
  <c r="O23" i="5"/>
  <c r="O19" i="5"/>
  <c r="O17" i="5"/>
  <c r="R15" i="5"/>
  <c r="R17" i="5" s="1"/>
  <c r="R19" i="5" s="1"/>
  <c r="Q15" i="5"/>
  <c r="Q17" i="5" s="1"/>
  <c r="Q19" i="5" s="1"/>
  <c r="O13" i="5"/>
  <c r="O11" i="5"/>
  <c r="O9" i="5"/>
  <c r="R7" i="5"/>
  <c r="R9" i="5" s="1"/>
  <c r="R11" i="5" s="1"/>
  <c r="R13" i="5" s="1"/>
  <c r="Q7" i="5"/>
  <c r="Q9" i="5" s="1"/>
  <c r="Q11" i="5" s="1"/>
  <c r="Q13" i="5" s="1"/>
  <c r="O7" i="5"/>
  <c r="N22" i="4" l="1"/>
  <c r="N20" i="2" l="1"/>
</calcChain>
</file>

<file path=xl/sharedStrings.xml><?xml version="1.0" encoding="utf-8"?>
<sst xmlns="http://schemas.openxmlformats.org/spreadsheetml/2006/main" count="2098" uniqueCount="822">
  <si>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</si>
  <si>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</si>
  <si>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</si>
  <si>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</si>
  <si>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</si>
  <si>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</si>
  <si>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</si>
  <si>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</si>
  <si>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</si>
  <si>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</si>
  <si>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</si>
  <si>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</si>
  <si>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</si>
  <si>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</si>
  <si>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</si>
  <si>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</si>
  <si>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</si>
  <si>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</si>
  <si>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</si>
  <si>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</si>
  <si>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</si>
  <si>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</si>
  <si>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</si>
  <si>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</si>
  <si>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</si>
  <si>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</si>
  <si>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</si>
  <si>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</si>
  <si>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</si>
  <si>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</si>
  <si>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</si>
  <si>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</si>
  <si>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</si>
  <si>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</si>
  <si>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Konferencja, publikacja naukowa</t>
  </si>
  <si>
    <t xml:space="preserve">Współczesne wyzwania gospodarki wodnej na obszarach wiejskich" </t>
  </si>
  <si>
    <t xml:space="preserve">Celem operacji jest umożliwienie bezpośredniej wymiany doświadczeń oraz wiedzy różnych podmiotów zaangażowanych w gospodarowanie wodą na obszarach wiejskich, ze szczególnym uwzględnieniem rolnictwa.
Cele szczegółowe operacji:
• upowszechnienie dobrych praktyk w zakresie gospodarowania wodą na terenach rolniczych;
• propagowanie innowacyjnych technologii, technik i narzędzi w zakresie racjonalnego gospodarowania wodami;
• propagowanie współpracy między jednostkami naukowymi, rolnikami, doradcami rolniczymi, instytucjami z branży wodnej i samorządami w zakresie wykorzystania wody w różnych dziedzinach gospodarki narodowej;
• diagnoza obszarów problemowych związanych z gospodarowaniem wodą na obszarach wiejskich, wymagających zastosowania innowacyjnych rozwiązań oraz wielopodmiotowej współpracy.
</t>
  </si>
  <si>
    <t>konferencja</t>
  </si>
  <si>
    <t>1</t>
  </si>
  <si>
    <t>publikacja naukowa</t>
  </si>
  <si>
    <t>Centrum Doradztwa Rolniczego w Brwinowie</t>
  </si>
  <si>
    <t>ul. Pszczelińska 99, 05-840 Brwinów</t>
  </si>
  <si>
    <t>liczba uczestników</t>
  </si>
  <si>
    <t>II-IV</t>
  </si>
  <si>
    <t>przedstawiciele świata nauki, przedstawiciele związków branżowych rolników, rolnicy, doradcy rolniczy, pracownicy CDR i WODR zajmujący się zagadnieniami związanymi z  innowacyjnością w rolnictwie i na obszarach wiejskich, przedstawiciele administracji publicznej (rządowej i samorządowej), przedstawiciele instytucji zajmujących się gospodarką wodną (liczba uczestników: 120)</t>
  </si>
  <si>
    <t xml:space="preserve">Innowacyjne technologie w rolnictwie precyzyjnym </t>
  </si>
  <si>
    <t>Szkolenie</t>
  </si>
  <si>
    <t>doradcy rolniczy, pracownicy izb rolniczych, nauczyciele, uczniowie, studenci szkół rolniczych, rolnicy</t>
  </si>
  <si>
    <t>szkolenie</t>
  </si>
  <si>
    <t>35</t>
  </si>
  <si>
    <t>III-IV</t>
  </si>
  <si>
    <t xml:space="preserve"> Celem operacji jest przygotowanie uczestników szkolenia do podejmowania działań prowadzących do wdrażania innowacyjnych rozwiązań w zakresie rolnictwa precyzyjnego w gospodarstwach rolnych. 
</t>
  </si>
  <si>
    <t>Forum „Sieciowanie Partnerów SIR”</t>
  </si>
  <si>
    <t>Konferencja</t>
  </si>
  <si>
    <t>100</t>
  </si>
  <si>
    <t>Partnerzy zarejestrowani w bazie SIR (przedstawiciele nauki, rolnicy, doradcy publiczni oraz komercyjni, przedsiębiorcy działjacy na rzecz rolnictwa)</t>
  </si>
  <si>
    <t>Forum wiedzy i innowacji</t>
  </si>
  <si>
    <t>Konferencja 2-dniowa</t>
  </si>
  <si>
    <t>150</t>
  </si>
  <si>
    <t>Doradcy, nauka, rolnicy, przedsiębiorcy, administracja rządowa i samorządowa</t>
  </si>
  <si>
    <t>Przedmiotem operacji jest opracowanie oraz wydanie broszury informacyjnej na temat działania "Współpraca" w ramach Programu Rozwoju Obszarów Wiejskich na lata 2014-2020 oraz roli SIR we wdrażaniu tego działania.  Celem operacji jest promocja działania na terenie kraju oraz przekazanie zainteresowanym podmiotom  podstawowych informacji dotyczących tworzenia grup operacyjnych oraz realizowanych przez nie projektów.</t>
  </si>
  <si>
    <t>publikacja</t>
  </si>
  <si>
    <t>nakład</t>
  </si>
  <si>
    <t>10.000</t>
  </si>
  <si>
    <t>Doradcy, nauka, rolnicy, przedsiębiorcy oraz wszyscy zainteresowani działaniem Współpraca</t>
  </si>
  <si>
    <t xml:space="preserve">Broszura: „Działanie Współpraca” wspierające wdrażanie innowacyjnych rozwiązań w rolnictwie </t>
  </si>
  <si>
    <t>Partnerstwo dla rozwoju II</t>
  </si>
  <si>
    <t>2</t>
  </si>
  <si>
    <t>120</t>
  </si>
  <si>
    <t xml:space="preserve"> 
Operacja ma na celu budowę sieci powiązań między sferą nauki i biznesu a rolnictwem oraz przyspieszenie transferu wiedzy i innowacji do praktyki gospodarczej. Proces tworzenia nowych rozwiązań dla gospodarski wymaga trwałego powiązania między różnymi podmiotami. Dostarczenie w ramach szkoleń wiedzy i umiejętności zawiązywania grup operacyjnych na rzecz innowacji pozwoli na ściślejszą współpracę między różnymi instytucjami i skuteczny transfer wiedzy i innowacji na obszary wiejskie.
</t>
  </si>
  <si>
    <t>szkolenia ( 2 x 2 dni)</t>
  </si>
  <si>
    <t>Spotkania informacyjno-szkoleniowe dla brokerów innowacji oraz pracowników CDR i ODR wspierających prace związane z wrażaniem działania „Współpraca”</t>
  </si>
  <si>
    <t>spotkania informacyjno-szkoleniopwe</t>
  </si>
  <si>
    <t>liczba spotkań informacyjno-szkoleniowych</t>
  </si>
  <si>
    <t>4</t>
  </si>
  <si>
    <t>160</t>
  </si>
  <si>
    <t>Pracownicy Centrum Doradztwa Rolniczego w Brwinowie wraz z Oddziałami oraz pracownicy Wojewódzkich Ośrodków Doradztwa Rolniczego (brokerzy innowacji oraz pracownicy wspierający wdrażnie Działania Współpraca), przedstawiciele MRiRW oraz ARiMR</t>
  </si>
  <si>
    <t xml:space="preserve">Uzasadnienie: Jednym z ważniejszych utrudnień, które dotykają polskie rolnictwo jest niedobór wody. Następująe w przyrodzie zmiany klimatyczne są coraz bardziej odczuwalne w tym sektorze, a to właśnie rolnictwo jest największym konsumentem wody - wykorzystuje okoł 70% światowych zasobów. Wraz ze zmianami klimatycznymi coraz częściej mamy do czynienia z występowaniem zjawisk ekstremalnych takich jak ulewy, burze, grad, powodzie czy też susze związane z długimi okresami bezopadowymi. Wzrost temperatury powietrza powoduje zwiększenie parowania, a zatem ta sama ilość opadu przy jednoczesnym wzroście temperatury sprawia, że więcej wody oddawane jest do atmosfery w postaci pary wodnej, co zmniejsza ilość dostępnej wody chociażby dla roślin. Zjawiska te prowadzą do znaczących strat w plonach roślin uprawnych.
Rolnictwo jest nie tylko głównym konsumentem wody ale uznaje się je także za największe źródło jej zanieczyszczenia. Niewłaściwe nawożenie czy też przechowywanie nawozów organicznych i mineralnych może dostarczać do wód duże ilości azotu i fosforu.
Przeciwdziałanie skutkom powyższych zjawisk wymaga od rolników coraz większej wiedzy oraz wielokierunkowości działań. Tylko tak można skutecznie reagować na zachodzące zmiany klimatyczne. 
Wychodząc naprzeciw problemom, Centrum Doradztwa Rolniczego w Brwinowie planuje zorganizować konferencję, podczas której zaprezentowane zostaną najnowsze wyniki badań,  dzięki którym gospodarowanie zasobami wody może być bardziej racjonalne i ekonomiczne, pokłosiem konferencji będzie publikacja w wersji tradycyjnej - papierowej oraz w formie elektronicznej.   </t>
  </si>
  <si>
    <t>Uzasadnienie: Operacja ma przybliżyć grupie docelowej zalety rolnictwa precyzyjnego. Znaczącą zaletą wdrażania rolnictwa precyzyjnego jest fakt, że stanowi ono odpowiedź na potrzebę realizacji zrównoważonego rozwoju, jest również przyjazne dla środowiska oraz ekonomicznie opłacalne. Z tego powodu w ostatnich latach, w wielu krajach, wdraża się je na coraz większą skalę. W Polsce próby wprowadzenia tego systemu wciąż są znikome, choć nowoczesne rolnictwo jest celem, przed którym polscy farmerzy nie mogą uciec, jeśli nie chcą zostać w tyle za swoimi konkurentami z innych krajów europejskich. Należy zatem zdać sobie sprawę, że ten typ produkcji rolnej jest jednym z celów stających współcześnie nie tylko przed rolnikami, lecz także jednostkami rządowymi. Operacja ma przybliżyć zalety rolnictwa precyzyjnego.</t>
  </si>
  <si>
    <t xml:space="preserve">
Celem operacji jest przekazanie wiedzy i informacji na temat nowoczesnych rozwiązań, innowacyjnych produktów oraz prowadzonych  badań uzyskanych od instytucji badawczo naukowych oraz uczelni rolniczych przy współudziale  przedsiębiorców działających na rzecz rolnictwa. Przedstawione informacje przyczynią się do wzrostu rentowności gospodarstw oraz poprawy konkurencyjności sektora rolnego. Operacja ma za zadanie ułatwianie kontaktów między grupami odbiorców operacji celem nawiązania stałej współpracy między nauką a praktyką.
</t>
  </si>
  <si>
    <t>Uzasadnienie: Od 2015 roku funkcjonuje baza Partnerów SIR. Celem utworzenia bazy było pozyskanie zróżnicowanej grupy osób/podmiotów zainteresowanych bądź wdrażających innowacyjne rozwiązania w rolnictwie i na obszarach wiejskich. Operaja ma nacelu powiazanie Partnerów Sieci, poprzez nawiązanie kontaktów osobistych, zaprezentowanie się przez poszczególnych Partnerów, tj. opis ich działalności, dotychczasowe działania w zakresie innowacji oraz obszar zainteresowania współpracą we wdrażaniu innowacji. Stworzy to solidne podstawy współpracy wieloaktorowej w zakresie wdrażania innowacji, wzajemnego rozwiązywania zdefiniowanych problemów oraz ostatecznie poprawy efektywności gospodarowania.</t>
  </si>
  <si>
    <t>Uzasadnienie: Operacja przyczyni się do transferu wiedzy i innowacji, dodatkowo stworzy warunki dogodne do sieciowania kontaktów między wielosektorowymi grupami odbiorców. Będzie okazją do prezentacji najnowocześniejszych osiągnięć nauki oraz zachęcenie grupy docelowej operacji do wzmocnienia motywacji korzystania z zasobów jednostek naukowych, które ustawicznie wyprzedzają poziom technologii stosowanej w rolnictwie polskim.</t>
  </si>
  <si>
    <t>Uzasadnienie: Promowanie działania „Współpraca” poprzez opracowanie i druk broszury jest optymalną metodą na upowszechnienie informacji wśród potencjalnych beneficjentów. Broszura daje możliwość dotarcia do szerokiego grona odbiorców. Będzie dostępna na stronie internetowej Centrum Doradztwa Rolniczego w Brwinowie z możliwością jej pobrania, rozdystrybuowana między Wojewódzkimi Ośrodkami Doradztwa Rolniczego, jak również podczas realizowanych przez CDR oraz ww. Ośrodki, operacji, tj. konferencje, wystawy, spotkania itd. Broszura będzie narzędziem w rękach brokerów innowacji zatrudnionych w CDR i WODR, ułatwiającym promocję działania i tworzenie grup operacyjnych. Dodatkowo odbiorca dzięki tej publikacji odkryje SIR, jako narzędzie wspierające wdrażanie innowacji w rolnictwie, w tym tworzenie grup operacyjnych w ramach działania Współpraca.</t>
  </si>
  <si>
    <t>partnerzy SIR oraz instytucje zainteresowane tworzeniem partnerstwa 
na rzecz innowacji, przedstawiciele: Wojewódzkich Ośrodków Doradztwa Rolniczego, prywatnych podmiotów doradczych,  uczelni wyższych, firm produkcyjnych, instytutów badawczych, Grup producentów rolnych i stowarzyszenia branżowe oraz inne podmioty zainteresowane zakładaniem grup operacyjnych</t>
  </si>
  <si>
    <t>Uzasadnienie: Operacja ma za zadanie przeszkolenie potencjalnych partnerów grup operacyjnych w zakresie przygotowania operacji i sporządzenia wniosków wynikajacych z przepisów dotyczących działania Współpraca, określonego Programem Rozwoju Obszarów Wiejskich na lata 2014-2020. Opracowanie i wdrożenie innowacyjnych rozwiazań w tym zakresie jest jednym z priorytetów Ministerstwa Rolnictwa i Rozwoju Wsi. Ostatecznie szkolenie  wzmocni motywację do udziału we wdrażaniu innowacyjnych przedsięwzięć a wnioski składane finalnie do ARiMR będą poprawne merytorycznie, tj. spełniające założenia wynikające z przepisów rozporządzenia i właściwych instrukcji.</t>
  </si>
  <si>
    <t>Innowacyjne wykorzystanie zasobów Dolnego Śląska w celu poprawy jakości życia w regionie – PROW 2014-2020 Działanie „Współpraca”</t>
  </si>
  <si>
    <t>Głównym celem operacji jest promowanie i wdrażanie innowacji w rolnictwie i na obszarach wiejskich województwa dolnośląskiego zgodnie z działaniem "Współpraca" poprzez: 
- zacieśnianie współpracy pomiędzy przedstawicielami jednostek naukowo-badawczych, rolnikami, przedsiębiorcami, doradcami rolniczymi podczas realizacji operacji, 
- wykorzystanie potencjału Dolnego Śląska do tworzenia partnerstw podczas ogłoszenia konkursu do Działania „Współpraca” w 2018 r.,  
- upowszechnianie innowacyjnych rozwiązań, mogących stanowić inspirację dla uczestników operacji do podejmowania działań wspierających rozwój przedsiębiorczości na obszarach wiejskich, 
- podniesienie wiedzy w zakresie innowacyjnych metod produkcji roślinnej wśród uczestników seminarium.</t>
  </si>
  <si>
    <t>seminarium</t>
  </si>
  <si>
    <t xml:space="preserve">
Liczba seminariów
Liczba uczestników seminarium, 
w tym 
liczba doradców rolniczych</t>
  </si>
  <si>
    <t xml:space="preserve">
1
90
10</t>
  </si>
  <si>
    <t>przedstawiciele jednostek naukowych, rolnicy, właściciele lasów, przedsiębiorcy, doradcy rolniczy oraz mieszkańcy obszarów wiejskich i inne podmioty zainteresowane wdrażaniem innowacji w rolnictwie i na obszarach wiejskich z Dolnego Śląska</t>
  </si>
  <si>
    <t>II, III</t>
  </si>
  <si>
    <t>Dolnośląski Ośrodek Doradztwa Rolniczego z siedzibą we Wrocławiu</t>
  </si>
  <si>
    <t>ul. Zwycięska 8,
53-033 Wrocław</t>
  </si>
  <si>
    <t xml:space="preserve">Uzasadnienie: Wdrażanie innowacji w rolnictwie i na obszarach wiejskich na Dolnym Śląsku w dużym stopniu zależy od przepływu wyników badań prowadzonych przez jednostki naukowo-badawcze oraz poziom finansowania tych działań. Niezadowalający poziom przepływu wyników badań, niski poziom współpracy pomiędzy jednostkami naukowymi a dolnośląskim rolnictwem oraz brak środków finansowych wpływa negatywnie na rolnictwo (przestarzałe technologie wykorzystywane w gospodarstwach rolnych, zużyte parki maszyn oraz słabnące zaufanie do siebie i brak chęci współpracy). Mając na uwadze potrzebę wzrostu konkurencyjności rolnictwa, szczególne w zakresie produkcji roślinnej konieczne jest identyfikowanie potencjalnych uczestników grup operacyjnych, mogących realizować wspólnie, innowacyjne przedsięwzięcia w ramach działania „Współpraca”. Dzięki informowaniu, promowaniu, podnoszeniu wiedzy i upowszechnianiu dobrych rozwiązań i praktyk możliwa jest aktywizacja mieszkańców obszarów wiejskich do tworzenia partnerstw, poszukiwania nowych rynków, dostosowywania wypróbowanych podejść do nowych okoliczności, tworzenia nowych produktów, usług czy sieci podmiotów działających na obszarach wiejskich. Na terenie województwa dolnośląskiego rolnictwo oczekuje nowych rozwiązań szczególnie w produkcji roślinnej. Wprowadzenie do praktyki w produkcji rolnej nowych innowacyjnych rozwiązań w obszarze wskazanym w załączniku nr 1 do Traktatu o  funkcjonowaniu Unii Europejskiej, pozwoli na dalszy rozwój rolnictwa na Dolnym Śląsku i wzmocni ideę transferu wiedzy od nauki do praktyki. Grupy operacyjne w ramach działania „Współpraca” mają za zadanie łączyć ze sobą różne podmioty działające na rzecz polskiego rolnictwa. Skupiają one przede wszystkim rolników, właścicieli lasów, przedsiębiorców, przedstawicieli jednostek naukowo-badawczych, tak aby wdrażać innowacje w rolnictwie, produkcji żywności, leśnictwie i na obszarach wiejskich. Dlatego też aby umożliwić współpracę powyższych podmiotów, utworzyć i wspomóc funkcjonowanie sieci kontaktów pomiędzy podmiotami zaangażowanymi w rozwój obszarów wiejskich niezbędna jest realizacja seminarium, podczas którego uczestnicy będą mieli możliwość wymiany wiedzy fachowej, doświadczeń, wzajemnych potrzeb i oczekiwań. Zaplanowane seminarium pozwoli 90 osobom uzyskać informacje na temat możliwości tworzenia grup w oparciu o dotychczasowe doświadczenia, a także zapoznać się z innowacyjnymi projektami i przedsięwzięciami, stanowiącymi źródło inspiracji. Dodatkowo podczas seminarium zaprezentowane zostaną tematy z zakresu innowacyjnych rozwiązań ze szczególnym uwzględnieniem produkcji roślinnej na Dolnym Śląsku jako rejonu rolniczego, posiadającego ogromny potencjał oraz korzystne warunki do produkcji roślinnej. </t>
  </si>
  <si>
    <t xml:space="preserve">Dolnośląskie warsztaty serowarskie </t>
  </si>
  <si>
    <t>Celem operacji jest wspieranie rozwoju innowacyjnej przedsiębiorczości na obszarach wiejskich Dolnego Śląska w zakresie serowarstwa poprzez podnoszenie wiedzy i umiejętności w obszarze lokalnego przetwórstwa, zachęcanie do tworzenia partnerstw podejmujących wspólne innowacyjne przedsięwzięcia w zakresie produkcji, promocji, certyfikacji i wprowadzania do obrotu regionalnej żywności wysokiej jakości.</t>
  </si>
  <si>
    <t>warsztaty</t>
  </si>
  <si>
    <t xml:space="preserve">
Liczba warsztatów
Liczba uczestników warsztatów,
w tym
liczba doradców rolniczych</t>
  </si>
  <si>
    <t xml:space="preserve">
1
16
2</t>
  </si>
  <si>
    <t>rolnicy, producenci rolni, przedsiębiorcy sektora rolno-spożywczego, doradcy, przedstawiciele świata nauki, mieszkańcy obszarów wiejskich i inne osoby zainteresowane wdrażaniem innowacji w rolnictwie i na obszarach wiejskich, a także osoby bezpośrednio zainteresowane prowadzeniem lokalnego przetwórstwa, współpracą w zakresie tworzenia partnerstw podejmujących wspólne innowacyjne przedsięwzięcia w zakresie produkcji, promocji, certyfikacji i wprowadzania do obrotu regionalnej żywności wysokiej jakości</t>
  </si>
  <si>
    <t>II, III, IV</t>
  </si>
  <si>
    <t>Uzasadnienie: Zmiana profilu działalności wielu gospodarstw rolnych, ukierunkowanie w stronę produkcji roślinnej, rewolucja w produkcji spożywczej, spowodowały odstępowanie od produkcji zwierzęcej w tym hodowli bydła mlecznego, co w konsekwencji spowodowało zanikanie tradycji serowarskich. Sytuacja powoli się zmienia i następuje powrót do nisko-wolumenowego przetwórstwa, jednak rolnicy i mieszkańcy obszarów wiejskich potrzebują wsparcia, wskazania kierunków i możliwości rozwoju, połączenia ze światem nauki umożliwiającego wykorzystanie innowacyjnych rozwiązań wspierających konkurowanie na rynku mleczarskim. Obecnie na Dolnym Śląsku funkcjonują zaledwie trzy spółdzielnie mleczarskie oraz kilka serowarni farmerskich i zagrodowych. Niewielka ilość producentów rolnych zajmujących się przetwórstwem mleka w regionie sprawia, że stają się oni mniej konkurencyjni na rynku serowarskim, mają ograniczone możliwości podejmowania działań  podnoszących poziom ich wiedzy i umiejętności czy prowadzenia wspólnej promocji, przez co stają się mało widoczni dla konsumentów i niekonkurencyjni. Niedostateczny poziom współpracy oraz brak partnerstw przekłada się na udział dolnośląskich produktów mleczarskich w systemach jakości żywności, który obecnie nie jest zadowalający. Wzrost poziomu świadomości konsumentów powoduje, że zwracają oni co raz większą uwagę na produkty, które zostały objęte znakami jakościowymi. Ważne jest także źródło pochodzenia surowców, niski stopień przetworzenia żywności i jak  możliwie najkrótsza droga od producenta do konsumenta. Wytwarzana lokalnie i regionalnie żywność wysokiej jakości jest także doskonałym produktem turystycznym. Turysta odwiedzający dany region poszukuje lokalnych specjałów, których  w wielu dolnośląskich sklepach i  restauracjach wciąż jeszcze brakuje.  Rozwój lokalnego przetwórstwa jest szczególnie ważny na obszarach o niekorzystnych warunkach gospodarowania oraz o rozdrobnionej strukturze rolnej, gdzie przychody z działalności rolniczej nie są w stanie zapewnić odpowiedniej jakości życia. Właściwe przygotowanie teoretyczne i praktyczne, pokazanie możliwości wykorzystania potencjału własnego gospodarstwa i regionu zachęci rolników, mieszkańców obszarów wiejskich oraz osoby zainteresowane tematyką do podejmowania pozarolniczej działalności w zakresie małego przetwórstwa, wykorzystującego lokalne surowce i umożliwi im pozyskanie dodatkowego dochodu. Stworzenie platformy umożliwiającej podniesienie poziomu wiedzy, wymianę doświadczeń, bezpośrednią rozmowę ułatwi tworzenie sieci kontaktów podmiotów zainteresowanych innowacjami w rolnictwie, produkcji żywności i na obszarach wiejskich. Odchodzenie od monofunkcyjności wsi, wspieranie wielokierunkowego podejścia, dywersyfikowanie źródeł dochodu spowoduje znaczny rozwój przedsiębiorczości i podniesie jakość życia na obszarach wiejskich oraz przyczyni się do tworzenia nowych miejsc pracy. 
Realizacja operacji przyczyni się do podniesienia poziomu wiedzy i umiejętności w zakresie małego przetwórstwa farmerskiego i zagrodowego uczestników warsztatów, podniesienia poziomu wiedzy w zakresie systemów jakości żywności i krótkich łańcuchów dostaw odbiorców operacji. Pozwoli zapoznać się uczestnikom z innowacyjnymi rozwiązaniami w przetwórstwie mleka i wprowadzania do obrotu produktów mlecznych. Przedstawi uczestnikom możliwości tworzenia sieci kontaktów, a także da możliwość wymiany wiedzy fachowej, umiejętności oraz dobrych praktyk pomiędzy podmiotami zainteresowanymi wdrażaniem innowacyjnych rozwiązań w rolnictwie i na obszarach wiejskich pomiędzy uczestnikami warsztatów.</t>
  </si>
  <si>
    <t xml:space="preserve">Wiejskie usługi opiekuńcze – innowacyjna forma przedsiębiorczości </t>
  </si>
  <si>
    <t xml:space="preserve">Celem operacji jest propagowanie idei rozwijania wiejskich usług opiekuńczych, w tym gospodarstw opiekuńczych jako innowacyjnej formy przedsiębiorczości na obszarach wiejskich Dolnego Śląska. </t>
  </si>
  <si>
    <t>seminarium
dwudniowe warsztaty</t>
  </si>
  <si>
    <t xml:space="preserve">Liczba seminarium
Liczba uczestników seminarium,
w tym
liczba przedstawicieli LGD
liczba doradców rolniczych
Liczba warsztatów
Liczba uczestników warsztatów,
w tym
liczba przedstawicieli LGD
liczba doradców rolniczych
Broszura (liczba egzemplarzy)
</t>
  </si>
  <si>
    <t>1
60
2
2
1
30
2
2
1 000</t>
  </si>
  <si>
    <t>przedstawiciele środowisk zaangażowanych w rozwój obszarów wiejskich Dolnego Śląska, w tym doradcy rolniczy, pracownicy innych instytucji rolniczych, przedstawiciele LGD i stowarzyszeń, w tym agroturystycznych oraz mieszkańcy obszarów wiejskich Dolnego Śląska i rolnicy oraz inne osoby zainteresowane tematem dywersyfikacji działalności na obszarach wiejskich w zakresie wiejskich usług opiekuńczych, w tym gospodarstw opiekuńczych</t>
  </si>
  <si>
    <t>III, IV</t>
  </si>
  <si>
    <t>Uzasadnienie: Jednym z największych problemów obszarów wiejskich Dolnego Śląska jest jej monofunkcyjność, gdyż decyduje ona o innych negatywnych zjawiskach na wsi. Wieś od lat postrzegana była jedynie jako miejsce do produkcji żywności i przypisywano jej jedynie funkcje rolnicze. Dzisiaj na obszarach wiejskich Dolnego Śląska funkcjonuje wiele małych gospodarstw rolnych, z których dochód nie jest wystarczający, by zaspokoić wszystkie potrzeby bytowe wiejskich rodzin. Zatem koniecznym staje się wskazywanie rolnikom i innym mieszkańcom obszarów wiejskich możliwości dywersyfikacji rolnictwa i wskazywania alternatywnych i jednocześnie innowacyjnych źródeł dochodu poprawiających jakość życia na obszarach wiejskich, ograniczających ubóstwo rolników i innych mieszkańców wsi dolnośląskiej oraz powodujących ich włączenie społeczne. Jednak wielu rolników i innych mieszkańców obszarów wiejskich nie podejmuje aktywności gospodarczej. Wynika to z ograniczeń społecznych, barier psychologicznych i stereotypów. Zatem samo wskazywanie tym osobom dobrych rozwiązań gospodarczych nie wystarczy, aby rozwiązać problem niskich dochodów małych gospodarstw rolnych. Aby wdrożyć innowacyjne rozwiązania w rolnictwie i na obszarach wiejskich koniecznym staje się utworzenie dobrej jakościowo sieci kontaktów pomiędzy osobami mającymi fachową wiedzę, chęci do działania i niesienia pomocy – doradcami rolniczymi i przedstawicielami służb wspierających wdrażanie innowacji a osobami, którzy tego wsparcia potrzebują – rolnikami i mieszkańcami obszarów wiejskich. Obecnie sieć kontaktów w zakresie niwelowania negatywnych zjawisk na wsi i jej rozwoju gospodarczego nie jest dobrze rozwinięta. Mieszkańcy obszarów wiejskich, w tym rolnicy szukający dodatkowych źródeł dochodów, reperujących domowy budżet, nie do końca wiedzą gdzie mogą szukać wsparcia w zakresie różnicowania działalności, a doradcy rolniczy i inne służby – pomagają osobom, które wyraziły chęć współpracy. Kolejnym problemem wsi jest starzenie się społeczeństwa i powstawanie grup społecznych potrzebujących wsparcia – seniorzy, osoby niepełnosprawne, tzw. „trudna młodzież”, osoby walczące z uzależnieniami i inne. Natomiast liczba placówek społecznych nie jest wystarczająca, by sprostać tym potrzebom. Realizowana operacja wskaże wszystkim jej odbiorcom, iż rozwijanie wiejskich usług opiekuńczych z jednej strony może efektywnie wykorzystać zasoby gospodarstwa wiejskiego lub rolnego, by uzyskać przez jej członków większych dochodów, z drugiej zaś strony ograniczy inne negatywne zjawiska – starzenie się społeczeństwa i niewystarczająca liczba placówek opiekuńczych dla różnych grup społecznych potrzebujących wsparcia w formie zapewnienia opieki. Operacja pozwoli pokazać beneficjentom wiejskie usługi opiekuńcze, w tym tworzenie gospodarstw opiekuńczych jako innowacyjnego sposobu na rozwój obszarów wiejskich, bazującego na zasobach gospodarstwa wiejskiego lub rolnego. Podczas seminarium oraz dwudniowych warsztatów dotyczących przygotowania zajęć terapeutycznych w ofercie wiejskich usług opiekuńczych budowana będzie sieć kontaktów pomiędzy rolnikami, mieszkańcami obszarów wiejskich, doradcami rolniczymi i przedstawicielami innych instytucji lub stowarzyszeń mających wpływ na rozwój obszarów wiejskich w województwie dolnośląskim. Projekt pozwoli także na podniesienie poziomu wiedzy dotyczącej przygotowania zajęć terapeutycznych w ofercie wiejskich usług opiekuńczych. Dodatkowo w ramach operacji zostanie wydana broszura tematyczna propagująca ideę rozwijania wiejskich usług opiekuńczych, co pozwoli zrealizować cel całej operacji. Broszury zostaną przekazane podczas seminarium i warsztatów wszystkim uczestnikom, w tym mieszkańcom oraz rolnikom z obszarów wiejskich Dolnego Śląska oraz przedstawicielom środowisk zaangażowanych w rozwój obszarów wiejskich Dolnego Śląska (w tym doradcom rolniczym, pracownikom innych instytucji rolniczych, przedstawicielom LGD i stowarzyszeń, w tym agroturystycznych) w celu dalszego propagowania idei rozwijania wiejskich usług opiekuńczych, w tym gospodarstw opiekuńczych jako innowacyjnej formy przedsiębiorczości na obszarach wiejskich Dolnego Śląska.</t>
  </si>
  <si>
    <t>Innowacje w praktyce – cykl warsztatów polowych: rzepak, soja, kukurydza</t>
  </si>
  <si>
    <t>Celem operacji jest wspieranie innowacji w rolnictwie, produkcji żywności, oraz ułatwienie transferu wiedzy i innowacji oraz współpraca pomiędzy rolnikami a organizacjami działającymi na rzecz rolnictwa, dzięki organizacji cyklu 3 warsztatów polowych na polach rzepaku, soi i kukurydzy.</t>
  </si>
  <si>
    <t>warsztaty polowe</t>
  </si>
  <si>
    <t xml:space="preserve">
Liczba warsztatów
Liczba uczestników warsztatów,
w tym
liczba doradców rolniczych
</t>
  </si>
  <si>
    <t xml:space="preserve">
3
90
15</t>
  </si>
  <si>
    <t xml:space="preserve">producenci rolni – rolnicy, doradcy rolniczy, przedstawiciele jednostek naukowo-badawczych
</t>
  </si>
  <si>
    <t>Uzasadnienie: Ostatnie lata pokazały jak olbrzymi wpływ ma rolnictwo na kształtowanie dobrej struktury gleby oraz właściwe i innowacyjne użytkowanie jej profilu. Realizacja operacji pozwoli na pokazanie jej odbiorcom nowych trendów w kształtowaniu świadomości uprawy gleby. Zgodnie z planem działania KSOW na lata 2014-2020 rolnictwo odgrywa bardzo ważną rolę w zrównoważonym rozwoju. Aby go osiągnąć ważne jest wdrażanie nowych innowacyjnych metod i rozwiązań do rolnictwa, identyfikacja problemów oraz ich rozwiązywanie, w tym odpowiednia komunikacja w celu przekazania najistotniejszych informacji do zainteresowanych. Dlatego też podczas cyklu warsztatów szczególny nacisk zostanie położony na aspekty typowo technologiczne uprawy gleby w warunkach uproszczeń oraz prawidłowego płodozmianu, siewu i dbania o środowisko i klimat. Planowany zakres tematyczny, pozwoli uczestnikom szkolenia poznać innowacyjne metody prowadzenia produkcji rolnej zgodnie zgodny z wymaganiami agrotechnicznymi w warunkach Dolnego Śląska. Warsztaty mają na celu przedstawić dobre praktyki rolnicze służące wzbogaceniu struktury gleby. Część teoretyczna warsztatów odbędzie się na salach wykładowych. Wykłady zostaną przeprowadzone przez naukowców z instytucji naukowo badawczych, np. Uniwersytet Przyrodniczy we Wrocławiu, IUNG oraz specjalistów branżowych/agronomów. Same stricte warsztaty natomiast odbywać się będą w polu i obejmować będą pokaz technologii uprawy rzepaku, soi i kukurydzy. Każdy z warsztatów odbędzie się w innej lokalizacji i będzie dotyczyło innej rośliny uprawnej, tj.: pierwsze warsztaty odbędą się w trzecie dekadzie sierpnia w powiecie świdnickim i dotyczyć będą innowacyjnych metod siewu rzepaku ozimego, drugie warsztaty odbędą się  w pierwszej  dekadzie września na terenie powiatu ząbkowickiego i dotyczyć będą nowoczesnych i innowacyjnych rozwiązań w agrotechnice i zbiorze soi - rośliny wiążącej azot z powietrza, trzecie warsztaty odbędą się w drugiej dekadzie września na terenie powiatu wrocławskiego i dotyczyć będą uprawy kukurydzy z uwzględnieniem nowych innowacyjnych metod zbioru. Założeniem projektu jest wspieranie i promocja innowacji w rolnictwie, produkcji żywności, oraz ułatwienie transferu wiedzy i innowacji oraz współpraca pomiędzy rolnikami a organizacjami działającymi na rzecz rolnictwa. Dzięki organizowanemu cyklu warsztatów możliwe będzie spotkanie producentów rolnych i wymiana doświadczeń. Wdrożenie innowacji w gospodarstwach przyczyni się do poprawy ekonomicznej gospodarstwa jak również pozytywnie wpłynie na środowisko.</t>
  </si>
  <si>
    <t>Liczba</t>
  </si>
  <si>
    <t>Kwota</t>
  </si>
  <si>
    <t>-</t>
  </si>
  <si>
    <t>Wspieranie procesu tworzenia partnerstw na rzecz innowacji w serowarstwie.</t>
  </si>
  <si>
    <t xml:space="preserve">Celem głównym podejmowanych działań projektowych jest ułatwienie współpracy podmiotów rynkowych poprzez stworzenie warunków do poszukiwania i nawiązywania partnerstw pomiędzy nimi, w celu zwiększenia ich siły przetargowej, w tym wymiana doświadczeń 
i praktyk w zakresie produkcji serów farmerskich oraz wprowadzania ich na rynek w formie krótkich łańcuchów dostaw, a także prezentacja dobrych praktyk z tego zakresu.
</t>
  </si>
  <si>
    <t>ilość uczestników</t>
  </si>
  <si>
    <t>rolnicy - hodowcy bydła mlecznego, doradcy rolniczy, pracownicy uczelni i jednostek naukowych, przedsiębiorcy</t>
  </si>
  <si>
    <t>I-IV</t>
  </si>
  <si>
    <t>Kujawsko-Pomorski Ośrodek Doradztwa Rolniczego</t>
  </si>
  <si>
    <t>Minikowo            89-122 Minikowo</t>
  </si>
  <si>
    <t>wyjazd studyjny</t>
  </si>
  <si>
    <t xml:space="preserve">Uzasadnienie:  Na terenie województwa kujawsko-pomorskiego działa wiele gospodarstw rolnych, zajmujących się hodowlą krów mlecznych na małą skalę. Zysk ze sprzedaży samego mleka jest niewielki, dlatego część z producentów chce zająć się jego przetwórstwem w celu zwiększenia dochodowości, urozmaicenia oferty oraz stania się rozpoznawalnym na rynku, jednak nie mają stałego dostępu do źródeł wiedzy na ten temat. Wśród tych producentów znajdują się osoby, które zajmują się wytwarzaniem serów, jednak są to w znacznej większości sery białe i twarogowe, produkowane i wprowadzane na rynek w ramach tzw. „szarej strefy”, przez co ich potencjał nie jest w pełni wykorzystany. Produkcja serów podpuszczkowych wymaga większej wiedzy i doświadczenia, jak również zapewnienia odpowiednich warunków higienicznych i sanitarnych, niezbędnych do otrzymania wysokiej jakości produktu, stanowiącej o jego konkurencyjności. W ostatnim czasie zostały wprowadzone uregulowania prawne dotyczące sprzedaży produktów rolnych przetworzonych na poziomie gospodarstwa, co stanowi możliwość wyjścia z „szarej strefy” i produkcji oraz sprzedaży w zgodzie z obowiązującymi przepisami. Nadal jednak wśród mieszkańców obszarów wiejskich pokutuje przekonanie, że nie są w stanie sprostać wymogom umożliwiającym prowadzenie legalnego przetwórstwa i sprzedaży bez przeprowadzenia kosztownych inwestycji i założenia działalności gospodarczej. Dlatego tak ważne jest połączenie wiedzy oraz praktyki. Producenci wprost sygnalizują, że są zainteresowani rozszerzeniem produkcji czy poszukiwaniem partnerów, ale brak im wiedzy i przygotowania do wdrożenia tych działań. Do osiągnięcia wymiernych korzyści niezbędne jest zaangażowanie w ten proces przedstawicieli różnych środowisk: producentów i przetwórców mleka, naukowców oraz doradców (w tym ds. marketingu i sprzedaży). Należy zaprezentować w jaki sposób mogą zawiązywać korzystne dla wszystkich członków partnerstwa oraz podkreślać wagę utrzymywania wysokiej jakości produktów powstających w ramach tej współpracy. Platformą dla takiej współpracy jest proces tworzenia grup operacyjnych realizujących cele Sieci na rzecz Innowacji w Rolnictwie. Stworzenie grupy operacyjnej stworzyłoby warunki do skorzystania ze wsparcia w ramach działania Współpraca, a także umożliwiłoby nawiązanie realnej kooperacji różnych podmiotów w zakresie wprowadzania produktów rolno-spożywczych na rynek z wykorzystaniem nowych możliwości jakie daje rolniczy handel detaliczny (RHD) i innowacyjne podejście marketingowe, tj. sprzedaż w ramach tzw. krótkich łańcuchów dostaw. Ponieważ producentów mleka jest wielu, a skala ich produkcji jest zazwyczaj niska, nie są oni w stanie samodzielnie zaistnieć z ofertą na wymagającym rynku. Marketing i komercjalizacja produktów, prowadzone w ramach jednej grupy operacyjnej, ma prowadzić do zwiększenia obecności podmiotów na lokalnym rynku, a także przyczyniać się do większej ich rozpoznawalności. Dodatkowo, ze względu na preferencje współczesnych klientów, tradycyjny charakter tych produktów oraz wynikająca z działania podmiotu w ramach grupy operacyjnej wysoka jakość, umożliwi uzyskanie lepszych efektów finansowych. Nastąpi to przy wykorzystaniu nowej, innowacyjnej metody organizacji dostaw, w postaci tworzenia krótkich łańcuchów dostaw, gdzie produkt trafia do konsumenta bezpośrednio od producenta – tzw. „z pola na stół”. Ten rodzaj innowacji odpowiada na potrzeby współczesnych klientów, którzy będąc świadomymi minusów masowej produkcji, poszukują sprawdzonych źródeł żywności i są w stanie zapłacić za nią więcej. Proponowana operacja jest pierwszym tego rodzaju przedsięwzięciem planowanym do realizacji na obszarze województwa kujawsko-pomorskiego i może w znaczący sposób przyczynić się do zwiększenia zainteresowania podejmowaniem współpracy w ramach grup operacyjnych działających na rzecz skracania łańcucha dostaw w obszarze przetwórstwa produktów serowarskich.
</t>
  </si>
  <si>
    <t xml:space="preserve">                                  </t>
  </si>
  <si>
    <t>Wymogi środowiskowe a dochodowość gospodarstw mlecznych</t>
  </si>
  <si>
    <t xml:space="preserve">Nadrzędnym celem operacji jest ułatwienie współpracy i stworzenie warunków do poszukiwania i  nawiązywania partnerstw pomiędzy hodowcami bydła mlecznego, doradcami rolniczymi, przedstawicielami jednostek naukowych oraz przedsiębiorcami. Cel operacji zostanie zrealizowany poprzez wymianę wiedzy i doświadczenia z zakresu dobrostanu, żywienia, a także najnowocześniejszych rozwiązań w hodowli bydła mlecznego co przełoży się w przyszłości na poprawę sytuacji ekonomicznej gospodarstw.
</t>
  </si>
  <si>
    <t>szkolenie 1</t>
  </si>
  <si>
    <t>Minikowo                      89-122 Minikowo</t>
  </si>
  <si>
    <t>szkolenie 2</t>
  </si>
  <si>
    <t xml:space="preserve">Uzasadnienie: 
Obserwuje się spadek liczby gospodarstw rolnych, trudniących się utrzymaniem bydła. Jednak wzrasta koncentracja produkcji, a dobrze prowadzone obory nadal są powiększane – hodowcy wciąż szukają możliwości modernizacji i udoskonalania swoich gospodarstw. Zwiększenie wielkości stada, wymusza na producentach zmianę systemu utrzymania zwierząt, a co za tym idzie zmianę systemu udoju. Gospodarstwa, w których zwierzęta, utrzymywane są na uwięzi i są ojone dojarką rurociągową, decydując się na powiększenia stada, najczęściej wybierają wolnostanowiskowe utrzymanie krów. W tym momencie rodzi się pytanie, jaki system udoju wybrać? 
Dodatkowo obserwuje się dalszy spadek powierzchni trwałych użytków zielonych, co przekłada się na zwiększenie gospodarstw utrzymujących krowy w oborach, a nie na pastwiskach. Taki stan rzeczy wymusza na producentach mleka, zmianę systemu żywienia oraz niekiedy modernizację linii udojowej. 
Ponadto, wzrasta wydajność mleka od jednej krowy, co świadczy o intensyfikacji i modernizacji produkcji tego surowca. Do utrzymania takiego trendu niezbędne są działania promujące wspieranie innowacji w rolnictwie, produkcji żywności, leśnictwie i na obszarach wiejskich. Należy przy tym uczulić, osoby związane z branżą mleczarską na wymogi środowiskowe, które odpowiednio wdrażane w życie, podniosą rentowność gospodarstw.
Do osiągnięcia zamierzonych celów niezbędne jest funkcjonowanie i wspieranie grup operacyjnych na rzecz innowacji w branży mleczarskiej tj. głównie modernizacji i intensyfikacji produkcji surowca, jakim jest mleko, poprzez wymogi środowiskowe. Dzięki tej operacji, rolnicy wskażą potrzeby zmian w liniach udojowych i żywieniowych, przedsiębiorcy i podmioty doradcze odpowiednio je sklasyfikują, w oparciu o swoje doświadczenie i wiedzę przedstawicieli instytucji i jednostek naukowych. 
</t>
  </si>
  <si>
    <t>Poprawa opłacalności produkcji żywca wołowego</t>
  </si>
  <si>
    <t>Celem głównym podejmowanych działań projektowych jest ułatwienie współpracy podmiotów rynkowych poprzez stworzenie warunków do poszukiwania i nawiązywania partnerstw pomiędzy nimi, w celu zwiększenia ich siły przetargowej, w tym wymiana doświadczeń i praktyk w zakresie hodowli bydła mięsnego oraz zwiększenie opłacalności chowu, a także prezentacja dobrych praktyk z tego zakresu.</t>
  </si>
  <si>
    <t>40</t>
  </si>
  <si>
    <t xml:space="preserve">rolnicy - producenci żywca wołowego, doradcy rolniczy. </t>
  </si>
  <si>
    <t>I-III</t>
  </si>
  <si>
    <t>Minikowo,                    89-122 Minikowo</t>
  </si>
  <si>
    <t>30</t>
  </si>
  <si>
    <t>Operacje własne</t>
  </si>
  <si>
    <t>Operacje partnerów</t>
  </si>
  <si>
    <t>Stoiska promocyjne nośnikiem informacji o Sieci na rzecz innowacji w rolnictwie i na obszarach wiejskich</t>
  </si>
  <si>
    <t>Celem operacji jest przekazanie informacji o idei, funkcjach i możliwościach jakie daje działalność Sieci na rzecz innowacji w rolnictwie i na obszarach wiejskich. Operacja wiąże się bezpośrednio z Tematem 2: Upowszechnianie wiedzy w zakresie innowacyjnych rozwiązań w rolnictwie, produkcji żywności, leśnictwie i na obszarach wiejskich.</t>
  </si>
  <si>
    <t xml:space="preserve">stoiska informacyjno-promocyjne </t>
  </si>
  <si>
    <t>liczba stoisk informacyjno-promocyjnych</t>
  </si>
  <si>
    <t>uczestnicy Dni Otwartych Drzwi organizowanych w Końskowoli, Wystawy Zwierząt Hodowlanych, Maszyn i Urządzeń Rolniczych w Sitnie, a w szczególności: rolnicy, przedsiębiorcy przetwórstwa rolno-spożywczego, doradcy rolniczy, przedstawiciele samorządów lokalnych, przedstawiciele świata nauki, przedstawiciele organizacji branżowych rolników, przedstawiciele instytucji działających w otoczeniu rolnictwa, przedstawiciele szkół rolniczych oraz mieszkańcy obszarów wiejskich</t>
  </si>
  <si>
    <t>II-III</t>
  </si>
  <si>
    <t>Lubelski Ośrodek Doradztwa Rolniczego w Końskowoli</t>
  </si>
  <si>
    <t>Końskowola ul. Pożowska 8 24-130 Końskowola</t>
  </si>
  <si>
    <t>Uzasadnienie:  W ramach KSOW została utworzona Sieć na rzecz innowacji w rolnictwie i na obszarach wiejskich, która ma ułatwić i usprawnić proces wprowadzania nowych rozwiązań na obszarach wiejskich poprzez pozyskiwanie partnerów i tworzenie grup operacyjnych. Istnieje zatem bardzo duża potrzeba prowadzenia działań informacyjno-promocyjnych związanych z szerzeniem wiedzy na temat funkcjonowania Sieci na rzecz innowacji w rolnictwie i na obszarach wiejskich i korzyści związanych z przystąpieniem do niej. Również sam temat innowacyjności jest czymś nowym, coraz bardziej popularnym i propagowanym w nowej perspektywie 2014-2020. Napotykamy tu na problem główny jakim jest brak dostatecznej informacji o innowacjach w rolnictwie oraz Sieci na rzecz innowacji w rolnictwie i na obszarach wiejskich. W związku z powyższym LODR w Końskowoli zamierza przeprowadzić zakrojoną na szeroką skalę akcję promocyjną, podczas której dostarczona zostanie informacja oraz poszerzona wiedza na temat powyższego zagadnienia.
Organizacja stoisk promocyjno-informacyjnych na imprezach wystawienniczych organizowanych przez LODR w Końskowoli sprzyja upowszechnianiu wiedzy w zakresie innowacyjnych rozwiązań w rolnictwie, produkcji żywności, leśnictwie i na obszarach wiejskich. Sprzyja promocji SIR oraz aktywizacji potencjalnych partnerów zainteresowanych współudziałem w grupach operacyjnych aplikujących do działania „Współpraca” PROW 2014-2020. Podczas organizowanych stoisk promocyjno-informacyjnych dla odwiedzających rozdawane będą ulotki zwierające krótką informację o Sieci, partnerstwie i działaniu „Współpraca”, organizowane będą konkursy wiedzy o innowacjach i Sieci na rzecz innowacji w rolnictwie i obszarach wiejskich. Uczestnicy odwiedzający stoiska otrzymają materiały promocyjne i gadżety, wypełnią krótkie ankiety nt problemów napotykanych w swojej działalności, oczekiwań dotyczących współpracy w ramach Sieci.  Nawiązane zostaną kontakty, które będą podstawą do działania w Sieci na rzecz innowacji w rolnictwie i na obszarach wiejskich, a także do realizacji nowych pomysłów w zakresie transferu wiedzy i innowacji. Dzięki operacji będzie możliwe zaprezentowanie korzyści płynących z partnerstwa w Sieci, będzie możliwość zapoznania i kojarzenia przyszłych partnerów innowacyjnych zadań. Odwiedzający mają okazję zapoznać się z nowościami technologicznymi oraz osiągnięciami najlepszych firm i rolników z Lubelszczyzny. Imprezie towarzyszą pokazy zwierząt hodowlanych, wystawa maszyn i urządzeń stanowiących wyposażenie budynków inwentarskich i narzędzi niezbędnych przy obsłudze zwierząt. Udostępniane są do zwiedzania obiekty dydaktyczne Ośrodka – pasieka, sad doświadczano-wdrożeniowy, pola doświadczalne z kolekcjami roślin. Osoby zainteresowane mogą liczyć na profesjonalne doradztwo z zakresu produkcji roślinnej, sadowniczej, hodowli zwierząt, ekonomiki rolnictwa, ekologii i przedsiębiorczości. Wiedza zdobyta podczas wizyty na stoiskach wpłynie na wymianę wiedzy fachowej, dobrych praktyk w zakresie wdrażania innowacji w rolnictwie i na obszarach wiejskich, ułatwienie transferu wiedzy od nauki do praktyki. Wartość operacji ustalono na podstawie przeprowadzonego rozeznania rynku u trzech potencjalnych wykonawców.</t>
  </si>
  <si>
    <t xml:space="preserve">Wyjazd studyjny do Austrii jako działanie na rzecz tworzenia sieci kontaktów dla osób wdrażających innowacje na obszarach wiejskich </t>
  </si>
  <si>
    <t>Celem operacji jest dostarczenie wiedzy na temat innowacyjnych rozwiązań w zakresie nowoczesnego rolnictwa dla rolników, doradców rolniczych, przedsiębiorców oraz przedstawicieli świata nauki. Operacja wiąże się bezpośrednio z tematami: 2. Upowszechnianie wiedzy w zakresie innowacyjnych rozwiązań w rolnictwie, produkcji żywności, leśnictwie i na obszarach wiejskich, 11. Wspieranie tworzenia sieci współpracy partnerskiej dotyczącej rolnictwa i obszarów wiejskich przez podnoszenie poziomu wiedzy w tym zakresie.</t>
  </si>
  <si>
    <t xml:space="preserve">rolnicy,
doradcy rolniczy, przedsiębiorcy, przedstawiciele instytucji rolniczych, około rolniczych i naukowych, uczelni wyższych
</t>
  </si>
  <si>
    <t xml:space="preserve">Uzasadnienie:  Lubelszczyzna to jeden z największych regionów rolniczych w Polsce. O dogodnych warunkach do prowadzenia działalności rolniczej decydują przede wszystkim korzystne czynniki glebowo-klimatyczne oraz duży udział użytków rolnych. Lubelskie jest liderem wielu upraw rolniczych i sadowniczych, wśród których można wymienić m. in.: maliny, porzeczki i agrest, sady. Ostatnie problemy, które dotknęły niemal całą Polskę i wiele krajów europejskich, w postaci przymrozków wiosennych, wyrządziły szkody, na od dawna niespotykaną skalę, w  sadownictwie  i  ogrodnictwie. Z  dużym  niepokojem  spoglądamy też na rynek pracy i wzrost niedoboru pracowników praktycznie w całej gospodarce. Rolnictwo do pewnego czasu było w miarę konkurencyjne, jeśli chodzi o rynek pracy. Praca przy zbiorach (szczególnie owoców) cieszyła się dużą popularnością, i co najważniejsze, była atrakcyjna finansowo.  Z  biegiem  lat  konkurencyjność ta malała i to w szybkim tempie, szczególnie dla Polaków, którzy dzięki otwarciu rynku UE emigrowali zarobkowo do krajów Europy Zachodniej. Niekorzystne czynniki zewnętrzne powodują konieczność tworzenia, rozpowszechniania i stosowania w praktyce nowej wiedzy, nowych technologii, nowych produktów i nowych sposobów organizacji, uczenia się i współpracy. Austria od lat jest wzorem w zakresie opracowywania nowych, często innowacyjnych rozwiązań technologicznych w zakresie rolnictwa i wdrażania ich do praktyki. Nowoczesne sadownictwo, uprawy winorośli, derenia, dyni oraz możliwość prowadzenia małego przetwórstwa na terenie całego kraju bez skomplikowanych przepisów prawnych, sprawia że austriackie rolnictwo jest konkurencyjne w UE. Wyjazd do Austrii daje uczestnikom możliwość bezpośredniego kontaktu z rolnikami i przedsiębiorcami, obserwacji różnych innowacyjnych rozwiązań tam stosowanych, a które byłyby trudne do zaobserwowania  w warunkach polskich. Istnieje duże prawdopodobieństwo, że wiedza pozyskana w ten sposób przyczyni się do podejmowania bardziej odważnych decyzji wprowadzających innowacje do gospodarstw rolnych.
 Wzrost innowacyjności ma kluczowy wpływ na rozwój polskiego rolnictwa, ponieważ może w istotny sposób podnieść konkurencyjność gospodarstw, poprawić produktywności i jakość produktów, zwiększyć dochodowość. Innowacyjne rozwiązania mogą sprzyjać dostosowaniu działalności rolniczej do potrzeb środowiska, z zachowaniem jego ochrony i przeciwdziałania zmianom klimatu. Poprzez realizację operacji uczestnicy operacji będą mieli możliwość nawiązania kontaktów, zdobycia doświadczeń oraz wdrożenia w swoich gospodarstwach nowych rozwiązań stosowanych w Austrii. Realizacja operacji sprzyja upowszechnianiu wiedzy w zakresie innowacyjnych rozwiązań w rolnictwie, produkcji żywności, leśnictwie i na obszarach wiejskich. Sprzyja promocji SIR oraz aktywizacji potencjalnych partnerów zainteresowanych współudziałem w grupach operacyjnych aplikujących do działania „Współpraca” PROW 2014-2020. Realizacja operacji będzie przekazywać wiedzę praktyczną jak i teoretyczną, w tym przykłady wdrożeń innowacyjnych w gospodarstwach w Austrii.
Nawiązane zostaną kontakty, które będą podstawą do działania w Sieci na rzecz innowacji w rolnictwie i na obszarach wiejskich, a także do realizacji nowych pomysłów w zakresie transferu wiedzy i innowacji. Wyjazd będzie skierowany dla grupy 35 osób. Będą to osoby które prowadzą działalność rolniczą, pracują w instytucjach rolniczych na terenie województwa lubelskiego. Wybór grupy docelowej pozwoli na efektywne wykorzystanie pozyskanej wiedzy podczas wyjazdu studyjnego do Austrii. Uczestnicy będą mogli zapoznać się z zagadnieniami związanymi z wdrażaniem innowacji, transferem wiedzy od nauki do praktyki, tworzeniem sieci kontaktów w ramach SIR. Wyjazd jest doskonałą formą edukacyjną, która oferuje zarówno możliwość podniesienia wiedzy przez uczestników wyjazdu jak również doskonałą formą wymiany doświadczeń oraz szerokiej dyskusji w wybranych aspektach. Uczestnicy będą mieli również okazję aby podnieść swoją wiedzę i indywidualnie aktywizować siebie. Pokazanie gospodarstw i przedsiębiorstw, które odniosły sukces i realizują wdrożone innowacje, to coś co będzie niewątpliwym stymulatorem uczestników do podjęcia zmierzających do realizacji planów i pomysłów, poszukiwań wśród siebie partnerów do współpracy. Dlatego też, wybrana forma realizacji pozwala na osiągnięcie zakładanych celów, efektów oraz zakresu realizacji operacji, gdyż duża grupa uczestników podniesie swoją wiedzę w zakresie tematyki operacji, w tym również praktyczną.  Wartość operacji ustalono na podstawie przeprowadzonego rozeznania rynku u trzech potencjalnych wykonawców.
</t>
  </si>
  <si>
    <t>Zakładanie plantacji winorośli. Uprawa winogron, produkcja wina, soków – alternatywą dla lubelskich rolników.</t>
  </si>
  <si>
    <t>Celem  operacji jest podniesienie wiedzy oraz nabycie doświadczenia w zakresie zakładania winnic oraz pozyskanie nowych kontaktów wśród rolników, doradców, przedsiębiorców z terenu województwa lubelskiego poprzez organizację wyjazdu studyjnego. Operacja wiąże się bezpośrednio z tematami: 2. Upowszechnianie wiedzy w zakresie innowacyjnych rozwiązań w rolnictwie, produkcji żywności, leśnictwie i na obszarach wiejskich, 11. Wspieranie tworzenia sieci współpracy partnerskiej dotyczącej rolnictwa i obszarów wiejskich przez podnoszenie poziomu wiedzy w tym zakresie.</t>
  </si>
  <si>
    <t>rolnicy,
doradcy rolniczy, przedsiębiorcy, przedstawiciele instytucji rolniczych, około rolniczych i naukowych, uczelni wyższych</t>
  </si>
  <si>
    <t>Uzasadnienie: Obecna sytuacja rolników z Lubelszczyzny zmusza ich do poszukiwania dodatkowych źródeł dochodu. Część województwa jest objęta strefą ASF, mnóstwo rolników straciło swoje stada a co za tym idzie ich źródło dochodu. Także rolnicy uprawiający owoce miękkie nie mieli dobrego sezonu, wiosenne przymrozki spowodowały niskie plony. Rolnicy poszukują alternatywy dla swoich gospodarstw. Do doradców terenowych docierają coraz częstsze sygnały dotyczące zakładania plantacji winorośli. Położenie geograficzne Lubelszczyzny sprzyjałoby powstawaniu winnic na naszym terenie. Uprawa winogron oraz produkcja win i soków z winogron jest produkcją mało znaną wymagającą rozpowszechnienia wśród osób szukających alternatywnych źródeł dochodu z gospodarstwa wiejskiego. Dodatkowo Lubelszczyzna jest bardzo atrakcyjna turystycznie. Na terenie województwa funkcjonuje do 400 gospodarstw agroturystycznych oferujących różne atrakcje i usługi dla gości. Ciekawym kierunkiem rozwoju może być enoturystyka czyli turystyka wzbogacona o czynnik winiarski– zwiedzanie winnic, wizyty w miejscach produkcji wina, uczestnictwo w imprezach związanych z winem – festyny, biesiady, degustacje. Powoli na terenie Lubelszczyzny powstają małe winnice do celów własnych, które chcą rozwijać produkcję w zakresie win i soków z winogron. Lecz w dalszym ciągu istnieje ogromna potrzeba dalszego doskonalenia się, zapoznania się z nowymi technologiami uprawy i pozyskiwania fachowej wiedzy oraz wymiany doświadczeń z innymi plantatorami. Problem polega na tym, że doradcy terenowi nie mają wystarczającej wiedzy ani doświadczenia aby  pomóc rolnikom w doradzeniu założenia winnic a co za tym idzie osoby zainteresowane założeniem winnicy nie mają od kogo pozyskać informacji oraz potrzebnej wiedzy do realizacji inwestycji. Stąd też Lubelski Ośrodek Doradztwa Rolniczego w Końskowoli wychodząc na przeciw oczekiwaniom rolnikom zorganizuje wyjazd studyjny do województwa Podkarpackiego, gdzie uczestnicy zapoznają się doświadczeniami tamtejszych właścicieli winnic,  poznają nowe technologie uprawy winogron, jak założyć winnicę oraz będzie to doskonała okazja do nawiązania i pozyskania nowych kontaktów. Podczas wyjazdu uczestnicy będą mieli możliwość uzyskania wiedzy na temat najnowszych rozwiązań innowacyjnych do wdrożenia w swoich gospodarstwach. Realizacja operacji będzie przekazywać wiedzę praktyczną jak i teoretyczną, w tym przykłady wdrożeń innowacyjnych w gospodarstwach. Grupę docelową stanowić będą osoby zainteresowane poszukiwaniem alternatywy dla swoich gospodarstw oraz wdrażaniem innowacji w nich. Udział w wyjeździe weźmie 30 osób. Takie  dobranie grupy docelowej pozwoli na wymianę i standaryzację wiedzy w zakresie omawianych tematów. Pozwoli na podejmowanie, przez uczestników wyjazdu, świadomych i przemyślanych decyzji w zakresie wspólnych działań na rzecz innowacji w rolnictwie i na obszarach wiejskich. Wyjazd jest doskonałą formą edukacyjną, która oferuje zarówno możliwość podniesienia wiedzy przez uczestników wyjazdu jak również doskonałą formą wymiany doświadczeń oraz szerokiej dyskusji w wybranych aspektach. Uczestnicy będą mieli również okazję aby podnieść swoją wiedzę i indywidualnie aktywizować siebie. Pokazanie funkcjonujących winnic, które odniosły sukces i realizują wdrożone innowacje, to coś co będzie niewątpliwym stymulatorem uczestników do podjęcia poszukiwań wśród siebie partnerów do współpracy. Dlatego też, wybrana forma realizacji pozwala na osiągnięcie zakładanych celów, efektów oraz zakresu realizacji operacji, gdyż duża grupa uczestników podniesie swoją wiedzę w zakresie tematyki operacji, w tym również praktyczną.  Poprzez udział w wyjeździe uczestnicy będą zainteresowani i zmotywowani do podejmowania wspólnych działań w zakresie wdrażania innowacyjnych rozwiązań, które w efekcie będą skutkowały podniesieniem rentowności gospodarstw. Stanie się tak gdyż podczas wyjazdu będą prezentowane przykłady dobrych praktyk, w postaci winnic, które działają i odnoszą sukcesy we wdrażaniu innowacji poprzez produkcję win i soków z winogron. Dzięki wizytom w gospodarstwach jak i również bezpośrednim rozmowom uczestnicy podniosą swoją wiedzę i będą kreowali własne postawy proinnowacyjne w oparciu o wspólne potrzeby, wielu różnych podmiotów. Pokazanie, że działając na wsi też można odnieść sukces gospodarczy wykorzystując przede wszystkim nowatorskie podejście i współpracę. Wartość operacji ustalono na podstawie przeprowadzonego rozeznania rynku u trzech potencjalnych wykonawców.</t>
  </si>
  <si>
    <t>Współpraca szansą na rozwój innowacyjnych metod uprawy i przetwórstwa ziół na Lubelszczyźnie</t>
  </si>
  <si>
    <t>Celem operacji jest podniesienie wiedzy w zakresie uprawy i wspólnego rozwiązywania problemów związanych z uprawą, przetwórstwem i zbytem roślin zielarskich. Operacja wiąże się bezpośrednio z tematami: 2. Upowszechnianie wiedzy w zakresie innowacyjnych rozwiązań w rolnictwie, produkcji żywności, leśnictwie i na obszarach wiejskich, 11. Wspieranie tworzenia sieci współpracy partnerskiej dotyczącej rolnictwa i obszarów wiejskich przez podnoszenie poziomu wiedzy w tym zakresie.</t>
  </si>
  <si>
    <t>Uzasadnienie: Mimo, że Polska jest jednym z czołowych producentów ziół w Europie, rośliny zielarskie stanowią uprawy małoobszarowe, zajmujące niewielkie w skali kraju powierzchnie uprawowe. Fakt ten powoduje wiele problemów dla plantatorów ziół takich jak mała ilość zarejestrowanych środków ochrony, mała dostępność na rynku maszyn i urządzeń do odchwaszczania ziół, brak dostępu do wiedzy z zakresu nowoczesnych technologii agrotechnicznych. Jednocześnie w ostatnim czasie zauważa się wzrost zainteresowania preparatami pochodzenia roślinnego i naturalną żywnością opartą na dodatkach ziołowych, w związku z czym zwiększa się popyt na surowce zielarskie. Nowoczesne technologie uprawy roślin zielarskich są odpowiedzią na problemy uprawowe takie jak: zachwaszczenie upraw, powodujące zanieczyszczenie surowca; niedostateczna ilość substancji czynnych w roślinach; zanieczyszczenia spowodowane skażeniami mikrobiologicznymi. Ponadto innowacyjnym rozwiązaniem problemów związanych ze zbytem niektórych surowców może być wprowadzenie do uprawy gatunków mniej znanych i wskazanie rolnikom możliwych kierunków rozwoju gospodarstwa. Dlatego organizowana konferencja przez Lubelski Ośrodek Doradztwa  Rolniczego w Końskowoli w ramach realizowanej operacji podejmuje działania mające przybliżyć możliwość nawiązywania kontaktów oraz wspólnego rozwiązywania problemów napotykanych w swoich gospodarstwach co w przyszłości może zainicjować możliwość powstania grupy operacyjnej. Dającej korzyści z realizacji operacji   potencjalnym partnerom (przedsiębiorcom, rolnikom, instytutom naukowym). Wspólne dyskusje będą stanowić fundament do budowy trwałej podstawy do organizacji grupy operacyjnej wśród rolników, doradców, naukowców, przedsiębiorców z terenu województwa lubelskiego. Przez realizację operacji uczestnicy konferencji będą mieli możliwość wdrożenia w swoich gospodarstwach innowacyjnych rozwiązań. Wszystkie technologie opracowane przez instytuty badawcze można traktować w kategorii innowacyjności, ponieważ nie mają one dotychczas zastosowania w gospodarstwach zielarskich. Rolnicy z powodu braku odpowiednich szkoleń opierają się na własnych doświadczeniach uprawowych. Badania nad technologią uprawy ziół stanowią obiecujący kierunek w produkcji roślinnej. Podczas konferencji uczestnicy będą mieli możliwość uzyskania wiedzy na temat najnowszych rozwiązań innowacyjnych do wdrożenia w swoich gospodarstwach. Realizacja operacji będzie przekazywać wiedzę praktyczną jak i teoretyczną  w zakresie uprawy, konserwacji i przetwórstwa roślin zielarskich z zastosowaniem  przykładowych rozwiązań innowacyjnych w gospodarstwach. Grupę docelową stanowić będą osoby zainteresowane produkcja i konserwacją ziół poszukując nowych innowacyjnych rozwiązań produkcji,  przetwórstwa i dystrybucji produktów w połączeniu z organizacją i funkcjonowaniem grup operacyjnych w liczbie 80 osób a w przyszłości jako potencjalni członkowie grup operacyjnych, które powstaną w województwie lubelskim. Takie  dobranie grupy docelowej pozwoli na wymianę i standaryzację wiedzy w zakresie omawianych tematów. Pozwoli na podejmowanie, przez uczestników konferencji, świadomych i przemyślanych decyzji w zakresie wspólnych działań na rzecz innowacji w rolnictwie i na obszarach wiejskich, a w konsekwencji zawnioskowaniem o wsparcie w ramach działania Współpraca z PROW 2014-2020. Konferencja jest dobrą formą edukacyjną, która oferuje zarówno możliwość podniesienia wiedzy przez uczestników konferencji jak również doskonałą formą wymiany doświadczeń oraz szerokiej dyskusji w wybranych aspektach. Uczestnicy będą mieli również okazję aby podnieść swoją wiedzę. Prezentacja możliwości grup operacyjnych, produkcji zielarskiej w połączeniu z nauką i przemysłem inspiruje platformę łącząca praktykę z nauką  wdrażającą  innowacje, to coś co będzie niewątpliwym stymulatorem uczestników do podjęcia poszukiwań wśród siebie partnerów do współpracy. Dlatego też, wybrana forma realizacji pozwala na osiągnięcie zakładanych celów, efektów oraz zakresu realizacji operacji, gdyż duża grupa uczestników podniesie swoją wiedzę w zakresie tematyki operacji, w tym również praktyczną.
Uczestnicy konferencji wezmą również udział w konkursie na temat właściwości ziół i ich zastosowania w kulinariach, kosmetyce i lecznictwie. Konkurs będzie  przeprowadzony w formie dobrowolnego testu, składającego się z kilknastu pytań dotyczących roślin zielarskich. Osoby z największą liczbą punktów uzyskanych na teście zostaną nagrodzeni nagrodami książkowymi o tematyce zielarskiej. Konkurs będzie miał na celu rozpowszechnianie informacji na temat wszechstronnego wykorzystania ziół, ich leczniczych właściwości oraz zapoznanie się z  wieloma mało znanymi surowcami zielarskimi. Wśród roślin zielarskich systematycznie pojawiają się informacje na temat nowoodkrytych właściwości leczniczych konkretnych gatunków. Wiele surowców jest często niedocenianych lub niepoznanych przez producentów, dlatego też warto upowszechniać takie informacje, zachęcając tym samym plantatorów do doświadczeń uprawowych z różnymi roślinami, również tymi mniej znanymi. Wartość operacji ustalono na podstawie przeprowadzonego rozeznania rynku potencjalnych wykonawców oraz na podstawie dotychczasowych doświadczeń w realziacji podobnych operacji.</t>
  </si>
  <si>
    <t xml:space="preserve">Wyjazd studyjny do Czech – innowacyjne wdrożenia oraz doświadczenia w organizacji grup operacyjnych wśród Czeskich sąsiadów  </t>
  </si>
  <si>
    <t>Celem głównym operacji jest podniesienie wiedzy oraz nabycie doświadczenia w zakresie organizacji i funkcjonowania grup operacyjnych wśród rolników, doradców, przedsiębiorców z terenu województwa lubelskiego poprzez organizację wyjazdu studyjnego do Czech. Operacja wiąże się bezpośrednio z tematami: 2. Upowszechnianie wiedzy w zakresie innowacyjnych rozwiązań w rolnictwie, produkcji żywności, leśnictwie i na obszarach wiejskich, 11. Wspieranie tworzenia sieci współpracy partnerskiej dotyczącej rolnictwa i obszarów wiejskich przez podnoszenie poziomu wiedzy w tym zakresie.</t>
  </si>
  <si>
    <t>Innowacyjne metody w produkcji roślinnej przyjazne środowisku naturalnemu</t>
  </si>
  <si>
    <t>Celem operacji  jest upowszechnienie i praktyczne wdrożenie wiedzy na temat innowacyjnych systemów uprawy roli, które przyczyniają się do znacznego zmniejszenia strat azotu i fosforu z działalności rolniczej. Formą realizacji operacji będzie zorganizowanie dwóch szkoleń dla mieszkańców obszarów wiejskich, głównie producentów rolnych i doradców z terenu województwa lubuskiego w zakresie innowacyjnych metod produkcji roślinnej przyjaznych środowisku naturalnemu. Zaplanowano  szkolenia: w siedzibie Lubuskiego Ośrodka Doradztwa Rolniczego w Kalsku oraz w Gliśnie. Dzięki temu większą liczba uczestników weźmie udział w operacji i zdobędzie wiedzę na temat stosowania nowoczesnych systemów gospodarzenia, które są przyjazne dla środowiska.</t>
  </si>
  <si>
    <t>80</t>
  </si>
  <si>
    <t xml:space="preserve">Grupę docelowa operacji stanowić będą producenci rolni, przedsiębiorcy, przedstawiciele samorządu terytorialnego z terenu województwa lubuskiego oraz służby doradcze w rolnictwie. W szkoleniach uczestniczyć będzie w sumie 80 uczestników  z czego  20 będzie doradców rolnych. Operacja ma na celu zapoznanie się z nowymi rozwiązaniami w uprawie roli, które są w największym stopniu przyjazne dla środowiska naturalnego. </t>
  </si>
  <si>
    <t>Uzasadnienie:  W ostatnich dziesięcioleciach utrwalił się model rolnictwa intensywnego, charakteryzujący się funkcjonowaniem wysoko wyspecjalizowanych gospodarstw, w których produkcja nastawiona jest na maksymalizację zysku. W takiej postaci rolnictwo obok przemysłu, motoryzacji i urbanizacji przyczynia się do pogarszania jakości środowiska przyrodniczego. Przykład chemizacja produkcji rolnej oraz nadmierna emisja związków azotu i fosforu. Obecnie aktywny azot stał się narastającym zagrożeniem dla środowiska naturalnego, a przede wszystkim dla wód powierzchniowych. Reaktywny azot został zidentyfikowany jako jeden z dziesięciu kluczowych zanieczyszczeń globalnych, zajął też drugie miejsce w rankingu szkodliwości jako związek, którego ilość w środowisku przekroczyła maksymalną dopuszczalną granicę planetarną. Wiemy, że związki azotu i fosforu z jednej strony są bardzo ważnym składnikiem w produkcji roślinnej i zwierzęcej, z drugiej strony ich nieracjonalne i nadmierne stosowanie przyczynia się w znacznym stopniu do zanieczyszczenia środowiska. Trzeba sobie zdawać sprawę, że azot stosowany w nawozach jest tylko częściowo pobierany przez rośliny i mikroorganizmy glebowe, a niewykorzystywane jego ilości są wymywane z warstwy ornej w głąb gleby przez wody opadowe, skąd przedostaje się do wód podziemnych i powierzchniowych. Cała powierzchnia Polski znajduję się w zlewni morza Bałtyckiego i ocenia się, że 62% ładunku związanego azotu oraz 54% ładunku fosforu odprowadzonego z terytorium Polski do morza Bałtyckiego pochodzi bezpośrednio z produkcji rolniczej. Co się dzieje, gdy azot i fosfor trafiają do wód powierzchniowych ? Dzieje się bardzo źle.  Substancję te wywołują proces zwany eutrofizacją, ponieważ są składnikami pokarmowymi powodują nadmierny rozwój fitoplanktonu i glonów, a co za tym idzie wzrost żyzności wód i  zakwitanie. Zjawisko to zagraża zwierzętom wodnym, zubażają stada ryb i zmniejsza się bioróżnorodność biologiczna ekosystemów. Eutrofizacja obniża jakość wód i poważnie ogranicza ich wykorzystywanie do celów bytowych, gospodarczych i rekreacyjnych. Dzisiaj istnieje pilna potrzeba edukacji ekologicznej producentów rolnych  w zakresie wdrażania innowacyjnych metod uprawy roli, które mają wpływ na zatrzymywanie azotu w glebie i ograniczenie jego wymywania do wód powierzchniowych, a także zwiększają aktywność biologiczną gleby, poprawiają strukturę i bilans substancji organicznej w glebie. Rolnictwo zrównoważone powinno mieć duże szanse, jeśli prowadzona będzie stała działalność edukacyjna na obszarach wiejskich. Upowszechnienie i praktyczne wdrożenie wiedzy może przyczynić się do znacznego zmniejszenia strat azotu i fosforu, generowanego przez rolnictwo i w ten sposób wpłynąć na poprawę jakości wód powierzchniowych oraz zachowanie bioróżnorodności w ekosystemach.</t>
  </si>
  <si>
    <t>Innowacyjne zwalczanie chwastów metodą elektroherbicydu</t>
  </si>
  <si>
    <t>Zdobycie wiedzy na temat możliwości skutecznego zwalczania chwastów uodpornionych na działanie chemicznych środków ochrony roślin wśród 45 uczestników tj. rolników oraz doradców rolniczych, przedsiębiorców sektora rolnego poprzez realizacje wyjazdu studyjnego na targi rolnicze połączone z prezentacją pracy elektroherbicydu, w okresie 3 miesięcy.</t>
  </si>
  <si>
    <t>45</t>
  </si>
  <si>
    <t>Grupą docelową przeprowadzonej operacji są rolnicy, którzy prowadzą produkcję roślinną metodami konwencjonalnymi lub ekologicznymi oraz doradcy rolniczy, którzy pozostają w bezpośrednich kontakcie z rolnikami i producentami rolnymi.</t>
  </si>
  <si>
    <t>Innowacje w chowie i hodowli bydła mięsnego na przykładzie francuskich doświadczeń</t>
  </si>
  <si>
    <t>Celem głównym niniejszej operacji jest podniesienie poziomu wiedzy na temat innowacyjnych technologii w produkcji bydła mięsnego wśród 30 rolników, doradców rolniczych, przedsiębiorców sektora rolnego poprzez realizacje wyjazdu studyjnego do Francji, w okresie 3 miesięcy.</t>
  </si>
  <si>
    <t xml:space="preserve">Operacja skierowana jest do:
- rolników, hodowców bydła mięsnego
- doradców rolniczych,
- przedsiębiorców,
- przedstawicieli instytucji naukowych
zainteresowanych innowacjami w chowie i hodowli bydła mięsnego, w liczbie 30 osób
</t>
  </si>
  <si>
    <t>Uzasadnienie:  Hodowla bydła mięsnego, choć nie cieszy się zbyt dużą popularnością w Polsce, to  może stanowić dodatkowe źródło dochodu zwłaszcza dla gospodarstw małych, gospodarujących na glebach słabej jakości. Bydło mięsne nie stawia wysokich wymagań paszowych, dlatego też wszystkie nieużytki oraz gleby o niskiej jakości mogą posłużyć jako baza paszowa.  Ma to szczególne uzasadnienie w województwie lubuskim, gdzie występuje niska bonitacja gleb i rozdrobniona struktura gospodarstw rolnych, a powierzchnia użytków zielonych (łąki i pastwiska) stanowi ponad 20% łącznej powierzchni użytków rolnych. Występują więc naturalne warunki do rozwoju hodowli bydła mięsnego. Rolnicy lubuscy już to zauważyli i sukcesywnie rozwijają tę produkcję. Jednak jest to gałąź produkcji wciąż nowa i brakuje im fachowej wiedzy w tym zakresie. W rozmowie doradcami rolnicy często zadają pytania: jak zbudować stado, jakiego buhaja użyć, jak prawidłowo żywić, czy samo pastwisko wystarczy, jak utrzymywać pastwisko, jak zabezpieczyć zwierzęta przed niekorzystnymi warunkami atmosferycznymi szczególnie w zimie? Jednak najczęściej pojawiające się pytanie to: jakie są nowe rozwiązania technologiczne w chowie i hodowli bydła? Nie na wszystkie te pytania doradcy potrafią odpowiedzieć, zwłaszcza na to ostatnie. Stąd pojawia się problem główny, jakim jest brak dostatecznej wiedzy na temat nowoczesnych rozwiązań w chowie i hodowli bydła mięsnego wśród rolników i doradców województwa lubuskiego. Brak fachowej wiedzy i informacji na ten temat stanowi barierę,  którą bez wsparcia trudno będzie pokonać. Stąd też Lubuski Ośrodek Doradztwa Rolniczego w Kalsku wychodząc na przeciw oczekiwaniom rolników i doradców zorganizuje wyjazd studyjny do Francji, gdzie uczestnicy zapoznają się doświadczeniami tamtejszych hodowców, poznają francuskie technologie  produkcji bydła mięsnego, zapoznają się z metodami doboru właściwego buhaja do budowy stada.
Francja jest kolebką chowu i hodowli bydła mięsnego, więc jak się uczyć to od najlepszych. Stąd też pomysł aby udać się z wizytą właśnie do Francji.</t>
  </si>
  <si>
    <t>Wyjazd studyjny ma na celu podniesienie wiedzy w zakresie organizacji i funkcjonowania grup operacyjnych wśród rolników, doradców, przedsiębiorców z terenu województwa lubuskiego oraz na temat działania „Współpraca” dla 30 uczestników w okresie 3 miesięcy na przykładnie istniejącej grupy operacyjnej w woj. kujawsko-pomorskim.</t>
  </si>
  <si>
    <t>Uzasadnienie:  Województwo lubuskie w pilotażowym naborze wniosków do działania „Współpraca” odnotowało utworzenie czterech grup operacyjnych wnioskujących o dofinansowanie projektu, brak na chwilę obecna wiedzy o liczbie dofinansowanych projektów oraz wysokości wsparcia poszczególnym grup. W drugim naborze wniosków w 2018, najprawdopodobniej ostatnim, służbom wspierającym polskie rolnictwo zależy aby dobre pomysły innowacyjne otrzymały jak największą pulę środków oraz wprowadziły wiele innowacyjnych rozwiązań powodujących rozwój innowacyjnego polskiego rolnictwa.
Obecnie w województwie lubuskim coraz więcej rolników, hodowców, przedsiębiorców, firm itd. jest zainteresowanych innowacjami rolniczymi a przez uczestnictwo w grupie operacyjnej EPI możliwości wprowadzenia zmian są większe. Wyjazd studyjny ma na celu zachęcenie do działania i pokazanie osobom zainteresowanym wstąpieniem lub założeniem potencjalnej grupy operacyjnej poprzez pokazanie dobrych praktyk i wymianę wiedzy z ekspertami i brokerami z województwa kujawsko-pomorskim. Spotkanie osób zainteresowanych działaniem Współpraca, wymiana wzajemnej wiedzy, doświadczeń, a także poszerzenie wiedzy o doświadczenia z woj. kujawsko-pomorskiego mogą przyczynić się do zawiązania grup operacyjnych w województwie łódzkim. Zainteresowane osoby będą miały możliwości bliższej współpracy w ramach grupy operacyjne na rzecz innowacji – EPI, dzięki której na terenie województwa lubuskiego zostanie wprowadzony nowy produkt, nowa lub ulepszona usługa, nowy lub ulepszony proces produkcji, hodowli itp. co przyczyni się do rozwoju gospodarczego województwa łódzkiego i przekazaniu dobrych praktyk do gospodarstw z innych województw. 
Działanie „Współpraca” to nadal nowe narzędzie w programach operacyjnych na lata 2014-2020, które daje unikalną możliwość budowy szerokiego partnerstwa umożliwiającego efektywną współprace rolników, hodowców, mieszkańców obszarów wiejskich z jednostkami naukowo-badawczymi na rzecz innowacji. Wizyta w woj. kujawsko-pomorskim może być początkiem partnerstwa w ramach sieci między województwami, wymianie wzajemnej wiedzy, powstaniem grupy operacyjnej w skład której będą wchodzili zarówno partnerzy z woj. lubuskiego, jak i woj. kujawsko-pomorskiego oraz przeniesieniem dobrych praktyk i innowacji z jednego województwa do drugiego.</t>
  </si>
  <si>
    <t>Innowacyjne metody w chowie bydła mięsnego zmierzające do produkcji wysokiej jakości markowego mięsa</t>
  </si>
  <si>
    <t>Celem operacji jest podniesienie świadomości w zakresie nowoczesnej hodowli, innowacyjnego chowu oraz znaczenie bydła mięsnego w woj. lubuskim (Strategia Rozwoju Województwa Lubuskiego 2020), wśród 60 uczestników konferencji w okresie 3 miesięcy, 2018 roku.</t>
  </si>
  <si>
    <t>60</t>
  </si>
  <si>
    <t>Operacja skierowana jest do: rolników, hodowców bydła mięsnego, doradców rolniczych, przedsiębiorców, przedstawicieli instytucji naukowych, samorządowych
zainteresowanych innowacjami w chowie i hodowli bydła mięsnego, w liczbie 60 osób</t>
  </si>
  <si>
    <t>Uzasadnienie:  Obecnie obserwuje się na rynku duże zapotrzebowanie na dobrej jakości mięso o wysokich walorach smakowych. Należy podjąć działania zmierzające do poprawy walorów dietetycznych i zdrowotnych produktów mięsnych. Jednym z istotnych czynników decydujących o efektywności hodowli i użytkowania bydła jest wychów zdrowych i prawidłowo rozwiniętych cieląt.  Stąd też, okres ten zaliczany jest do jednego z najtrudniejszych w chowie bydła. W pierwszych miesiącach życia cielęcia następuje intensywny wzrost tkanek i narządów, rozwijają się przedżołądki, a także kształtuje się odporność organizmu. Jednym z działań w hodowli zmierzającym do wyprodukowania markowego mięsa o dobrej jakości jest krzyżowanie międzyrasowe.
Nadal brakuje fachowej wiedzy nt. genetyki niezbędnej do prawidłowego prowadzenia stada oraz nowoczesnej profilaktyki w stadzie.
Operacja zakłada organizację konferencji dla rolników, przedsiębiorców w tym sektora rolno-spożywczego i przedstawicieli różnych instytucji z branży rolniczej i około rolniczej  z województwa lubuskiego. Planowana operacją pozwoli na wymianę doświadczeń i identyfikację potrzeb w zakresie zastosowania nowych, dobrych praktyk i innowacyjnych rozwiązań w produkcji rolnej. Zapozna jej uczestników z osiągnięciami nauki w dziedzinie chowu i hodowli bydła,  w zakresie dotyczącym zachowania różnorodności genetycznej zwierząt. Jej uczestnicy zostaną zapoznani  o polityce rozwoju obszarów wiejskich i wsparciu finansowym w ramach PROW na lata 2014-2020.</t>
  </si>
  <si>
    <t>Innowacje w technice ochrony roślin. Optymalna ochrona – minimalizacja pozostałości pestycydów</t>
  </si>
  <si>
    <t>Głównym celem operacji jest dostarczenie wiedzy na temat innowacyjnych rozwiązań w zakresie precyzyjnego rolnictwa dla rolników, doradców rolniczych, przedsiębiorców oraz przedstawicieli świata nauki w liczbie 40 osób w okresie trzech miesięcy.</t>
  </si>
  <si>
    <t>Grupa docelowa obejmuje rolników plantatorów upraw rolniczych, przedsiębiorców, doradców rolniczych, przedstawicieli nauki,
zainteresowanych wprowadzeniem innowacyjnych rozwiązań w procesie precyzyjnego rolnictwa o łącznej liczbie 40 osób.</t>
  </si>
  <si>
    <t>Uzasadnienie:  W ramach tworzenia oraz funkcjonowania sieci kontaktów pomiędzy rolnikami, podmiotami doradczymi oraz jednostkami naukowymi na rzecz tworzenia sieci kontaktów dla doradców i służb wspierających wdrażanie innowacji na obszarach wiejskich Lubuski Ośrodek Doradztwa Rolniczego w 2018 chce zorganizować  szkolenie wraz z pokazem praktycznym w zakresie Innowacje w technice ochrony roślin. Optymalna ochrona – minimalizacja pozostałości pestycydów. Szkolenie dotyczyć będzie technologii opryskiwania, która pomaga rolnikom zwiększać uprawy zużywając mniejsze ilości wody i środków ochrony roślin. 
Na rynku dostępnych jest wiele sposobów stosowania środków ochrony roślin natomiast pojawiała się technologia magnetycznego oprysku. Jest to system, zapewniający lepszy zasięg niż tradycyjne systemy opryskiwania, a także zmniejsza znoszenie oprysku o ponad 80%.
System taki wykorzystuje drobne kropelki, które zapewniają bardziej precyzyjne rezultaty, jednocześnie kontrolując znoszenie. Technologia jest również prosta, przyjazna dla użytkownika i nie zawiera ruchomych części. System oprysku zużywa mniej cieczy roboczej uzyskując większe efekty ochrony.
Jest to opatentowany system opryskiwania dla sektorów ogrodnictwa i upraw w przemyśle rolniczym.
Innowacyjny system oprysku magnetycznego zmniejsza znoszenie o ponad 80% i zapewnia lepsze pokrycie, umożliwiając rozpylanie za pomocą drobnych kropelek, co jest kluczowym wyzwaniem dla konwencjonalnej technologii oprysku. Mniejsza dawka środka zwiększa zyskowność, zapewnia lepszą ochronę i ogranicza zanieczyszczenie środowiska naturalnego.  
System oparty jest na założeniu, że pola magnetyczne, stosowane w odpowiednich warunkach przepływu płynów, mogą wpływać na fizyczne właściwości cieczy roboczej do rozpylania i związanych z nimi kropli rozprysku w sposób ułatwiający bardziej skuteczną dyspersję rozpylania i przyczepność do roślin docelowych. Doskonała kontrola znoszenia zapewniana przez system oznacza, że można stosować drobniejsze krople, zapewniając tym samym lepsze pokrycie.
Z praktycznych obserwacji wynika, że uzyskiwana jest 3,5 razy większą skuteczność zwalczania chorób i zmniejszenie zużycia wody o 40% mniej. Redukcja znoszenia jest bardzo wyraźna i pozwala uzyskać bezbłędny czas oprysku bez pogorszenia wielkości kropli. Zwiększony obszar pokrycia przy zmniejszonej ilości zużywanego cieczy roboczej daje ogromną okazję do oszczędności. Technologia daje lepszy wzrost.
W związku z powyższym Lubuski Ośrodek Doradztwa Rolniczego w ramach Sieci na rzecz innowacji w rolnictwie i obszarach wiejskich, zamierza przybliżyć ww. temat oraz zaprezentować innowacje w technice ochrony roślin poprzez optymalizację ochrony – minimalizacja pozostałości pestycydów oraz prezentację w warunkach polowych.</t>
  </si>
  <si>
    <t>Innowacje w produkcji pasz objętościowych dla bydła mlecznego</t>
  </si>
  <si>
    <t>Głównym celem operacji jest dostarczenie wiedzy na temat innowacyjnych rozwiązań w procesie tworzenia pasz objętościowych, z wykorzystaniem nowoczesnych technologii produkcji, w postaci szkolenia dla rolników, doradców rolnych, przedsiębiorców oraz przedstawicieli świata nauki w liczbie 40 osób w okresie trzech miesięcy, 2018 roku.</t>
  </si>
  <si>
    <t xml:space="preserve">Operacja skierowana jest do:
rolników, hodowców bydła mlecznego,  doradców rolniczych, przedsiębiorców, przedstawicieli instytucji naukowych, samorządowych, zainteresowanych innowacjami w chowie i hodowli bydła mlecznego, w liczbie 40 osób
</t>
  </si>
  <si>
    <t xml:space="preserve">Uzasadnienie:  Zgodnie z panującą opinią specjalistów od żywienia w paszach objętościowych nadal tkwią ogromne rezerwy. Należy jednak pochylić się nad wpływem jakości kiszonki na wyniki produkcyjne gospodarstw. Problemem jest brak proporcjonalnej zwyżki wyniku produkcyjnego gospodarstw w wyniku zastosowania w kiszonkach odmian roślin cechujących się wyższą zawartością włókna. Okazuje się, że przyczyna jest zła jakość kiszonki. Głównymi parametrami fizycznymi dobrej jakości kiszonek są: sucha masa, gęstość ubicia, odczyn pH, struktura, rozdrobnienie ziarniaków (liczba całych ziaren) czy temperatura czoła pryzmy (kiszonki zagrzane są niechętnie zjadane przez krowy mają, również niższą wartość pokarmową). 
Materiał kiszonkowy pochodzący z roślin nawet najlepszej odmiany można jednak zmarnować przez niewłaściwy np. termin zbioru, czy złe sporządzenie silosu, rękawa lub pryzmy. Podstawowym problemem jest określenie optymalnego terminu zbioru (optymalny termin zbioru materiału przeznaczonego na kiszonkę z kukurydzy przypadała na 7 września). Zdarza się, że hodowcy przekraczają terminy. 
Kolejnymi czynnikami są właściwe rozdrobnienie materiału oraz należyte ubiciem kiszonki (rozgniatanie każdego ziarniaka w zakiszonym materiale). 
Kiszonka z kukurydzy, która jest podstawową paszą obiektową w żywieniu wysokowydajnego bydła mlecznego lecz pomimo jej wielu zalet jest to pasza uboga w białko. Konieczne jest zatem uzupełnienie dawki w białko oraz paszę strukturotwórczą. Opóźnienie zbioru powoduje szybki spadek zawartości białka oraz wzrost ilości włókna ADF decydującego o strawności paszy i NDF decydującego o pobraniu paszy. 
Kiszonka z kukurydzy jest jedną z podstawowych pasz objętościowych stosowanych w Polsce w żywieniu bydła. Jakość kiszonki z kukurydzy, jej wartość pokarmowa, warunkowana jest przede wszystkim przez fazę dojrzałości roślin i związaną z tym zawartością masy suchej substancji w ścinanych roślinach. Głównymi czynnikami decydującymi o przebiegu fermentacji zakiszanego materiału, wreszcie o wykorzystaniu kiszonki przez zwierzęta, są zawartość w roślinach skrobi oraz stopień ich rozdrobnienia. O jakości kiszonki decyduje również sposób przygotowania silosu, wysokość pojedynczej warstwy materiału ugniatanego kołami ciągnika, krotność przejazdów i naciski kół ciągnika. Aby w warunkach naturalnych zbadać wpływ tych czynników należałoby przygotować wiele wariantów, co w znacznym stopniu wpłynęłoby na koszty badań. 
Wydajne krowy muszą być dobrze żywione, ale żeby spełnić ten warunek producenci mleka muszą także przeanalizować swoje pola i zrobić wszystko, by uzyskać najlepszy jakościowo plon. </t>
  </si>
  <si>
    <t>Innowacyjne metody w procesach przetwórczych owoców winorośli</t>
  </si>
  <si>
    <t xml:space="preserve">Celem operacji jest podniesienie świadomości w zakresie nowoczesnej uprawy winorośli, innowacyjnego podejścia do technologii przetwórstwa owoców wpływającego na podniesienie walorów produkowanego wina oraz znaczenie winiarstwa woj. lubuskiego (Strategia Rozwoju Województwa Lubuskiego 2020), wśród 35 uczestników konferencji w okresie 3 miesięcy, 2018 roku. </t>
  </si>
  <si>
    <t>konferencja + warsztaty</t>
  </si>
  <si>
    <t>Operacja skierowana jest do: przedsiębiorców, rolnicy, osoby z branży rolniczej – winiarzy, doradców rolnych, przedstawicieli świata nauki,
Grupę docelową stanowić będą ww. przedstawiciele prowadzący działalność na terenie województwa lubuskiego, znających specyfikę oraz problemy terenu, producenci zainteresowani innowacjami rolniczymi i obszarów wiejskich oraz tworzeniem sieci na rzecz innowacji w rolnictwie i na obszarach wiejskich na ternie województwa.</t>
  </si>
  <si>
    <t>Lubuski Ośrodek Doradztwa Rolniczego</t>
  </si>
  <si>
    <t>Kalsk 91
66-100 Sulechów</t>
  </si>
  <si>
    <t>Uzasadnienie: Zauważany jest, w ostatnich latach dynamiczny wzrost poziomu upraw winorośli do produkcji wina w Polsce. Dane Agencji Rynku Rolnego w 2017 roku szacują, że na terenie kraju działa około 500 winnic (woj. lubuskie w sezonie 2016/2017, 18 zarejestrowanych winiarzy, gospodarujących na powierzchni 57,55 ha o tendencji zwyżkowej do 25 gospodarstw winiarskich, prowadzących uprawy na ponad 60 ha. Według szacunków Zielonogórskiego Stowarzyszenia Winiarskiego winnice lubuskie zajmują w sumie niemal 200 ha. Nie wszystkie jednak są już gotowe, do wprowadzania wina na rynek z pozyskiwanych owoców z około 1000 hektarów. 
Mimo, że procentowy udział winorośli w uprawie towarowej gatunku jest niewielki, prawo do produkcji i wprowadzenia wina na rynek uzyskało aż 104 rodzimych producentów. Rodzime wina są już spotykane w ofercie sieci spożywczych.
Uprawa winorośli i produkcja wina podlega ryzykom związanym z prowadzeniem winnicy a także optymalizacją procesu przetwórczego. Wśród najczęściej wymienianych problemów uprawy jest brak fachowego wsparcia merytorycznego, wiedzy praktycznej oraz innowacyjnego spojrzenia na prowadzoną działalność. Pomimo polskiej, długiej tradycji winiarskiej, badania naukowe nad uprawą prowadzone są w kraju dopiero od kilku lat. Z uwagi na specyficzne, podstawowe czynniki składowe: gleba, leżąca pod nią skała, wysokość nad poziomem morza, nachylenie terenu, orientacja wobec słońca, mikroklimat (deszcze, wiatry, wilgotność, wahania temperatury), lokalne warunki klimatyczne i glebowe doświadczenia przeniesione z innych krajów nie odpowiadają w pełni na zapotrzebowanie rodzimych winiarzy. Winiarze wskazują praktyczne problemy uprawy, związane z chorobami, agrotechniką, ryzykiem wiosennych przymrozków, potrzebą podniesienia jakości owoców oraz zmniejszeniem strat w uprawie. Rozwój działań związanych z produkcją winorośli i wina skłania do podjęcia szeroko rozumianych działań i organizacji niniejszej konferencji. 
W zawiązku z powyższymi wątpliwościami lub niejasnościami, Lubuski Ośrodek Doradztwa Rolniczego posiadający wiedzę i doświadczenie w uprawie winorośli, pragnie zorganizować konferencję podczas, której innowacyjne podejście do tematów związanych z uprawą i przetwórstwem zostanie przedstawiony uczestnikom. Zgromadzeni prelegenci przedstawią nowości w ochronie i nawożeniu winorośli, technice zbioru, przechowalnictwie a także zapoznają z innowacyjnymi rozwiązaniami w przetwórstwie i produkcji wina. Omówione zostaną również przepisy prawne dotyczące wyrobu i rozlewie wyrobów winiarskich, obrocie tymi wyrobami i organizacji rynku wina. Zaplanowano pokaz praktyczny produkcji wina na linii technologicznej oraz analizę laboratoryjną młodego wina. Uzyskane wyniki zostaną przekazane  uczestnikom konferencji, dzięki czemu możliwe będzie uniknięcie często popełnianych podstawowych błędów w uprawie winorośli i produkcji wina. Będzie możliwość nawiązania kontaktów branżowych i sposobność do zapoczątkowania dalekosiężnej relacji biznesowej. Operacja umożliwi nawiązanie współpracy, pozyskanie nowych partnerów sieci na rzecz innowacji w rolnictwie i obszarach wiejskich a dzięki przeprowadzeniu wykładu nt. sieci, zaprezentowane zostaną idee i korzyści płynące z partnerstwa. 
Realizacja niniejszej operacji przyczyni się do rozwiązania problemu głównego, a jednocześnie pozwoli na zrealizowanie celu głównego jakim jest podniesienie świadomości w zakresie nowoczesnej uprawy winorośli, walorów produkowanego wina oraz znaczeniu winiarstwa w województwie lubuskim. Pozwoli także nawiązać kontakty branżowe niezbędne o tworzenia partnerstwa w ramach siec na rzecz innowacji w rolnictwie i na obszarach wiejskich wśród przedsiębiorców, rolników, doradców rolnych oraz przedstawicieli świata nauki w liczbie 35 osób w okresie trzech miesięcy.</t>
  </si>
  <si>
    <t>Rzepak ozimy w mulczu – przez uproszczenie do innowacyjności</t>
  </si>
  <si>
    <t>Głównym celem operacji jest podniesienie poziomu wiedzy na temat uproszczenia w siewie jako propozycji na innowacje w uprawie rzepaku ozimego w dobie problemów z dostępnością wody dla roślin uprawnych, wśród rolników, doradców, przedsiębiorców i przedstawicieli instytucji naukowych o liczbie 40 osób, poprzez przeprowadzenie szkolenia w okresie 3 miesięcy.</t>
  </si>
  <si>
    <t>Grupą docelową przeprowadzonej operacji są rolnicy, którzy prowadzą produkcję rośliną metodami konwencjonalnymi, przedsiębiorcy branży rolnej oraz doradcy rolniczy, którzy pozostają w bezpośrednich kontakcie z rolnikami i producentami rolnymi.</t>
  </si>
  <si>
    <t>Uzasadnienie: W polskich warunkach agroklimatycznych uprawę rzepaku w technologii bezorkowej stosuje się dość rzadko. Nie zmienia to faktu, że w pewnych okolicznościach właśnie ten rodzaj technologii może przynosić zadowalające produkcyjne i ekonomiczne efekty. 
W zależności od przedplonu klasyczne przygotowanie roli pod siew rzepaku obejmuje zespół upraw pożniwnych, w skład którego wchodzą m.in. takie zabiegi jak podorywka, gruberowanie bądź talerzowanie. Zazwyczaj kolejnym zabiegiem agrotechnicznym jest wówczas wykonanie orki siewnej. Dość często producenci, najczęściej z uwagi na ograniczenia czasowe, decydują się na wykonanie jedynie orki siewnej, tzw. razówki. W obydwu przypadkach rolę do siewu doprawia się później przy użyciu bron bądź za pomocą różnego rodzaju agregatów uprawowych. Generalnie orkowe technologie produkcji rzepaku zapewniają uzyskanie względnie największych plonów surowca olejarskiego. 
W produkcji roślinnej mogą wystąpić różnego rodzaju czynniki siedliskowe czy organizacyjne, które mogą skłaniać producentów do zastosowania uproszczeń uprawowych. Należy tu wymienić szczególnie krótki okres pomiędzy zbiorem przedplonu a siewem rzepaku ozimego. Najczęstszymi przedplonami dla rzepaku są oczywiście zboża, więc czasu na właściwe przygotowanie siedliska jest rzeczywiście niewiele. Z uwarunkowań organizacyjnych należy wymienić np. niedostateczne lub niepełne wyposażenie w odpowiedni park maszynowy i pracę ludzką. Wśród czynników glebowo-klimatycznych należy na pierwszym miejscu wymienić deficyt wody opadowej oraz powiązanej z nią zapasów wody glebowej.
Po zbiorze przedplonu należy niezwłocznie przystąpić do uprawy ścierniska. Najczęściej wykorzystuje się do tego agregaty ścierniskowe (grubery). Stosowane są również brony talerzowe jeśli stanowisko jest pozbawione perzu. Na rynku istnieją również agregaty uprawowe łączące cechy wyżej wymienionych. Decyzję o wyborze odpowiedniego narzędzia producent powinien podjąć sam, posiadając informacje o jakości swoich stanowisk (pól), ich klasy bonitacyjnej i kompleksu przydatności rolniczej oraz dostępności parku maszynowego.
Zadaniem narzędzi jest zerwanie wierzchniej warstwy gleby oraz wymieszanie jej ze ściernią. Automatycznie oczywiście zostaje również przerwane bezproduktywne parowanie wody z gleby. Głębokość pracy narzędzi powinna mieścić się w przedziale 8-12 cm. Płytsza uprawa roli jest możliwa i dopuszczalna, ale przeważnie daje mniejsze efekty plonotwórcze. 
Ważnym jest, aby rola była uprawiona starannie. Dlatego tak ważnym jest, aby resztki pożniwne były rozmieszczone równomiernie. Zazwyczaj uprawę agregatami wykonuje się na ukos względem siewu przedplonów. Sprzyja to jeszcze bardziej dokładnemu wymieszaniu ścierni i resztek po zbiorowych z glebą. Należy zwrócić uwagę, że w takiej właśnie technologii, rola jest uprawiana na całej powierzchni. Na tak uprawionej roli tworzy się wówczas warstwa mulczu, składającego się co jasne ze słomy wymieszanej z glebą. 
Ilość wykonywanych zabiegów uprawiających w technologii bezorkowej może być różna. Zależy to od jakości siedliska przeznaczonego do takiej uprawy oraz od jakości agregatów i precyzji wykonania zabiegu. 
Przygotowanie roli pod siew rzepaku w systemie bezpłużnym może być również wykonane agregatami czynnymi, najczęściej bronami wirnikowymi. Wytworzony w ten sposób mulcz stanowi warstwę ochronną gleby, chroniącą ją przed erozją wodną i wietrzną. Zwiększa się również możliwość retencji wody pochodzącej z opadów, często obserwuję się również korzystny wpływ na strukturę gleby, zmniejsza się (co ważne w uprawie rzepaku) możliwość jej zaskorupiania. 
Bezpłużna uprawa rzepaku powinna przyczyniać się do wytworzenia na powierzchni pola możliwie jednolitej warstwy, składającej się z wymieszanej gleby wraz ze słomą oraz całymi resztkami pożniwnymi. 
W tak przygotowaną rolę rzepak wysiewamy w stosownym dla danego regionu terminie agrotechnicznym. 
To prawda, że konwencjonalna uprawa roli pod rzepak skutkuje uzyskaniem największych plonów tego surowca olejarskiego. Decyzję o zastosowaniu bezorkowej technologii uprawy rzepaku producent powinien podjąć sam. Niewątpliwie jest to ciekawa innowacyjna, alternatywa.
Lubuski Ośrodek Doradztwa Rolniczego podczas szkolenia, zaprezentuje problematykę związaną z uprawą pasową i zastosowanie jej w uprawie rzepaku ozimego w celu zwiększenia poziomu wiedzy i świadomości uczestników spotkania. LODR podda pod dyskusję temat systemu uprawy natomiast decyzję o podjęciu się uprawy w systemie pozostaje w gestii zainteresowanych.</t>
  </si>
  <si>
    <t>Innowacje w produkcji trzody chlewnej</t>
  </si>
  <si>
    <t>Dostarczenie wiedzy o innowacjach w produkcji trzody chlewnej dla 60 rolników oraz doradców z województwa lubuskiego poprzez przeprowadzenie szkolenia w okresie 3 miesięcy.</t>
  </si>
  <si>
    <t xml:space="preserve">Grupę docelową niniejszej operacji będą stanowili rolnicy, w tym producenci trzody chlewnej oraz doradcy rolniczy w liczbie 60 osób zainteresowani  podnoszeniem wiedzy o innowacjach w produkcji trzody chlewnej.
Takie  dobranie grupy docelowej pozwoli na wymianę i standaryzację wiedzy w zakresie omawianych tematów. Rolnikom  pozwoli na podejmowanie świadomych i przemyślanych decyzji o wprowadzeniu innowacji obszarze swoich działalności, doradcom usprawni prace doradcze. Przedstawicielom świata nauki dostarczy cennej informacji o potrzebach w terenie, ułatwi identyfikację obszarów problemowych z zakresu omawianych tematów co powinno mieć przełożenie na ich pracę naukową w kontekście innowacyjności polskiego rolnictwa.
</t>
  </si>
  <si>
    <t>Uzasadnienie:  O efektywności produkcji trzody chlewnej decyduje wiele czynników, spośród których można wymienić: nowoczesne (innowacyjne) wyposażenie chlewni, prawidłowe zagospodarowanie odchodów czy też prawidłowo i trafnie przeprowadzone inwestycje. Mimo prowadzonej od wielu lat produkcji przez rolników i wynikającego z niej doświadczenia oraz  prowadzonego przez doradców na szeroką skalę doradztwa , rolnicy wciąż popełniają wiele błędów w tym zakresie. Nauka i przemysł wspierają producentów oferując nowoczesne rozwiązania, innowacyjne technologie zarówno w budowie budynków inwentarskich, ich wyposażeniu, systemach utrzymania trzody chlewnej jak i też zagospodarowaniu odchodów zwierzęcych. Jednak rolnikowi trudno jest ocenić obiektywnie  przydatność tych rozwiązań w jego gospodarstwie.
Przyczyną tego stanu rzeczy jest  brak lub niedostateczna wiedza z zakresu innowacji w produkcji trzody chlewnej. Stanowi to problem główny niniejszej operacji, który bez wsparcia trudno będzie pokonać. Dlatego Lubuski Ośrodek Doradztwa Rolniczego wychodząc naprzeciw oczekiwaniom rolników zamierza przeprowadzić niniejszą operację.</t>
  </si>
  <si>
    <t>Innowacyjne metody wytwarzania produktów pochodzenia pszczelego oraz sposób doboru ziół do produkcji ziołomiodów</t>
  </si>
  <si>
    <t xml:space="preserve">Operacja ma na celu wprowadzenie innowacyjnych rozwiązań w zakresie wytwarzania i produkcji miodów oraz produktów pochodzenia pszczelego, a także rozszerzenie dotychczasowej działalności pszczelarzy i właścicieli pasiek z terenów woj. łódzkiego. Uczestnicy operacji zdobędą wiedzą na temat innowacyjnych metod  wytwarzania produktów pochodzenia pszczelego, a także doboru ziół i prowadzenia pasiek pod kątem produkcji ziołomiodów. Dowiedzą się jakie właściwości zdrowotne i odżywcze posiadają ziołomiody, a także inne produkty pozyskiwane od pszczół tj. wosk, pyłek kwiatowy, propolis czy mleczko. Uczestnicy operacji zostaną również zapoznani z uprawą  i gatunkami ziół oraz sposobem ich doboru do produkcji ziołomiodów. Dzięki operacji pszczelarze, będą mogli zdobyć nowe, innowacyjne pomysły dotyczące produkcji i przetwarzania miodów oraz pozostałych produktów pszczelich.          </t>
  </si>
  <si>
    <t>liczba uczestników operacji</t>
  </si>
  <si>
    <t>pszczelarze, rolnicy, mieszkańcy obszarów wiejskich, pracownicy naukowi, doradcy rolni</t>
  </si>
  <si>
    <t>35 000,00</t>
  </si>
  <si>
    <t>Łódzki Ośrodek Doradztwa Rolniczego</t>
  </si>
  <si>
    <t>Łódzki Ośrodek Doradztwa Rolniczego z siedzibą w Bratoszewicach                  ul. Nowości 32;            95-011 Bratoszewice</t>
  </si>
  <si>
    <t xml:space="preserve">Uzasadnienie: Operacja ma na celu wprowadzenie innowacyjnych rozwiązań w zakresie wytwarzania i produkcji miodów oraz produktów pochodzenia pszczelego, a także rozszerzenie dotychczasowej działalności pszczelarzy i właścicieli pasiek z terenów woj. łódzkiego. Uczestnicy operacji zdobędą wiedzę na temat innowacyjnych metod  wytwarzania produktów pochodzenia pszczelego, a także doboru ziół i prowadzenia pasiek pod kątem produkcji ziołomiodów. Dowiedzą się jakie właściwości zdrowotne i odżywcze posiadają ziołomiody, a także inne produkty pozyskiwane od pszczół tj. wosk, pyłek kwiatowy w postaci obnóży i pierzgi, propolis czy mleczko. Uczestnicy operacji zostaną również zapoznani z uprawą  i gatunkami ziół oraz sposobem ich doboru do produkcji ziołomiodów. Dzięki operacji pszczelarze, będą mogli zdobyć nowe, innowacyjne pomysły dotyczące produkcji i przetwarzania miodów oraz pozostałych produktów pszczelich. </t>
  </si>
  <si>
    <t>Innowacyjne technologie wykorzystywane przy budowie oraz wyposażeniu nowoczesnych chlewni</t>
  </si>
  <si>
    <t>Seminarium ma na celu przybliżenie innowacyjnych technologii przy budowie oraz wyposażeniu chlewni.  Seminarium przyczyni się do poszerzenia wiedzy jakie nowoczesne technologie i rozwiązania stosować w chlewniach, tak aby hodowla była jak najbardziej efektywna. Operacja pozwoli na zapoznanie się z najnowszymi badaniami w tym zakresie. Dzięki spotkaniu nawiązane zostaną kontakty między naukowcami i hodowcami, które w przyszłości będą płaszczyzną wymiany wiedzy w tym zakresie.</t>
  </si>
  <si>
    <t>Seminarium</t>
  </si>
  <si>
    <t>50</t>
  </si>
  <si>
    <t>hodowcy, weterynarze, inseminatorzy, producenci trzody chlewnej, doradcy rolni</t>
  </si>
  <si>
    <t>8 000,00</t>
  </si>
  <si>
    <t>Łódzki Ośrodek Doradztwa Rolniczego z siedzibą w Bratoszewicach                  ul. Nowości 32;           95-011 Bratoszewice</t>
  </si>
  <si>
    <t>Uzasadnienie:  Seminarium ma na celu przybliżenie innowacyjnych technologii przy budowie oraz wyposażeniu chlewni. Seminarium przyczyni się  do poszerzenia wiedzy jakie nowoczesne technologie i rozwiązania stosować w chlewniach, tak aby hodowla była jak najbardziej efektywna. Operacja pozwoli na zapoznanie się z najnowszymi badaniami w tym zakresie. Dzięki spotkaniu nawiązane zostaną kontakty między naukowcami i hodowcami, które w przyszłości będą płaszczyzną wymiany wiedzy w tym zakresie.</t>
  </si>
  <si>
    <t>Dobre praktyki i doświadczenia przy zakładaniu grup operacyjnych na przykładzie Czech</t>
  </si>
  <si>
    <t>Celem wyjazdu jest  zapoznanie uczestników z dobrymi praktykami i doświadczeniem uzyskanym przez podmioty związane z rolnictwem w Czechach przy zakładaniu grup operacyjnych. Wyjazd studyjny przyczyni się do wymiany doświadczeń i nabycia niezbędnej wiedzy do założenia grup operacyjnych na terenie woj. łódzkiego. Uczestnicy wyjazdu będą mieli możliwość zobaczyć w praktyce jak funkcjonują grupy operacyjne, wymienić doświadczenia, zadawać pytania brokerom działającym na terenie Czech. Dzięki spotkaniu nawiązane zostaną kontakty pomiędzy tymi grupami, które w przyszłości będą podstawą do założenia grupy operacyjnej.</t>
  </si>
  <si>
    <t>potencjalni członkowie grup operacyjnych, rolnicy, hodowcy, mieszkańcy obszarów wiejskich, pracownicy naukowi, doradcy rolni</t>
  </si>
  <si>
    <t>55 000,00</t>
  </si>
  <si>
    <t>Łódzki Ośrodek Doradztwa Rolniczego z siedzibą w Bratoszewicach                  ul. Nowości 32;             95-011 Bratoszewice</t>
  </si>
  <si>
    <t>Uzasadnienie: Celem wyjazdu jest  zapoznanie uczestników z dobrymi praktykami i doświadczeniem uzyskanym przez podmioty związane z rolnictwem w Czechach przy zakładaniu grup operacyjnych. Wyjazd studyjny przyczyni się do wymiany doświadczeń i nabycia niezbędnej wiedzy do założenia grup operacyjnych na terenie woj. łódzkiego. Uczestnicy wyjazdu będą mieli możliwość zobaczyć w praktyce jak funkcjonują grupy operacyjne, wymienić doświadczenia, odbędą wizyty w gospodarstwach rolnych będących członkami takich grup, będą mogli zadawać pytania brokerom działającym na terenie Czech. Czesi wyprzedzają nas we wdrażaniu innowacji od nauki do praktyki. Są też bardziej zaawansowani w pracach na rzecz organizacji i funkcjonowania grup operacyjnych w ramach Europejskiego Partnerstwa na rzecz Innowacji (EPI). Czeski system pracy brokerów innowacji przynosi jak widać pożądane efekty. Dlatego warto zapoznać się z dobrymi praktykami, wiedzą i doświadczeniem w tym zakresie naszego południowego sąsiada. W województwie łódzkim brak jest dostatecznej wiedzy i doświadczenia na temat organizacji i funkcjonowania grup operacyjnych wśród potencjalnych członków (rolnicy, posiadacze lasów, doradcy, przedsiębiorcy, przedstawiciele instytucji naukowych). Dzięki operacji zostaną nawiązane kontakty pomiędzy tymi grupami, które w przyszłości będą podstawą do założenia grup operacyjnych.</t>
  </si>
  <si>
    <t>Nowoczesne technologie i problemy przy uprawie warzyw pod osłonami</t>
  </si>
  <si>
    <t>Celem operacji jest zapoznanie uczestników z innowacyjnymi technologiami oraz problemami jakie może spotkać rolnik przy uprawie warzyw pod osłonami. Podczas wyjazdu studyjnego zostaną przedstawione najnowsze wyników badań naukowych w tej dziedzinie. Operacja przyczyni się do wymiany doświadczeń i wiedzy na temat uprawy roślin warzywnych pod osłonami pomiędzy środowiskiem naukowym, doradcami, rolnikami i przetwórcami. Dzięki spotkaniu nawiązane zostaną kontakty pomiędzy tymi grupami, które w przyszłości będą płaszczyzną wymiany wiedzy w tym zakresie.</t>
  </si>
  <si>
    <t>rolnicy, przetwórcy warzyw, pracownicy naukowi, doradcy rolni</t>
  </si>
  <si>
    <t>15 000,00</t>
  </si>
  <si>
    <t>Łódzki Ośrodek Doradztwa Rolniczego z siedzibą w Bratoszewicach                  ul. Nowości 32;          95-011 Bratoszewice</t>
  </si>
  <si>
    <t xml:space="preserve">Uzasadnienie: Operacja ma na celu przedstawienie nowoczesnych technologii, rozwiązań i problemów przy uprawie warzyw pod osłonami. Uczestnicy zapoznają się jak usprawnić prace pielęgnacyjne, podnieść efektywność, stymulować wzrost w uprawie oraz jakie zagrożenia chorobami wirusowymi występują ww. uprawach i jak sobie z nimi radzić.  Podczas operacji zostaną przedstawione najnowsze wyniki badań naukowych w tej dziedzinie. Operacja w formie wyjazdu studyjnego pozwoli w praktyczny sposób zapoznać się z innowacyjną uprawą roślin pod osłonami, przyczyni się do wymiany doświadczeń i wiedzy na temat uprawy ww. roślin pomiędzy środowiskiem naukowym, doradcami, rolnikami i przetwórcami. Dzięki spotkaniu nawiązane zostaną kontakty pomiędzy tymi grupami, które w przyszłości będą płaszczyzną wymiany wiedzy w tym zakresie.                                                                                                                                                                                      </t>
  </si>
  <si>
    <t xml:space="preserve">Wybrane przykłady tradycyjnego przetwórstwa produktów rolnych szansą na innowacyjny  rozwój małych gospodarstw w województwie łódzkim </t>
  </si>
  <si>
    <t>Celem operacji jest zapoznanie uczestników z wybranymi przykładami tradycyjnego przetwórstwa produktów rolnych.  Wielu rolników ze względu na problem zbytu swoich produktów rolnych, szuka nowych rozwiązań dla swojej działalności – są gotowi do podjęcia nowych wyzwań tj. zmiany profilu działalności lub jej rozszerzenia o dodatkowe formy. Wizyty w poszczególnych gospodarstwach/firmach mają pozwolić uczestnikom na poszerzenie wiedzy na temat możliwości innowacyjnego przetwórstwa produktów wytwarzanych w swoim gospodarstwie lub możliwych do zaadoptowania w swojej działalności. Poznanie innowacyjnych możliwości jakie daje tradycyjne przetwórstwo może być szansą dla rolnika na rozszerzenie swojej dotychczasowej działalności lub przekwalifikowanie jej na nową, bardziej dochodową.</t>
  </si>
  <si>
    <t>rolnicy, hodowcy, właściciele gospodarstw, przetwórcy, pracownicy naukowi, doradcy rolni</t>
  </si>
  <si>
    <t xml:space="preserve">Uzasadnienie: Celem operacji jest zapoznanie uczestników z wybranymi przykładami tradycyjnego przetwórstwa produktów rolnych. Wielu rolników ze względu na problem zbytu swoich produktów rolnych szuka nowych rozwiązań dla swojej działalności. Są gotowi do podjęcia nowych wyzwań tj. zmiany profilu działalności lub jej rozszerzenia o dodatkowe formy. Niestety często nie mają wiedzy odnośnie nowych innowacyjnych rozwiązań w rolnictwie i na obszarach wiejskich. W związku z tym wyjazd studyjny umożliwi zapoznanie się z innowacyjnymi formami prowadzenia działalności rolniczej tj. przetwórstwo, suszenie owoców i warzyw, serowarstwo, otwieranie lokalnych masarni czy też ekologicznych piekarni itp. Wizyty w poszczególnych gospodarstwach/firmach mają pozwolić uczestnikom na poszerzenie wiedzy na temat możliwości innowacyjnego przetwórstwa produktów wytwarzanych w swoim gospodarstwie lub możliwych do zaadoptowania w swojej działalności. Poznanie innowacyjnych możliwości jakie daje tradycyjne przetwórstwo może być szansą dla rolnika na rozszerzenie swojej dotychczasowej działalności lub przekwalifikowanie jej na nową, bardziej dochodową. </t>
  </si>
  <si>
    <t>Innowacyjne formy aktywizacji gospodarstw agroturystycznych, edukacyjnych i opiekuńczych na obszarze Małopolski.</t>
  </si>
  <si>
    <t>Celem realizacji projektu jest przekazanie wiedzy z zakresu zasad tworzenia i funkcjonowania innowacji w agroturystyce, turystyce wiejskiej, edukacji w zagrodach wiejskich oraz obiektach świadczących usługi opiekuńcze.  W ramach operacji zrealizowana zostanie konferencja oraz wydana publikacja.</t>
  </si>
  <si>
    <t>konferencja, publikacja</t>
  </si>
  <si>
    <t>liczba uczestników konferencji</t>
  </si>
  <si>
    <t>70</t>
  </si>
  <si>
    <t>Właściciele gospodarstw agroturystycznych, zagród edukacyjnych,  rolnicy, doradcy rolniczy,  przedstawiciele samorządów terytorialnych.</t>
  </si>
  <si>
    <t>IV</t>
  </si>
  <si>
    <t>Małopolski Ośrodek Doradztwa Rolniczego</t>
  </si>
  <si>
    <t xml:space="preserve"> ul. Osiedlowa 9, 32-082 Karniowice</t>
  </si>
  <si>
    <t>liczba egzemplarzy publikacji</t>
  </si>
  <si>
    <t>500</t>
  </si>
  <si>
    <t xml:space="preserve">Uzasadnienie:  Tradycyjnie i historycznie małopolskie rolnictwo charakteryzuje się największą liczbą drobnych gospodarstw rolnych.  Średnia powierzchnia gruntów rolnych w gospodarstwie wynosi 4,04 ha (dane Agencji Restrukturyzacji i Modernizacji Rolnictwa 2017) co prowadzi do stanu niskodochodowości  gospodarstw rolnych a tym samym rodzin rolniczych.  Wskazane jest poszukiwanie alternatywnych źródeł dochodu przynoszących także nowe miejsca pracy. Małopolska jako region o wysokich walorach przyrodniczych i historycznych pretenduje do rozwoju usług agroturystycznych z wykorzystaniem zasobów własnych jak i całego wachlarza usług okołoturystycznych.  Agroturystyka i turystyka wiejska należą do działalności na które jest i będzie zapotrzebowanie w przyszłości, stąd istotne jest przygotowanie pakietów usług turystycznych z których turysta wybiera usługę  według własnego zainteresowania. Innowacyjnym,  powoli rozwijającym się kierunkiem jest edukacja skierowana do dzieci i młodzieży wykorzystująca zasoby gospodarstwa i wsi  w celu wyrobienia wrażliwości  na potrzeby ochrony środowiska, szacunku dla zawodu i  pracy rolnika.  Małopolską wieś charakteryzuje duży odsetek  ludzi starszych,  tym samym wzrasta zapotrzebowanie na zorganizowanie opieki dziennej  i całodobowej przy zachowaniu rodzinnego charakteru usługi opiekuńczej, stąd wyzwanie dla mieszkańców wsi i gospodarstw agroturystycznych polegające na  stworzeniu  dziennych domów opieki w gospodarstwach.  Wszystkie te działania maja uzasadnienie  w uwarunkowaniach społecznych i ekonomicznych dlatego też oczekujemy, że tematyka objęta projektem spotka się z dużym zainteresowaniem odbiorców. </t>
  </si>
  <si>
    <t>Innowacyjne technologie w przetwórstwie mięsnym na poziomie gospodarstwa rolnego.</t>
  </si>
  <si>
    <t xml:space="preserve">Celem operacji będzie przekazanie wiedzy teoretycznej oraz praktycznych umiejętności rolnikom i doradcom rolnym działającym w sektorze rolno-spożywczym w zakresie przetwórstwa mięsa.   Cel operacji realizowany będzie poprzez działania dydaktyczne i informacyjne na które składać się będą:  szkolenie teoretyczno-warsztatowe oraz opracowanie publikacji.  Zakres tematyczny operacji obejmować będzie:  charakterystykę i dobór surowców  w przetwórstwie mięsa,  wpływ  surowca na walory zdrowotne i jakościowe produktu spożywczego,  przykłady innowacyjnych rozwiązań technologicznych obejmujących obiekty, maszyny i urządzenia dla procesów produkcyjnych oraz  zachowanie bezpieczeństwa żywności.  Przedstawione zostaną możliwości prowadzenia małego przetwórstwa na poziomie gospodarstwa rolnego. W części praktycznej, w trakcie zajęć warsztatowych, zaprezentowany zostanie proces produkcji wędlin. </t>
  </si>
  <si>
    <t>szkolenie, publikacja</t>
  </si>
  <si>
    <t>liczba uczestników szkolenia</t>
  </si>
  <si>
    <t>20</t>
  </si>
  <si>
    <t>Rolnicy, doradcy rolniczy.</t>
  </si>
  <si>
    <t>Uzasadnienie:  Przedsięwzięcie skierowane do rolników i doradców rolnych ma na celu wsparcie rozwoju małego przetwórstwa na obszarach wiejskich.  Rolnictwo w województwie małopolskim charakteryzuje się dużym rozdrobnieniem.  Średnia powierzchnia gruntów rolnych w gospodarstwie jest najniższa w kraju i wynosi 4,04 ha, przy  średniej krajowej 10,65 ha (dane Agencji Restrukturyzacji i Modernizacji Rolnictwa 2017).  Rozwój małego przetwórstwa  w obrębie gospodarstwa rolnego daje możliwość wykorzystania w produkcji własnych surowców,  skrócenia łańcucha dostaw pomiędzy producentami i konsumentami a ponadto wspomaga rozwój rolniczego handlu detalicznego, zróżnicowanie działalności rolniczej oraz podniesienie rentowności gospodarstw na obszarach wiejskich.   Realizacja operacji wspierając transfer wiedzy i innowacji przyczyni się do realizacji Priorytetu 1 PROW na lata 2014-2020.</t>
  </si>
  <si>
    <t>Innowacje w chowie i hodowli bydła.</t>
  </si>
  <si>
    <t xml:space="preserve">Celem operacji jest upowszechnianie  innowacyjnych rozwiązań w produkcji zwierzęcej (chów i hodowla bydła).   W ramach operacji zrealizowany zostanie wyjazd studyjny do Francji w programie którego znajdować się będą wizyty w  gospodarstwach a także udział w międzynarodowych targach hodowlanych.   Uczestnicy będą mieli możliwość zapoznania się z najnowszymi osiągnięciami i innowacyjnymi rozwiązaniami stosowanymi w branży.   </t>
  </si>
  <si>
    <t>liczba uczestników wyjazdu studyjnego</t>
  </si>
  <si>
    <t>25</t>
  </si>
  <si>
    <t>Rolnicy, mieszkańcy obszarów wiejskich, doradcy rolniczy, przedstawiciele instytucji działających na rzecz rolnictwa.</t>
  </si>
  <si>
    <t xml:space="preserve">Uzasadnienie:   Pogłowie bydła w Małopolsce w grudniu 2015 roku wynosiło 169,7  tys. sztuk (dane Głównego Urzędu Statystycznego, 2016).  W większości było to bydło utrzymywane w gospodarstwach indywidualnych rolników. Gospodarstwa takie wymagają odpowiedniego wsparcia w zakresie technologii  i organizacji produkcji, aby mogły osiągnąć zadowalający poziom rentowności.  Niniejsza operacja ma na celu wskazanie beneficjentom innowacyjnych rozwiązań w zakresie chowu i hodowli bydła poprzez udział w zagranicznym wyjeździe studyjnym połączonym z udziałem w międzynarodowych targach branżowych.  Udział w operacji o charakterze  transgranicznym umożliwi ponadto uczestnikom nawiązanie wartościowych kontaktów.  Poprzez wspieranie transferu  wiedzy oraz innowacji w rolnictwie i na obszarach wiejskich operacja wpisuje się w Priorytet 1 PROW na lata 2014-2020.  </t>
  </si>
  <si>
    <t>Innowacyjne dla Małopolski metody i formy sprzedaży płodów rolnych bezpośrednio z pola i gospodarstwa.</t>
  </si>
  <si>
    <t xml:space="preserve">Celem operacji jest zapoznanie rolników  (w szczególności małych producentów rolnych) z innowacyjnymi metodami i formami sprzedaży a także  identyfikowanie, informowanie i aktywizowanie potencjalnych uczestników grup operacyjnych w ramach działania "Współpraca" PROW na lata 2014-2020.   Prezentowanie udanych przykładów działań kooperacyjnych w zakresie sprzedaży produktów rolnych przyczyni się do promowania korzyści wynikających z tworzenia partnerstw.  Operacja składać się będzie z trzech uzupełniających się działań:  konferencji, wyjazdu studyjnego oraz publikacji podsumowującej.  </t>
  </si>
  <si>
    <t>konferencja, wyjazd studyjny, publikacja</t>
  </si>
  <si>
    <t>300</t>
  </si>
  <si>
    <t>Uzasadnienie:   Sprzedaż bezpośrednia jest ważnym kanałem dystrybucji produktów wytwarzanych w gospodarstwach rolnych.   Dzięki pominięciu pośredników przyczynia się do zwiększania  rentowności producentów rolnych.  W przypadku niewielkich gospodarstw,  współpraca z dużym odbiorcą  jest utrudniona a często niemożliwa ze względu na brak możliwości zapewnienia odpowiednich dostaw.   Natomiast  połączenie sprzedaży bezpośredniej, nowoczesnych metod marketingowych oraz  działań kooperacyjnych  pozwala  małym gospodarstwom znaleźć odpowiednią niszę rynkową.   Skuteczność takich działań jest szczególnie wysoka w obszarach oddziaływania dużych miast gdzie wytworzyła się grupa konsumentów oczekujących produktów wysokiej jakości oraz bezpośredniego kontaktu z producentem rolnym jako gwarancji tej jakości.   W ramach operacji prezentowane będą innowacyjne rozwiązania marketingowe oraz udane  przykłady  w zakresie sprzedaży produktów rolnych.  Promowane będą rozwiązania oparte na kooperacji wielu  podmiotów,  w szczególności w ramach działania "Współpraca"  PROW na lata 2014-2020.  Operacja ma również na celu identyfikowanie potencjalnych uczestników grup operacyjnych,  wsparcie informacyjne w zakresie zasad działania "Współpraca" oraz  aktywizowanie do podejmowania działań.  Będzie również stanowić okazję do nawiązywania kontaktów pomiędzy uczestnikami operacji reprezentującymi różne grupy interesariuszy.  Poprzez wspieranie transferu wiedzy oraz innowacji operacja wpisuje się w Priorytet 1 PROW.</t>
  </si>
  <si>
    <t>Technologia produkcji olejów roślinnych innowacyjnymi metodami</t>
  </si>
  <si>
    <t>Celem operacji jest podniesienie świadomości rolników na temat możliwości zwiększenia dochodowości gospodarstw rolnych poprzez zastosowanie alternatywnych metod sprzedaży własnego, przetworzonego produktu w miejsce poszukiwania rynków zbytu produktów nieprzetworzonych. Kolejnym aspektem jest zainicjowanie współpracy pomiędzy podmiotami, dotyczącej możliwości podejmowania wspólnych inicjatyw. Grupa docelowa zostanie zapoznana z korzyściami, jakie daje działanie „Współpraca” w ramach PROW 2014-2020 w zakresie wdrażania innowacyjnych rozwiązań przez grupy operacyjne.</t>
  </si>
  <si>
    <t xml:space="preserve">liczba uczestników </t>
  </si>
  <si>
    <t>32</t>
  </si>
  <si>
    <t>rolnicy, mieszkańcy obszarów wiejskich, doradcy, przedsiębiorcy</t>
  </si>
  <si>
    <t>Mazowiecki Ośrodek Doradztwa Rolniczego z siedzibą w Warszawie</t>
  </si>
  <si>
    <t>02-456 Warszawa, ul. Czereśniowa 98</t>
  </si>
  <si>
    <t>Uzasadnienie: Wprowadzenie nowej operacji. Producenci lnu i rzepaku borykają się z problemem opłacalności produkcji. Sprzedaż produkcji pierwotnej pochodzenia roślinnego ma niską opłacalność. Szansą dla producentów rolnych na podniesienie opłacalności produkcji jest małe przetwórstwo na poziomie gospodarstwa. Projekt ma na celu zaktywizowanie mieszkańców wsi do współpracy między sobą poprzez przetwórstwo własnych produktów na poziomie gospodarstwa i szukanie nowych rynków zbytu dla własnych, przetworzonych produktów, jakimi są np. rzepak czy len. Poprzez stworzenie małego, prywatnego przetwórstwa olejarskiego można by było zniwelować problem sprzedaży produktów rolnych, a jednocześnie rozwinąć produkcję innych roślin oleistych.</t>
  </si>
  <si>
    <t>Rozwój innowacyjnych form przedsiębiorczości pozarolniczej na obszarach wiejskich</t>
  </si>
  <si>
    <t>Celem operacji jest przekazanie wiedzy na temat innowacyjnych rozwiązań w działalności pozarolniczej (sprzedaż produktów żywnościowych w ramach RHD, przetwórstwo owoców i sprzedaż na rynek lokalny, prowadzenie działalności zagród edukacyjnych i działalności turystycznej na terenach wiejskich) oraz zacieśnianiu współpracy pomiędzy podmiotami zaangażowanymi w ideę zrównoważonego rozwoju obszarów wiejskich. Operacja wspiera wprowadzanie innowacji w produkcji żywności poprzez  skracanie łańcucha dostaw (nawiązywanie ścisłej współpracy między producentami, podmiotami zajmującymi się przetwórstwem a konsumentami), w tym poprzez inicjowanie partnerstw do tworzenia grup operacyjnych, stanowiących beneficjentów działania "Współpraca" w ramach PROW 2014-2020.</t>
  </si>
  <si>
    <t>Uzasadnienie: Wprowadzenie nowej operacji. Wyjazd studyjny, który zostanie zorganizowany w ramach operacji jest niezbędny do popularyzacji innowacyjnych działań na terenach wiejskich. Sprzedaż przetworzonych produktów z gospodarstw w ramach rolniczego handlu detalicznego jest to zagadnienie nowe, które wymaga szerokiej popularyzacji, a najbardziej przemawia do odbiorców pokazanie problemu na przykładach już działających przedsięwzięć.</t>
  </si>
  <si>
    <t>Mieszanki traw jako innowacyjna baza pasz objętościowych</t>
  </si>
  <si>
    <t>Celem operacji jest poszukiwanie partnerstw do współpracy w zakresie utworzenia grupy operacyjnej, której celem jest rozwiązanie problemów hodowców bydła związanych z paszami objętościowymi. Kooperacja przedstawicieli nauki, praktyki i doradztwa umożliwi zastosowanie najnowszych osiągnięć nauki w praktyce poprzez wdrożenie innowacyjnych rozwiązań przy udziale środków unijnych w ramach działania "Współpraca" w ramach PROW 2014-2020.</t>
  </si>
  <si>
    <t>Uzasadnienie: Wprowadzenie nowej operacji. Producenci mleka borykają się z problemem ograniczonych możliwości pozyskania bardzo dobrych pasz objętościowych z trwałych użytków zielonych lub też z zakładanych mieszanek traw z roślinami motylkowymi na gruntach ornych. Odpowiedzią na ten problem jest wdrożenie do uprawy innowacyjnych mieszanek traw z roślinami motylkowymi, ale aby ten cel stał się sukcesem rolników musimy przeprowadzić szkolenie. Szkolenie to zostało dokładnie zaplanowane pod potrzeby rolników, a więc wykorzystujemy bardzo duży potencjał wiedzy i nauki ze strony przedstawicieli nauki, którzy są w tej dziedzinie najlepsi i łączymy ich z przedstawicielami praktyki, czyli rolnikami, którzy tej wiedzy potrzebują. Szkolenie zostało zaplanowane z częścią teoretyczną i praktyczną na trwałych użytkach zielonych, aby pokazać możliwości rezerw ekonomicznych rolników w produkcji mleka, jeśli zastosują innowacyjne mieszanki traw z roślinami motylkowymi i uzyskają bardzo dobrą, a zarazem najtańszą paszę objętościową ze swoich gospodarstw.</t>
  </si>
  <si>
    <t>Przetwórstwo mleka - spoób na podniesienie dochodu w gospodarstwie</t>
  </si>
  <si>
    <t>Operacja ma na celu poszukiwanie nowych rozwiązań w gospodarstwach rolnych oraz wspierania innowacji w rolnictwie, a w szczególności produkcji żywności (sektor przetwórstwa mleka) oraz utworzenie grup operacyjnych, które będą wspierały organizację łańcucha dostaw żywności, w tym przetwarzania i wprowadzania tych produktów do obrotu. Operacja pomoże w nawiązaniu kontaktów między uczestnikami, oraz ułatwi poszukiwanie partnerów KSOW do współpracy oraz utworzenia grupy operacyjnej z tego zakresu.</t>
  </si>
  <si>
    <t>Uzasadnienie: Wprowadzenie nowej operacji. Przetwarzanie na poziomie gospodarstwa rolnego pozwoli na wspólną kooperację i  podniesienie poziomu wiedzy  w zakresie produkcji serowarskiej. Pozwoli na nawiązanie współpracy i utworzenie grup operacyjnych z sektora przetwórstwa mleczarskiego. Przyczyni się do  poszukiwania nowych rozwiązań w gospodarstwach rolnych przetwarzania i wprowadzania do obrotu nowych produktów oraz możliwość uzyskania dodatkowego zysku dla gospodarstwa. Operacja ma posłużyć jako wsparcie rolników, którzy w swoim gospodarstwie wytwarzają lub zamierzają wytwarzać produkty mleczne - sery, a dotychczasowa posiadana wiedza jest niewystarczająca i wymaga wsparcia o wiedzę  doświadczonego serowara.</t>
  </si>
  <si>
    <t>Poszukiwanie partnerów do działania "Współpraca" inspirowane ekologią</t>
  </si>
  <si>
    <t>Celem operacji jest wskazanie możliwości zwiększenia rentowoności gospodarstw i ich konkurencyjności poprzez wdrażanie innowacyjnych rozwiązań w rolnictwie ekologicznym, a także wskazanie obszarów niszowych dla rolnictwa ekologicznego, poprzez kooperację przedstawicieli nauki, praktyki i doradztwa. Operacja ma na celu zainicjowanie współdziałania pomiędzy potencjalnymi członkami grup operacyjnych oraz promocja korzyści wynikających ze współpracy i tworzenia partnerstw w ramach działania "Współpraca" w ramach PROW 2014-2020.</t>
  </si>
  <si>
    <t>Uzasadnienie: Wprowadzenie nowej operacji. Produkowanie metodami ekologicznymi to przede wszystkim sposób na otrzymanie wysokojakościowych i sprawdzonych produktów. Zauważyć należy, że gospodarstwa ekologiczne nie tylko produkują wysokiej jakości żywność, ale również dbają o jakość całego środowiska w którym funkcjonują. Trzydniowy wyjazd studyjny ma na celu pokazanie zarówno rolnikom jak i doradcom możliwości i szans dla rozwoju gospodarstw ekologicznych produkujących: mleko, sery, mięso, warzywa, owoce i zioła. Tym bardziej, że konsumenci poszukują żywności powstałej w warunkach jak najbardziej zbliżonych do naturalnych. Zwiększające się wciąż zapotrzebowanie na żywność ekologiczną świadczy o wzroście świadomości ekologicznej i zdrowotnej polskiego społeczeństwa, co jest dodatkową szansą dla rolników i doradców uczestniczących w wyjeździe. Działanie "Współpraca" w ramach PROW 2014-2020 stwarza możliwości właśnie dla takich inicjatyw.</t>
  </si>
  <si>
    <t>Innowacyjne metody uprawy truskawek</t>
  </si>
  <si>
    <t xml:space="preserve">Celem operacji jest przedstawienie możliwości korzystania z najnowszych technologii, we współpracy z przedstawicielami jednostek naukowo-badawczych oraz korzystając ze wsparcia finansowego ze środków unijnych, które oferuje działanie „Współpraca” w ramach PROW 2014-2020 w obszarze uprawy truskawek. Zaprezentowanie nowoczesnych metod produkcji towarowej truskawki ma przyczynić się do poprawy zdrowotności i plonowania plantacji, a tym samym zwiększenia dochodowości uprawy. </t>
  </si>
  <si>
    <t>65</t>
  </si>
  <si>
    <t>Uzasadnienie: Wprowadzenie nowej operacji. Na plantacjach truskawek poważne zagrożenie stanowią choroby odglebowe, które wpływają negatywnie na wzrost i plonowanie roślin, a w przypadku uprawy odmian podatnych mogą spowodować zamieranie roślin. Efektywnym sposobem zapobiegania tym chorobom jest korzystanie z innowacyjnych rozwiązań, jakie wypracowała nauka. Dzięki operacji zostaną przedstawione innowacyjne metody uprawy truskawki i zostanie zainicjowana grupa operacyjna działająca na rzecz wdrożenia takich rozwiązań w gospdarstwach rolnych przy jednoczesnym finansowaniu z działania "Współpraca" w ramach PROW 2014-2020.</t>
  </si>
  <si>
    <t>Innowacyjna gospodarka pasieczna</t>
  </si>
  <si>
    <t xml:space="preserve">Celem operacji jest zapoznanie uczestników z innowacyjnymi rozwiązaniami w gospodarce pasiecznej oraz przedstawienie możliwości praktycznego zastosowania tych rozwiązań, w tym poprzez możliwości jakie daje działanie "Współpraca" w ramach PROW 2014-2020. </t>
  </si>
  <si>
    <t>Uzasadnienie: Wprowadzenie nowej operacji. Aby uniknąć wszystkich negatywnych skutków, jakie dla rodziny pszczelej i produktów pszczelich niesie stosowanie wszelkich środków, które dla środowiska pszczół są nienaturalne, koniecznym jest korzystanie z innowacyjnych rozwiązań. Operacja pozwoli przedstawić grupie pszczelarzy innowacyjne ule, które są odpowiedzią na większośc problemów współczesnej gospodarki pasiecznej. Operacja ma przede wszystkim służyć poszukiwaniu partnerów do utworzenia grupy operacyjnej aplikujacej o środki z działania "Współpraca"  w zakresie gospodarki pasiecznej.</t>
  </si>
  <si>
    <t>Wielokierunkowość gospodarstwa zielarskiego sposobem na rozwój obszarów wiejskich</t>
  </si>
  <si>
    <t>Celem operacji jest promocja wielokierunkowego i zrównoważonego rozwoju gospodarstw oraz przekazanie zainteresowanym podmiotom  podstawowych informacji dotyczących tworzenia grup operacyjnych oraz realizowanych przez nie projektów. Wskazanie możliwych obszarów rozwoju z naciskiem na promowanie innowacyjnych rozwiązań w gospodarstwach zielarskich, jako kooperacji przedstawicieli nauki, praktyki i doradztwa. Wyjazd studyjny dla potencjalnych beneficjentów działania "Współpraca", ukierunkowany na utworzenie grupy operacyjnej w obszarze innowacji w gospodarstwach zielarskich.</t>
  </si>
  <si>
    <t>Uzasadnienie: Wprowadzenie nowej operacji. Polska jest krajem o dużym potencjale w zakresie produkcji surowców zielarskich, jak i przetwórstwa zielarskiego, a mimo to powierzchnia upraw ziół w skali krajowej ulega zmniejszeniu. W koncepcji poszukiwania alternatywnych źródeł dochodu mieszkańców wsi mieści się oczywiście uprawa roślin zielarskich. Wzrasta dynamicznie popyt na przetwory ziołowe, tj. leki roślinne i ich przyprawy. Gospodarka i nauka zwracają obecnie znaczną uwagę na powiększający się rynek przetworów ziołowych.</t>
  </si>
  <si>
    <t>Innowacyjne proekologiczne metody zwalczania chorób odglebowych w uprawie papryki pod osłonami</t>
  </si>
  <si>
    <t xml:space="preserve">Celem operacji jest poszukiwanie proekologicznych i innowacyjnych metod odkażania gleb od patogenów chorobotwórczych w uprawie papryki pod osłonami z  wykorzystaniem do tego celu monojonowego srebra koloidalnego i wyselekcjonowanych kultur bakteryjnych. Wyniki prac przedstawicieli jednostek naukowo badawczych pozwolą obrać właściwy kierunek do badań szczegółowych, które mogą być realizowane w szerszym zakresie i wielu kombinacjach z wykorzystaniem środków na takie działania jakie gwarantuje działanie ,,Współpraca” w ramach PROW 2014-2020. </t>
  </si>
  <si>
    <t xml:space="preserve">Uzasadnienie: Wprowadzenie nowej operacji. Uprawa papryki pod osłonami w nieogrzewanych tunelach i bezpośrednio w glebie obarczona jest brakiem zmianowania, co powoduje duże zmęczenie gleby i rozwój chorób odglebowych. Zwalczanie tych chorób grzybowych jest trudne z powodu braku skutecznych środków chemicznych do odkażania gleby. Narastający problem chorób odglebowych spowodował poszukiwanie innowacyjnych rozwiązań i wdrażanie ich w gospodarstwach. Kooperacja przedstawicieli nauki, praktyki i doradztwa w walce z patogenami chorobotwórczymi gleb i możliwości, jakie stwarza działanie "Współpraca" w ramach PROW 2014-2020, są odpowiedzią na problemy producentów rolnych w uprawie tunelowej. </t>
  </si>
  <si>
    <t>"Kooperatywy spożywcze jako innowacyjna i efektowna forma prowadzenia działalności na obszarach wiejskich"</t>
  </si>
  <si>
    <t xml:space="preserve"> Przeprowadzenie badania z wykorzystaniem metodą sondażu diagnostycznego i techniki ankietowej na dwóch próbach badawczych: wśród rolników (potencjalnych dostawców kooperatyw) oraz odbiorców (odbiorców produktów rolnych). Opracowanie zbiorczej analizy dotyczącej funkcjonowania i perspektyw rozwoju kooperatyw spożywczych na terenie Opolszczyzny. Przeprowadzenie cyklu 3 szkoleń, których celem będzie upowszechnienie wiedzy na temat kooperwatyw spozywczych jako innowacyjnej formy współpracy i prowadzenia działalności gospodasrczej na terenach wiejskich. </t>
  </si>
  <si>
    <t>Badania ankietowe, broszura z zanalizą badawczą, cykl szkoleń</t>
  </si>
  <si>
    <t xml:space="preserve">Badanie ankietowe 
Broszura
Cykl szkoleń 
</t>
  </si>
  <si>
    <t xml:space="preserve">30 
200
60  </t>
  </si>
  <si>
    <t>Rolnicy oraz przedsiębiorcy rolni z terenu woj. opolskiego, doradcy rolni, osoby zainteresowane współpracą w ramach kooperatyw spożywczych</t>
  </si>
  <si>
    <t>II,III, IV</t>
  </si>
  <si>
    <t>Opolski Ośrodek Doradztwa Rolniczego w Łosiowie</t>
  </si>
  <si>
    <t xml:space="preserve">Uzasadnienie: Projekt obejmuję opracowanie i przeprowadzenie 30 ankiet wśród rolników (potencjalnych dostawców kooperatyw) oraz odbiorców (odbiorców produktów rolnych), a następnie opracowanie zbiorczej analizy i wydrukw postaci 200 szt broszur zawierających:  pporównanie  zasad działania i zakresu usług kooperatywy opolskiej i analogicznych kooperatyw działających w innych regionach. Badania posłużą do przeprowadzenia analizy możliwości dalszego rozwoju kooperatyw spożywczych na terenach wiejskich województwa opolskiego  w ramach powołanego do tego celu zespołu eksperckiego, w skład którego wejdą przedstawiciele OODR - SIR oraz naukowcy z Politechniki Opolskiej.  Uczestnicy cyklu szkoleń zostaną zapoznani z teoretycznymi i praktycznymi aspektami funkcjonowania kooperatyw spożywczych i pozytywnymi skutkami skracania łańcuchów dostaw, wezmą udział w spotkaniach i wymianie doświadczeń z praktykami działającymi w kooperatywach, zostaną zapoznani z zagadnieniami: planowania i oceny efektywności prowadzonej działalności gospodarczej, wykorzystania nowych form marketingu w działalności gospodarczej na terenach wiejskich, a także kształtowania postaw i edukacji konsumenta . Wszyscy uczestnicy cyklu 3 szkoleń otrzymają materiały szkoleniowe w formie: teczka, długopis oraz notatnik. Podczas szkoleń zapewniony zostanie poczestunek w formie serwisu kawowego oraz obiadu dla wszystkich uczestnikow szkolenia. </t>
  </si>
  <si>
    <t xml:space="preserve">Organizacja seminarium oraz wyjazdu studyjnego dotyczącego nowatorskiej uprawy owoców oraz produkcji wina jako działania na rzecz tworzenia sieci kontaktów w zakresie  wdrażanie innowacji na obszarach wiejskich. 
</t>
  </si>
  <si>
    <t xml:space="preserve"> seminarium 
wyjazd studyjny </t>
  </si>
  <si>
    <t xml:space="preserve">1. Rolnicy. 
2. Przedsiębiorcy, przedstawiciele:  instytucji naukowych, instytucji rolniczych i około rolniczych, pracownicy wdrażający fundusze pomocowe,   liderzy środowisk lokalnych wspierający lub  wdrażający innowacje na obszarach wiejskich. 
3. Doradcy.  </t>
  </si>
  <si>
    <t>II -IV</t>
  </si>
  <si>
    <t>Podkarpacki Ośrodek Doradztwa Rolniczego z siedzibą w Boguchwale</t>
  </si>
  <si>
    <t>ul. Suszyckich 9, 
36-040 Boguchwała</t>
  </si>
  <si>
    <t>Uzasadnienie: Realizacja operacji polegająca na zorganizowaniu seminarium oraz wyjazdu studyjnego  wynika z zaistniałych potrzeb występujących na terenie Podkarpacia. Jest to teren zasobny w uprawę różnego rodzaju owoców a w tym  winorośli. W zwiazku z powyzszym zakres tematyczny dotyczył będzie zagadnień: 
1. Nowatorska uprawa owoców ( sadzenie, nawożenie ,ochrona roślin,  pielęgnacja gleby w rzędach i miedzyrzędach,  cięcie i formowanie) prowadzona w celu uzyskania odpowiednich odmian przeznaczonych na produkcję  wina.
2. Warunki higieniczno-sanitarne, innowacyjna  technologia produkcji wina wraz z  doborem  odpowiednich odmian winogron w celu uzyskania wina o najlepszych walorach smakowych.
3. Ustawodawstwo dotyczące produkcji winiarskiej. 
4. Możliwości wsparcia finansowego w ramach PROW 2014-2020 
5. Zasady współpracy producentów rolnych, przetwórców, pracowników nauki i doradztwa rolniczego w ramach Sieci na rzecz innowacji w rolnictwie. 
W związku z powyższym realizacja operacji polegająca  na zorganizowaniu  seminarium połączonym z wyjazdem studyjnym do kraju w których produkcja wina jest bardzo rozpowszechniona  spowoduje   wspieranie innowacji w rolnictwie, produkcji żywności, leśnictwie i na obszarach  wiejskich''  oraz ułatwienie transferu wiedzy i innowacji w rolnictwie i leśnictwie oraz na obszarach wiejskich. Wyjazd studyjny pozwolli na nawiązania kontaktów z  producentami owoców w szczególności winorośli, zaznajomienie się z dobrymi praktykami tam występującymi oraz przeniesienie ich na nasze tereny. Dlatego realizacja operacji przyczyni się do tworzenia sieci kontaktów pomiędzy doradcami, rolnikami, przedstawicielami instytucji naukowych, przedstawicielami instytucji rolniczych i około rolniczych  -służb wspierających wdrażanie innowacji na obszarach wiejskich.</t>
  </si>
  <si>
    <t>Organizacja seminarium dotyczącego nowatorskiej uprawy i przetwórstwa owoców  jako działania  na rzecz  poszukiwanie partnerów KSOW do współpracy w ramach działania „Współpraca’’ oraz wyjazdu studyjnego w celu poznania zagranicznych  doświadczeń przydatnych w tworzeniu i funkcjonowaniu grup operacyjnych.</t>
  </si>
  <si>
    <t xml:space="preserve">Uzasadnienie: Realizacja operacji wynika z konieczności  informowania, promowania i identyfikowania potencjalnych członków grup operacyjnych EPI, które mogą w przyszłości uzyskać wsparcie w ramach działania „Współpraca”. Ze względu na to , że aktualnie jest to działanie nowe, dlatego istnieje konieczność przekazania takiej informacji i wiedzy, które w przyszłości przyczyni sie do podniesienia innowacyjnosci  naszych gospodarstw rolnych, a przez to również ich wyższą  rentowność. Współpraca  partnerów reprezentujących różne ogniwa ( rolnicy, doradcy, przedsiębiorcy, przedstawiciele instytucji naukowych) zainteresowane rozwojem  rolnictwa, których kluczowym elementem jest wdrażanie innowacyjnych rozwiązań zwiększających rentowność produkcji.  Jednakże aby te podmioty miały możliwość współpracy, muszą się spotkać i wymienić wzajemne doświadczenia i  oczekiwania w tym zakresie. W związku z powyższym  organizacja seminarium dla 45 osób, reprezentujących rolników, jednostki naukowe, przedsiębiorców i doradców, pozwoli na upowszechnienie wiedzy w zakresie budowania wspólnych partnerstw w ramach grup operacyjnych. Natomiast wyjazd studyjny pozwoli na zapoznanie się z dobrymi praktykami funkcjonującym za granicą – w miejscu, w którym już dobrze  prosperują grupy EPI.  Współpraca rolników, doradców rolnych, przetwórców, przedsiębiorców, przedstawicieli, instytucji rolniczych i okołorolniczych oraz jednostek naukowych jest niezbędna do powołania efektywnej grupy na rzecz innowacji EPI . Wyjazd studyjny ma również zachęcić do działania i pokazać osobom zainteresowanym wstąpieniem lub założeniem potencjalnej grupy operacyjnej,  dobrych praktyk, a także umożliwić wymianę wiedzy ze stroną zagraniczną. Grupa docelowa  popularyzować będzie innowacyjne rozwiązania zarówno krajowe jak i zagraniczne. Jest to konieczne aby nasze gospodarstwa ogrodnicze  mogły zachować osiągniętą pozycję w rolnictwie europejskim i dalej się rozwijać. Organizacja seminarium oraz wyjazdu studyjnego  przyczynią się do wzmocnienia kontaktu i wymiany informacji w relacji nauka – praktyka. Ponadto operacja umożliwi również podjęcie działań na rzecz szerszego zastosowania w praktyce wyników badawczych i innowacyjnych rozwiązań  oraz  opracowywania programu badań naukowych, który w większym stopniu uwzględnia potrzeby rolników. </t>
  </si>
  <si>
    <t>Ekologiczny chów bydła mięsnego nie jest trudny</t>
  </si>
  <si>
    <t>Celem realizacji operacji jest wymiana wiedzy i doświadczeń  związanych z ekologicznym chowem bydła mięsnego  w  regionie województwa podlaskiego oraz  zapoznanie uczestników z możliwością wsparcia finansowego na to działanie.</t>
  </si>
  <si>
    <t>Grupę docelową będą stanowili rolnicy, doradcy rolni oraz mieszkańcy obszarów wiejskich</t>
  </si>
  <si>
    <t>Podlaski Ośrodek Doradztwa Rolniczego w Szepietowie</t>
  </si>
  <si>
    <t>Szepietowo Wawrzyńce 64       18-210 Szepietowo</t>
  </si>
  <si>
    <t>Innowacje w gospodarstwie - zakładanie i prowadzenie pasieki</t>
  </si>
  <si>
    <t xml:space="preserve">Celem organizacji warsztatów jest wspieranie i rozwój pszczelarstwa z powodu coraz częściej pojawiających się informacji o ginięciu owadów zapylających, w tym pszczoły miodnej. Chcąc zatrzymać proces wymierania populacji pszczół, zadbać o przyszłość ludzkości, warto propagować tradycję pszczelarską wśród społeczeństwa, należy podnieść poziom wiedzy i świadomość osób zainteresowanych tematyką pszczelarską w zakresie aktualnych szans i problemów w pszczelarstwie. </t>
  </si>
  <si>
    <t>warsztat</t>
  </si>
  <si>
    <t>16</t>
  </si>
  <si>
    <t>Grupę docelową będą stanowili mieszkańcy obszarów wiejskich, osoby zainteresowane tematyką pszczelarską, członkowie organizacji oraz doradcy rolni</t>
  </si>
  <si>
    <t xml:space="preserve">Gospodarstwa opiekuńcze jako nowatorskie podejście do usług społecznych oferowanych mieszkańcom obszarów wiejskich poprzez prezentację dobrych praktyk na przykładzie województwa kujawsko-pomorskiego </t>
  </si>
  <si>
    <t xml:space="preserve">Celem realizacji operacji jest poznanie dobrych praktyk oraz wymiana wiedzy i doświadczeń  związanych z zakładaniem i prowadzeniem gospodarstw opiekuńczych. Takie gospodarstwa mogą oferować opiekę dla dzieci i ludzi z problemami, a także dla seniorów, którzy szukają dla siebie sposobu na zagospodarowanie wolnego czasu.  </t>
  </si>
  <si>
    <t>Grupę docelową będą stanowili mieszkańcy obszarów wiejskich zainteresowani tematyką gospodarstw opiekuńczych, doradcy rolni oraz przedstawiciele instytucji wspierających rozwój usług opiekuńczych</t>
  </si>
  <si>
    <t>III</t>
  </si>
  <si>
    <t>Rolniku poznaj innowacje</t>
  </si>
  <si>
    <t>Celem operacji jest prezentacja i wspieranie innowacji w rolnictwie, szczególnie w chowie, hodowli i prezentacji zwierząt, w tym krów mlecznych. Ponadto zaprezentowane będą dobre praktyki, co wpłynie na podwyższenie wiedzy hodowców, zwiększenie poziomu wiedzy dotyczącej wdrażania innowacji w rolnictwie oraz pozyskiwania środków na innowacje.</t>
  </si>
  <si>
    <t>audycja, film</t>
  </si>
  <si>
    <t>liczba emisji audycji     liczba naganych filmów</t>
  </si>
  <si>
    <t>1 audycja       1 film</t>
  </si>
  <si>
    <t>Grupę docelową będą stanowili rolnicy, doradcy rolniczy oraz mieszkańcy obszarów wiejskich</t>
  </si>
  <si>
    <t>II</t>
  </si>
  <si>
    <t>"Innowacje w przedsiębiorczości na obszarach wiejskich - działania na rzecz powstania grupy operacyjnej"</t>
  </si>
  <si>
    <t>Seminarium z wyjazdem studyjnym, punkt informacyjny na  targach, ulotka, informacje  i publikacje w internecie</t>
  </si>
  <si>
    <t>Liczba uczestników operacji</t>
  </si>
  <si>
    <t xml:space="preserve">Grupę docelową przedmiotowej operacji stanowić będą głównie przedsiębiorcy, rolnicy  prowadzący lub zamierzający rozpocząć prowadzenie sprzedaży produktów w ramach: rolniczego handlu detalicznego, sprzedaży bezpośredniej oraz Marginalnej Ograniczonej Lokalnej (MOL). Liczebność grupy odbiorców uzależniona jest od formy realizacji operacji. W ramach organizowanego seminarium  oraz wyjazdu studyjnego planuje się udział około  80 uczestników. </t>
  </si>
  <si>
    <t>Pomorski Ośrodek Doradztwa Rolniczego w Lubaniu</t>
  </si>
  <si>
    <t>Lubań, ul. Tadeusza Maderskiego 3    83-422 Nowy Barkoczyn</t>
  </si>
  <si>
    <t xml:space="preserve">Szacowana liczba odwiedzających punkt informacyjny na targach                                 </t>
  </si>
  <si>
    <t>Nakład ulotki</t>
  </si>
  <si>
    <t>Liczba stron internetowych, na których zostanie zamieszczona informacja</t>
  </si>
  <si>
    <t>10</t>
  </si>
  <si>
    <t>"Rolnictwo ekologiczne –innowacje w produkcji  i przetwórstwie na rzecz skracania łańcucha dostaw (POMORSKI EKOFESTIWAL)"</t>
  </si>
  <si>
    <t>Głównym celem operacji jest pomoc w utworzeniu grupy operacyjnej działającej na rzecz wdrażania innowacyjnych metod stosowanych w rolnictwie i przetwórstwie ekologicznym oraz wdrażania projektów innowacyjnych. Grupa skupia przedstawicieli rolników, przedsiębiorców, przedstawicieli  jednostek naukowo-badawczych i innych zgodnie z PROW 2014-2020, działających na rzecz wdrażania projektów innowacyjnych. Służyć ma temu  wymiana wiedzy oraz doświadczeń pomiędzy podmiotami uczestniczącymi w realizacji operacji. W trakcie realizacji operacji poprzez takie formy jak: seminarium, wydanie publikacji i spotu informacyjno-promującego zostaną podjęte między innymi zadania dotyczące  moderacji powstania grupy operacyjnej.  Zapoznanie producentów, przetwórców, doradców, specjalistów i pracowników naukowych bądź z instytucji działających na rzecz rozwoju rolnictwa ekologicznego z innowacyjnymi rozwiązaniami, umożliwi  uczestnikom wymianę fachowej wiedzy oraz dobrych praktyk w zakresie wdrażania innowacji w rolnictwie i na obszarach wiejskich, oraz pomoże w opracowaniu wniosku o dofinasowanie w zakresie działania „Współpraca” PROW. Równie ważna dla organizatorów jest integracja środowiska, nawiązanie kontaktów. Aby doszło do utworzenia grupy operacyjnej potrzebna jest możliwość poznania się potencjalnych jej członków,  stworzenia relacji oraz potrzeby wspólnych działań w zakresie wdrażania innowacji w atmosferze odpowiedniej moderacji poprzez brokera innowacji.</t>
  </si>
  <si>
    <t>Szkolenie, plakat, broszura, film promocyjny</t>
  </si>
  <si>
    <t>Grupa docelowa będzie się składała z rolników, producentów, przedsiębiorców, członków stowarzyszenia, doradców i specjalistów ODR-ów oraz przedstawicieli instytucji naukowo-badawczych. Łącznie 80 uczestników seminarium (rolników, producentów, przedsiębiorców, członków stowarzyszenia, doradców i specjalistów ODR-ów oraz przedstawicieli instytucji naukowo-badawczych). Dodatkowo pośrednią grupą będą konsumenci żywności ekologicznej ( około 1000 osób/ dziennie odwiedzających Gdański Bazar Natury, do tego w zależności od miejsca telebimu: od 600 000 widowni/kontaktów i więcej– w ciągu 14 dni na jednym telebimie - widownia spotów reklamowych)</t>
  </si>
  <si>
    <t>Nakład plakatu</t>
  </si>
  <si>
    <t>Nakład broszury</t>
  </si>
  <si>
    <t>Film informacyjno - promocyjny</t>
  </si>
  <si>
    <t xml:space="preserve">„Zielone Agro Show – innowacje w produkcji bydła" </t>
  </si>
  <si>
    <t>Głównym celem operacji jest pomoc w utworzeniu grupy operacyjnej w zakresie produkcji zwierzęcej – bydło oraz w opracowaniu przez nią wniosku o dofinansowanie. Służyć ma temu ma  wymiana wiedzy oraz doświadczeń pomiędzy podmiotami uczestniczącymi w realizacji operacji. W trakcie wyjazdu studyjnego zostaną podjęte miedzy innymi zadania dotyczące  moderacji powstania grupy operacyjnej oraz zapoznanie się z doświadczeniami hodowców z innego regionu polski w zakresie tworzenia przez grupy operacyjne wniosków o dofinansowanie działań innowacyjnych. Zapoznanie hodowców, doradców, specjalistów i pracowników naukowych z innowacyjnymi rozwiązaniami stosowanymi w zakresie hodowli bydła. Umożliwi to uczestnikom wymianę fachowej wiedzy oraz dobrych praktyk w zakresie wdrażania innowacji w rolnictwie i na obszarach wiejskich, oraz pomoże w opracowaniu wniosku o dofinasowanie w zakresie działania „Współpraca” PROW. Równie ważna dla organizatorów jest integracja środowiska. Aby doszło do utworzenia grupy operacyjnej potrzebna jest możliwość poznania się potencjalnych jej członków,  stworzenia relacji oraz potrzeby wspólnych działań w zakresie wdrażania innowacji w atmosferze odpowiedniej moderacji poprzez brokera innowacji. Dodatkowo bardzo ważnym elementem w rozpowszechnianiu wiedzy na temat innowacji oraz działania „Współpraca” są doradcy i specjaliści PODR w Lubaniu którzy zdobywając wiedze na ten temat rozpowszechniają ją wśród innych rolników nie biorących udziału w wyjeździe studyjnym. Zielone Agro Show sprzyja nabyciu wiedzy i umiejętności praktycznych związanych z hodowlą zwierząt, oraz z pozyskiwaniem paszy objętościowej z użytków zielonych. Istnieje możliwość wzięcia udziału w efektownych pokazach maszyn podczas pracy, użytkowanych do zbioru zielonki, wspólny wyjazd rolników, doradców oraz kadry naukowej ma być inspiracją  do podjęcia i wdrożenia działań innowacyjnych.</t>
  </si>
  <si>
    <t>Wyjazd studyjny</t>
  </si>
  <si>
    <t>Grupa docelowa będzie się składała z rolników, przedsiębiorców, członków grup producenckich, doradców i specjalistów ODR-ów oraz naukowców z Uniwersytetu Technologiczno-Przyrodniczego w Bydgoszczy i/lub Uniwersytetu Przyrodniczego w Poznaniu; 15 rolników (w tym członków grupy producenckiej); 17 doradców i/lub specjalistów; 3 naukowców z Uniwersytetu Technologiczno-Przyrodniczego w Bydgoszczy i/lub Uniwersytetu Przyrodniczy w Poznaniu</t>
  </si>
  <si>
    <t>I-II</t>
  </si>
  <si>
    <t>"INNOWACJE W PRZEDSIĘBIORCZOŚCI NA OBSZARACH WIEJSKICH – UTWORZENIE POTENCJALNEJ GRUPY"</t>
  </si>
  <si>
    <t>Działanie na rzecz stworzenia grupy operacyjnej  poprzez organizacje wyjazdu w ramach którego zostaną przeprowadzone warsztaty szkoleniowe z moderatorami SIR. Operacja przyczyni się  do rozwiązania problemu stagnacji, wspierania i  rozwoju innowacyjnych działań gospodarczych oraz innowacji w rolnictwie, wzrostu zatrudnienia i poprawę jakości życia mieszkańców obszarów wiejskich. Kreowanie przedsiębiorczych postaw i motywowanie do podejmowania działań związanych z uruchomieniem dodatkowej działalności gospodarczej, umożliwi stworzenie miejsc pracy, podniesie rentowność gospodarstw rolnych. Wyjazd szkoleniowy jest doskonałą formą aktywizacji mieszkańców obszarów wiejskich, sprzyja wymianie doświadczeń i możliwości powstania grup operacyjnych, a także umożliwi  poszukiwanie partnerów KSOW do współpracy w ramach działania „Współpraca”, o którym mowa w art. 3 ust.1 pkt. 13 ustawy o wspieraniu rozwoju obszarów wiejskich z udziałem środków EFRROW w ramach PROW na lata 2014-2020.</t>
  </si>
  <si>
    <t>Warsztaty z wyjazdem studyjnym</t>
  </si>
  <si>
    <t xml:space="preserve">Wybór grupy docelowej ma na celu rozpowszechnienie idei przedsiębiorczości wśród mieszkańców terenów wiejskich, tworzenia na obszarach wiejskich nowych miejsc pracy poza rolnictwem. Operacja przyczyni się do promocji innowacyjnych rozwiązań i przedsięwzięć gospodarczych. Uczestnicy zdobędą wiedzę z zakresu małej przedsiębiorczości na obszarach wiejskich, w tym z turystyki wiejskiej. Poznają różne formy usług, zakresy usług i zajęć oferowanych przez gospodarstwa rolne, agroturystyczne i zagrody edukacyjne, funkcjonujące w województwie dolnośląskim. Poznają sposoby wytwarzania i sprzedaży bezpośredniej produktów nieprzetworzonych i przetworzonych, promocji produktów lokalnych i tradycyjnych. Zdobędą wiedzę z zakresu metod aktywizowania społeczności wiejskiej na przykładzie lokalnej grupy działania (LGD Partnerstwo Ducha Gór). Grupę docelową będą tworzyły następujące podmioty: rolnicy – 15 osób ; doradcy – 4 osób, przedsiębiorcy – 5 osób;  mieszkańcy obszarów wiejskich – 5 osób , moderator SIR - 1. Grupa będzie liczyła 30 osób. Dobór uczestników jest odpowiedniemu składowi utworzenia grupy operacyjnej. Taki dobór będzie najlepszym rozwiązaniem do utworzenia takiej grupy. </t>
  </si>
  <si>
    <t>Krótkie łańcuchy dostaw żywności w oparciu o produkty regionalne w województwie śląskim</t>
  </si>
  <si>
    <t xml:space="preserve"> Celem operacji jest przedstawienie sytuacji produktu regionalnego w województwie śląskim oraz wskazanie kierunków i działań aby doprowadzić do skrócenia łańcucha dostaw żywności przy zastosowania innowacji w tym procesie.</t>
  </si>
  <si>
    <t>Ankiety, publikacja, konferencja(1)</t>
  </si>
  <si>
    <t>liczba ankiet</t>
  </si>
  <si>
    <t xml:space="preserve"> -</t>
  </si>
  <si>
    <t>Śląski Ośrodek Doradztwa Rolniczego</t>
  </si>
  <si>
    <t>42-200 Częstochowa, ul.Wyszyńskiego 70/126</t>
  </si>
  <si>
    <t>liczba wydanych egzemplarzy publikacji</t>
  </si>
  <si>
    <t>liczba uczesników konferencji</t>
  </si>
  <si>
    <t>Modele współpracy PZDR województwa śląskiego z potencjalnymi Grupami Operacyjnymi</t>
  </si>
  <si>
    <t>Celem operacji jest przeszkolenie doradców, a następnie wyłonienie 17 potencjalnych Grup operacyjnych opartych na konkretnych problemach. Przeszkolenie rolników, przyszłych członków GO. Wypracowanie metod i modeli współpracy z rolnikami nt. innowacji w rolnictwie.</t>
  </si>
  <si>
    <t xml:space="preserve">warsztaty (2), spotkania(17), </t>
  </si>
  <si>
    <t>liczba uczestników warsztatów</t>
  </si>
  <si>
    <t>liczba uczestników spotkań</t>
  </si>
  <si>
    <t>Innowacyjne technologie w przetwórstwie sadowniczym- produkcja cydru szansą dla rolników woj.śląskiego.</t>
  </si>
  <si>
    <t>Zapoznanie uczestników seminarium z funkcjonowaniem sieci na rzecz innowacji w rolnictwie i na obszarach wiejskich, zagadnieniem innowacji w rolnictwie, możliwościami praktycznego zastosowania przedstawianych rozwiązań, nawiązanie kontaktów i współpracy pomiędzy potencjalnymi uczestnikami grup operacyjnych oraz przedstawienie dobrych praktyk w zakresie wdrażania innowacji w gospodarstwach zajmujących się produkcją sadowniczą.</t>
  </si>
  <si>
    <t>seminarium wyjazdowe</t>
  </si>
  <si>
    <t xml:space="preserve">liczba uczesników </t>
  </si>
  <si>
    <t>rolnicy, grupy rolników, doradcy, sadownicy, przedsiębiorcy sektora rolno- spożywczego</t>
  </si>
  <si>
    <t>Uzasadnienie: Z uwagi słabą kondycję finansową i rozdrobnienie gospodarstw sadowniczych w wojewódtwie śląskim oraz niską cenę skupu jabłek należy   znajdować  też  inny,  poza  tradycyjnym  przeznaczeniem, sposób zagospodarowania jabłek. 
 Gospodarstwa  sadownicze  i grupy  producenckie  coraz  bardziej powinny angażować się w produkcję mętnych soków tłoczonych oraz cydru.Grupą docelową operacji są  zainteresowane podmioty wdrażaniem innowacji w przetwórstewie sadowniczym.</t>
  </si>
  <si>
    <t>Rolnictwo zaangażowane  społeczne -  jako innowacyjny  kierunek działalności pozarolniczej.</t>
  </si>
  <si>
    <t>Upowszechnienie wiedzy nt. prowadzenia gospodarstwa opiekuńczego i wiosek tematycznych jako innowacyjnego kierunku działalności pozarolniczej, aktywizacja mieszkańców obszarów wiejskich województaw śląskiego w tym zakresie.</t>
  </si>
  <si>
    <t>liczba uczesników wyjazdu</t>
  </si>
  <si>
    <t xml:space="preserve">rolnicy, domownicy rolników, przedstawiciele samorządu, doradcy </t>
  </si>
  <si>
    <t>Budżet brutto operacji 
(w zł)</t>
  </si>
  <si>
    <t>„Innowacyjne rozwiązania belgijskie w systemach formowania drzew oraz w systemach osłon w sadach czereśniowych dla uzyskiwania owoców wysokiej jakości”</t>
  </si>
  <si>
    <t xml:space="preserve">Celem operacji jest zapoznanie jej uczestników z innowacyjnymi rozwiązaniami w zakresie prowadzenia sadów czereśniowych, poprzez organizację wyjazdu studyjnego dla 40 osób do sadów belgijskich. Realizacja operacji przyczyni się do nawiązania międzynarodowej, partnerskiej współpracy pomiędzy różnymi instytucjami, podmiotami sfery naukowej, doradczej i producentami ukierunkowanej na poprawę rentowności i konkurencyjności gospodarstw, a w szerszej perspektywie da możliwość powstania grupy operacyjnej ukierunkowanej na rozwój polskich upraw czereśniowych, która swoje cele realizować będzie w ramach działania "Współpraca" </t>
  </si>
  <si>
    <t xml:space="preserve">
rolnicy indywidualni, grupy producentów, przedstawiciele jednostek doradczych, przedstawiciele szkół rolniczych, przedstawiciele samorządu, przedsiębiorcy działający na rzecz sektora ogrodniczego
</t>
  </si>
  <si>
    <t>II-III 
kwartał</t>
  </si>
  <si>
    <t>ŚODR Modliszewice</t>
  </si>
  <si>
    <t>Modliszewice, 
ul. Piotrkowska 30, 26-200 Końskie</t>
  </si>
  <si>
    <t xml:space="preserve">Uzasadnienie: W województwie świętokrzyskim uprawa czereśni z uwagi na dogodne warunki klimatyczno-glebowe zajmuje znaczącą pozycję, a liczba wyspecjalizowanych gospodarstw stale rośnie. Oczekiwania rynkowe wymagają produktu najwyższej jakości do bezpośredniej konsumpcji, który można uzyskać tylko przy zastosowaniu najnowszych technologii i stałym inwestowaniu w innowacyjne rozwiązania. Aby utrzymać pewną pozycję na tak wymagającym rynku niezbędna jest współpraca na poziomie nauki, doradztwa i praktyki oraz wspólne inwestowanie w najnowsze rozwiązania agrotechniczne i marketingowe. Efektem tej operacji będzie możliwość zaimplementowania do polskich upraw czereśniowych najnowszych rozwiązań (technologicznych, organizacyjnych, marketingowych) stosowanych w sadach belgijskich, a nie stosowanych jeszcze w naszym kraju. Ponadto wspólny wyjazd umożliwi również zawiązanie partnerstw dla realizacji wspólnych celów w zakresie rozwijana polskich upraw czereśniowych, czego efektem może być grupa operacyjna, która ubiegać się będzie o środki finansowe w ramach działania "Współpraca". </t>
  </si>
  <si>
    <t>„Innowacyjne rozwiązania dla upraw ogrodniczych dla zwiększenia ich dochodowości (gatunki alternatywne)”</t>
  </si>
  <si>
    <t>Celem operacji jest zapoznanie uczestników z innowacyjnymi rozwiązaniami w zakresie technologii ogrodniczych upraw alternatywnych oraz możliwościami przetwarzania nowego produktu owocowego dla poprawy rentowności gospodarstw i grup producentów oraz ich konkurencyjności. Konferencja dla 50 osób z zakresu wyżej wymienionej tematyki przyczyni się ponadto do wymiany wiedzy fachowej oraz poznania dobrych praktyk w zakresie technologii upraw alternatywnych</t>
  </si>
  <si>
    <t xml:space="preserve">
rolnicy indywidualni, grupy producentów, przedstawiciele jednostek doradczych, przedstawiciele szkół rolniczych, przedsiębiorcy działający na rzecz sektora przetwórstwa rolnego
</t>
  </si>
  <si>
    <t>IV 
kwartał</t>
  </si>
  <si>
    <t xml:space="preserve">Uzasadnienie: W województwie świętokrzyskim produkcja sadownicza zajmuje znaczącą pozycję (41 042 ha, większość stanowią uprawy jabłek). Gospodarstwa tego sektora są obecnie uczestnikami rynku globalnego, którego cechą charakterystyczną jest duża różnorodność produktu i jego ciągłe doskonalenie pod tym kątem. Takimi specyficznymi dla naszego regionu gatunkami były do tej pory brzoskwinie i morele, niestety zmieniające się uwarunkowania klimatyczne spowodowały nasilenie chorób kory i drewna, a co za tym idzie usunięcie znacznej części tych sadów. Poszukiwanie nowych gatunków roślin sadowniczych dla poszerzenia produkcji (np. jagoda kamczacka, świdośliwa, jeżyna bezkolcowa, borówka brusznica i wysoka) oraz nowych technologii ich uprawy i przetwarzania, prowadzących do uzyskania stabilnego, pełnowartościowego i lepszego pod względem jakości produktu, może znacząco wspomóc konkurencyjność gospodarstw, przede wszystkim tych mniejszych, niestabilnych finansowo i zapewnić zwiększenie zysków z działalności ogrodniczej, dodatkowo również przy wsparciu finansowym w ramach Programu Rozwoju Obszarów Wiejskich na lata 2014-2020. Dzięki realizacji operacji uczestnikom zostanie przybliżony temat upraw alternatywnych, technologii i organizacji ich uprawy, dostępnych gatunków i odmian oraz możliwości ich sprzedaży i wykorzystania do przetwórstwa (w tym lokalnego). </t>
  </si>
  <si>
    <t xml:space="preserve">1
</t>
  </si>
  <si>
    <t xml:space="preserve">4
</t>
  </si>
  <si>
    <t>"Innowacyjne techniki i technologie produkcji, sprzedaży i przetwórstwa produktów ekologicznych"</t>
  </si>
  <si>
    <t xml:space="preserve">Celem operacji jest zwiększenie rentowności gospodarstw ekologicznych poprzez wprowadzenie do produkcji nowoczesnych technik i technologii produkcji, organizację sprzedaży i przetwórstwa wytwarzanych produktów oraz stworzenie stałego łańcucha żywnościowego od producenta do konsumenta z pominięciem pośredników. Cel będzie osiągnięty poprzez organizację dwudniowego wyjazdu studyjnego połączonego z blokiem wykładowym dla 45 osób do gospodarstw, które zastosowały innowacyjne rozwiązania produkcyjne i marketingowe, i osiągnęły sukces, a także zawiązanie się kontaktów między uczestnikami operacji, którzy z racji doboru grupy docelowej będą fundamentem do powstania potencjalnej grupy operacyjnej, która na realizację swoich celów wykorzysta działanie "Współpraca" </t>
  </si>
  <si>
    <t xml:space="preserve">wyjazd studyjny </t>
  </si>
  <si>
    <t>właściciele gospodarstw ekologicznych specjalizujących się w produkcji ekologicznej i zainteresowani poprawą efektywności produkcji i poszukujący nowych możliwości w zakresie zbytu warzyw i owoców ekologicznych</t>
  </si>
  <si>
    <t>III-IV kwartał</t>
  </si>
  <si>
    <t>Uzasadnienie: Województwo świętokrzyskie posiada dużą liczbę gospodarstw ekologicznych, niestety w większości drobnotowarowych i rozproszonych, które pojedynczo nie mają możliwości realnego odpowiadania na potrzeby rynku. Aby zmienić tą sytuację, a tym samym poprawić rentowności i konkurencyjności tych gospodarstw, konieczne jest inwestowanie w najnowsze technologie, przetwórstwo i nowoczesny marketing, co nie jest możliwe bez wspólnych przedsięwzięć i inwestycji. Wskazanie dobrych przykładów ma zainspirować do zawiązania partnerstw gospodarczych, które pozwolą na wspólne starania o finansowanie planowanych przedsięwzięć w ramach działania "Współpraca" (i innych działań PROW 2014-2020).</t>
  </si>
  <si>
    <t>"Gospodarstwa opiekuńcze jako alternatywna forma rozwoju gospodarstw świętokrzyskich - dobre przykłady funkcjonowania gospodarstw opiekuńczych w Holandii i Polsce"</t>
  </si>
  <si>
    <t>Celem operacji jest wstępne przygotowanie rolników do prowadzenia gospodarstw opiekuńczych i rozwoju usług opiekuńczych jako innowacyjnego kierunku działalności pozarolniczej, poprzez organizację wyjazdu studyjnego 
dla 22 osób w wyżej wymienionej tematyce na przykładzie Holandii i Polski. Realizacja operacji będzie wsparciem rozwoju przedsiębiorczości na obszarach wiejskich przez podnoszenie poziomu wiedzy i umiejętności dla potrzeb innowacyjnego przedsięwzięcia jakim jest funkcjonowanie, rozwój i popularyzacja gospodarstw opiekuńczych na terenach wiejskich w naszym kraju. Realizacja operacji będzie również promocją wysokiej jakości życia na wsi i jej promocją jako miejsca do rozwoju zawodowego</t>
  </si>
  <si>
    <t>22</t>
  </si>
  <si>
    <t>22 osoby, w tym, 19 rolników 
z terenu województwa świętokrzyskiego posiadających czynne gospodarstwa rolne 
oraz 1 przedstawiciel Regionalnego Ośrodka Polityki Społecznej 
lub Ośrodka Wsparcia Ekonomii Społecznej oraz 2 doradców ŚODR koordynujących operację</t>
  </si>
  <si>
    <t>I/III 
kwartał</t>
  </si>
  <si>
    <t xml:space="preserve">Uzasadnienie: Jednym z kierunków rozwoju obszarów wiejskich województwa świętokrzyskiego jest ich wzrost gospodarczej różnorodności tj. rozwijanie nowych funkcji społeczno-gospodarczych, takich jak np. rolnictwo społeczne. Ta mało znana w Polsce koncepcja rolnictwa wielofunkcyjnego, znana jest w Europie zachodniej i w praktyce funkcjonuje od wielu lat. Doświadczenia krajów europejskich wskazują, że rozwijanie gospodarstw opiekuńczych, może być skutecznym sposobem na przezwyciężenie wielu negatywnych zjawisk społeczno-ekonomicznych, w tym niewystarczającej liczby placówek opiekuńczych dla osób starszych na obszarach wiejskich. Rozwój gospodarstw opiekuńczych daje też możliwość dywersyfikacji źródeł dochodów i lepszego wykorzystania zasobów siły roboczej w gospodarstwach rolnych. Realizacja operacji umożliwi w praktyce zaprezentowanie osobom zainteresowanym rozwojem tej działalności, jak funkcjonują takie gospodarstwa, jak rozpocząć taką działalność oraz, że może ona stanowić dodatkową formę dochodu dla gospodarstwa. Większa grupa osób/gospodarstw zainteresowanych tą formą działalności w przyszłości stworzyć może nowy produkt/ofertę na poziomie wojewódzkim (sieć świętokrzyskich gospodarstw opiekuńczych). </t>
  </si>
  <si>
    <t>"Wdrażanie innowacyjnych rozwiązań w zakresie przetwórstwa owoców i warzyw w małych oraz średnich gospodarstwach"</t>
  </si>
  <si>
    <t>Celem operacji jest promowanie innowacyjnych rozwiązań technologicznych i organizacyjnych w zakresie przetwórstwa owoców i warzyw na bazie istniejących inkubatorów przetwórstwa poprzez organizację szkolenia połączonego z warsztatami dla 50 osób. Realizacja operacji przyczyni się do nawiązania partnerskiej współpracy pomiędzy różnymi instytucjami, podmiotami sfery naukowej oraz doradczej i właścicielami gospodarstw ukierunkowanej na ich poprawę rentowności i konkurencyjności poprzez dywersyfikację działalności i wspólne przedsięwzięcia wdrażane przez potencjalne grupy operacyjne działające w ramach działania "Współpraca"</t>
  </si>
  <si>
    <t>szkolenie z warsztatami</t>
  </si>
  <si>
    <t xml:space="preserve">rolnicy/właściciele małych 
i średnich gospodarstw (producenci owoców i warzyw) 
z województwa świętokrzyskiego, przetwórcy, samorządy, doradcy rolniczy, pracownicy naukowi </t>
  </si>
  <si>
    <t>III/IV kwartał</t>
  </si>
  <si>
    <t xml:space="preserve">Uzasadnienie: Przy dużej skali rozdrobnienia gospodarstw w województwie świętokrzyskim, aby osiągnąć sukces i stabilną sytuację rynkową, niezbędna jest współpraca zarówno rolników, przetwórców, jak i organizacji i instytucji naukowych związanych z branżą rolno-spożywczą. Województwo świętokrzyskie, a szczególnie Ziemia Sandomierska, ma duży potencjał produkcyjny, dobre warunki klimatyczno-glebowe, wieloletnie tradycje w produkcji owoców i warzyw oraz duży potencjał turystyczny. Wprowadzenie innowacyjnych rozwiązań polegających na uruchomieniu dodatkowej działalności w gospodarstwie, pozwalającej na przetwórstwo i tworzenie własnego produktu lokalnego oraz jego sprzedaż bezpośrednią, pozwoli osiągnąć wyższe dochody i efektywność produkcyjną. Realizacji operacji umożliwi jej uczestnikom poznanie możliwości dywersyfikacji działalności swoich gospodarstw. Dodatkowo w osiągnięciu tego celu mają pomóc warsztaty praktyczne przeprowadzone w dobrze prosperujących inkubatorach oraz przekazanie wiedzy niezbędnej do zainicjowania partnerstwa gospodarczego, w tym zawiązania grupy operacyjnej finansowanej w ramach działania "Współpraca". Uczestnicy poznają również inne działania PROW 2014-2020, z których skorzystać będą mogli chcą rozwijać działalność przetwórczą w swoich gospodarstwach. </t>
  </si>
  <si>
    <t>II Warmińsko-Mazurskie Forum Innowacji w rolnictwie i na obszarach wiejskich</t>
  </si>
  <si>
    <t xml:space="preserve">Celem organizacji Forum jest stworzenie otwartej platformy umożliwiającej budowanie sieci kontaktów pomiędzy rolnikami, podmiotami doradczymi, jednostkami naukowymi, przedsiębiorcami sektora rolno-spożywczego oraz innymi podmiotami zainteresowanymi procesem wymiany fachowej informacji, zasobów, poparcia i możliwości w zakresie wdrażania innowacji w rolnictwie i na obszarach wiejskich. Udział zróżnicowanych środowisk przyczyni się do wymiany wiedzy i przedstawienia dobrych praktyk dotyczących zarówno innowacji technologicznych i produktowych jak również o charakterze organizacyjnym, procesowym i marketingowym a następnie nawiązywania partnerstw pomiędzy uczestnikami.
</t>
  </si>
  <si>
    <t>liczba seminariów</t>
  </si>
  <si>
    <t xml:space="preserve">rolnicy, mieszkańcy obszarów wiejskich, doradcy rolniczy oraz przedstawiciele samorządu rolniczego, jednostek naukowych, organizacji działających na rzecz rolnictwa i przedstawicieli </t>
  </si>
  <si>
    <t>II - IV</t>
  </si>
  <si>
    <t>Warmińsko-Mazurski Ośrodek Doradztwa Rolniczego z siedzibą w Olsztynie</t>
  </si>
  <si>
    <t>ul. Jagiellońska 91
10-356 Olsztyn</t>
  </si>
  <si>
    <t>liczba uczestników
/ w tym doradców rolniczych</t>
  </si>
  <si>
    <t>120
/ 16</t>
  </si>
  <si>
    <t>liczba tytułów</t>
  </si>
  <si>
    <t>prasa</t>
  </si>
  <si>
    <t>liczba ogłoszeń</t>
  </si>
  <si>
    <t>liczba artykułów</t>
  </si>
  <si>
    <t xml:space="preserve"> informacje i publikacje w Internecie
</t>
  </si>
  <si>
    <t>liczba informacji 
/ publikacji w Internecie</t>
  </si>
  <si>
    <t>3
/ 1</t>
  </si>
  <si>
    <t>liczba stron internetowych, na których zostanie zamieszczona informacja/publikacja</t>
  </si>
  <si>
    <t>liczba odwiedzin strony internetowej</t>
  </si>
  <si>
    <t>2 500</t>
  </si>
  <si>
    <t>Certyfikacja produktu tradycyjnego 
– innowacyjny kierunek promocji żywności regionalnej</t>
  </si>
  <si>
    <t>Operacja ma służyć ułatwieniu transferu wiedzy i innowacji, a także dobrych praktyk w zakresie certyfikacji produktów tradycyjnych wpływającej na promocję żywności regionalnej wysokiej jakości. 
Operacja przyczyni się do wymiany doświadczeń i budowania sieci kontaktów pomiędzy producentami żywności regionalnej, jednostkami naukowymi oraz podmiotami zainteresowanymi wdrażaniem innowacyjnych kierunków promocji i marketingu żywności regionalnej i tradycyjnej poprzez ich certyfikację.</t>
  </si>
  <si>
    <t>Grupą docelową będzie 25 osób, wśród których znajdą się rolnicy, producentów żywności regionalnej, przedstawiciele administracji rządowej i samorządowej oraz instytucji naukowej.</t>
  </si>
  <si>
    <t xml:space="preserve"> </t>
  </si>
  <si>
    <t>Warmińsko-Mazurski Ośodek Doradztwa Rolniczego z siedzibą w Olsztynie</t>
  </si>
  <si>
    <t>25
/ 8</t>
  </si>
  <si>
    <t>liczba wyjazdów studyjnych</t>
  </si>
  <si>
    <t>1 000</t>
  </si>
  <si>
    <t>Od pola do widelca – produkcja, przetwórstwo i sprzedaż w ekologii</t>
  </si>
  <si>
    <t>Głównym celem operacji jest przedstawienie uczestnikom korzyści wynikających z budowania sieci stałych kontaktów biznesowych oraz nawiązywania współpracy w dziedzinie rolnictwa ekologicznego, umożliwiających transfer innowacyjnych technologii oraz rozwiązań, przekładających się na wzrost korzyści płynących z tego systemu produkcji. 
Transfer wiedzy oraz wymiana doświadczeń pomiędzy uczestnikami operacji daje sposobność nawiązywania partnerstw pomiędzy nimi i zrzeszania się w  grupy operacyjne a następnie ubiegania się o fundusze w ramach Działania Współpraca na innowacyjne rozwiązania technologiczne stosowane w gospodarstwach ekologicznych, szczególnie w zakresie produkcji roślinnej, ale również nowatorskie rozwiązania o charakterze organizacyjnym, procesowym lub marketingowym  na rzecz tworzenia i rozwoju krótkich łańcuchów dostaw i promocji produktów w oparciu o surowce ekologiczne.</t>
  </si>
  <si>
    <t>liczba wyjazdów</t>
  </si>
  <si>
    <t>rolnicy prowadzący produkcję metodami ekologicznymi i planujący rozpoczęcie takiej działalnoci, przedstawiciele świata nauki i organizacji zrzeszających rolników i mieszkańców obszarów wiejskich oraz doradztwa rolniczego, osoby zainteresowane podjęciem działalności w zakresie niewielkiego przetwórstwa (w tym surowców wytworzonych metodami ekologicznymi).</t>
  </si>
  <si>
    <t>II - III</t>
  </si>
  <si>
    <t>liczba uczestników
/w tym doradców rolniczych</t>
  </si>
  <si>
    <t>30
/ 7</t>
  </si>
  <si>
    <t>Informacje i publikacje w Internecie</t>
  </si>
  <si>
    <t>Liczba informacji
/publikacji w internecie</t>
  </si>
  <si>
    <t>6
/ 1</t>
  </si>
  <si>
    <t>Liczba stron internetowych, na których zostanie zamieszczona informacja/publikacja</t>
  </si>
  <si>
    <t>Liczba odwiedzin strony internetowej</t>
  </si>
  <si>
    <t>2 000</t>
  </si>
  <si>
    <t>Zastosowanie innowacyjnych technologii w szacowaniu strat 
spowodowanych wystąpieniem niekorzystnych zjawisk atmosferycznych</t>
  </si>
  <si>
    <t>Operacja ma na celu wzmacnianie nawiązywania kontaktów pomiędzy nauką a praktyką w sektorze rolnym, dążących do zawiązywania partnerstw i tworzenia grup operacyjnych na rzecz wdrażania innowacyjnych rozwiązań ułatwiających producentom rolnym adaptację do zachodzącym zmian klimatycznych. Operacja poprzez upowszechnienie wiedzy nt. innowacji w rolnictwie na przykładzie sprzętu i technologii wykorzystywanych do szacowaniu strat spowodowanych wystąpieniem niekorzystnych zjawisk atmosferycznych przyczyni się do implementacji nowatorskich praktyk i procesów zarządzania produkcją roślinną w celu optymalizacji zbioru plonów i uzyskania jak najlepszych wyników ekonomicznych.</t>
  </si>
  <si>
    <t xml:space="preserve">rolnicy, doradcy rolni, przedsiębiorcy rolni oraz przedstawiciele świata nauki </t>
  </si>
  <si>
    <t>30
/ 5</t>
  </si>
  <si>
    <t>Liczba informacji/publikacji w internecie</t>
  </si>
  <si>
    <t>1 500</t>
  </si>
  <si>
    <t>Dobre praktyki wdrażania innowacji w gospodarstwach ogrodniczych.</t>
  </si>
  <si>
    <t xml:space="preserve">Celem operacji jest powiązanie jej uczestników poprzez stworzenie sieci kontaktów pomiędzy nimi, co w konsekwencji może przysłużyć się do powołania jednej lub kilku grup operacyjnych w celu wnioskowania do działania „Współpraca” w zakresie wdrażania innowacji w gospodarstwach ogrodniczych. 
Prezentowane w trakcie realizacji operacji  gospodarstwa ogrodnicze jak również firmy wzmocnią transfer wiedzy nt. innowacyjnych rozwiązań w sektorze ogrodniczym wśród uczestników, co może przyczynić się do wzrostu rentowności gospodarstw oraz ułatwienia poszukiwań partnerów i nawiązywania współpracy.  </t>
  </si>
  <si>
    <t>producenci owoców i warzyw, przedsiębiorcy, przedstawiciele świata nauki i doradztwa rolniczego</t>
  </si>
  <si>
    <t>III - IV</t>
  </si>
  <si>
    <t>20
/ 3</t>
  </si>
  <si>
    <t>18
/ 1</t>
  </si>
  <si>
    <t>Możliwości rozwoju innowacji przy wykorzystaniu badań naukowych i wyników wdrożeń prowadzonych przez instytuty naukowe</t>
  </si>
  <si>
    <t>Celem operacji jest stworzenie możliwości wymiany wiedzy i doświadczeń pomiędzy uczestnikami operacji a instytutami naukowymi, co  będzie stanowiło doskonałe źródło pomysłów do wdrażania innowacji we własnych gospodarstwach lub przedsiębiorstwach, umożliwi wzajemne poznanie się rolników i naukowców oraz stworzy wzajemne realacje, które będą podstawą do stworzenia grup operacyjnych ubiegających się o wsparcie w ramach działania "Współpraca".</t>
  </si>
  <si>
    <t>liczba odwiedzn strony internetowej</t>
  </si>
  <si>
    <t>rolnicy, mieszkańcy obszarów wiejskich, doradcy rolniczy oraz przedstawiciele jednostek naukowych</t>
  </si>
  <si>
    <t>ul. Jagiellońska 91, 10-356 Olsztyn</t>
  </si>
  <si>
    <t>liczba stron internetowych, na których będzie zamieszczona publikacja</t>
  </si>
  <si>
    <t>wydawnictwo</t>
  </si>
  <si>
    <t>broszura</t>
  </si>
  <si>
    <t>liczba uczestników
/ w tym doradcy</t>
  </si>
  <si>
    <t>30 
/ 8</t>
  </si>
  <si>
    <t>Uzasadnienie:
Grupy operacyjne ubiegające się o wsparcie w ramach działania „Współpraca” nie będą mogły powstawać bez odpowiedniego wsparcia zapewnionego przez naukę. W związku z tym, że rolnicy, mieszkańcy obszarów wiejskich oraz doradcy pracujący z rolnikami nie mają na co dzień styczności z pracownikami różnego rodzaju instytutów naukowych oraz nie mają dostępu do badań i wdrożeń prowadzonych w instytutach, nie mogą korzystać z wiedzy i doświadczeń tam zdobytych w celu rozwijania swoich gospodarstw, czy innych działalności zlokalizowanych na obszarach wiejskich. Jeśli już podejmowane są działania w celu poprawy funkcjonowania gospodarstw lub przedsiębiorstw na obszarach wiejskich, opierają się one głównie na wzorcach podpatrzonych w najbliższej okolicy i często kończą się na zakupie nowego sprzętu, za czym nie idą działania mające na celu rozwój gospodarstw lub przedsiębiorstw poprzez wdrażanie innowacji. Możliwość bliższego zapoznania się z badaniami lub wdrożeniami prowadzonymi przez instytuty naukowe, oprócz zdobycia samej wiedzy na ich temat, może być dużą inspiracją do wdrażania innowacji we własnych gospodarstwach.
Celem operacji jest zapoznanie uczestników, którymi będą rolnicy, mieszkańcy obszarów wiejskich oraz doradcy, z badaniami i wdrożeniami prowadzonymi przez wybrane instytuty naukowe. Wymiana wiedzy i doświadczeń z naukowcami będzie stanowiła doskonałe źródło pomysłów do wdrażania innowacji we własnych gospodarstwach lub przedsiębiorstwach i będzie podstawą do stworzenia grup operacyjnych mających na celu wdrożenie konkretnych innowacji.</t>
  </si>
  <si>
    <t>Współpraca na rzecz innowacyjności w pszczelarstwie</t>
  </si>
  <si>
    <t xml:space="preserve">Celem operacji jest ułatwienie nawiązania współpracy pomiędzy potencjalnymi partnerami w celu utworzenia grup operacyjnych z zakresu innowacyjnych rozwiązań w gospodarce pasiecznej. Realizacja operacji jest istotna z uwagi na konieczność przygotowania potencjalnych beneficjentów do wykorzystania środków finansowych Działania „Współpraca” PROW 2014-2020.
Przedmiotem operacji jest czterodniowy wyjazd studyjny do Czech związany z tematyką  innowacyjnych systemów prowadzenia gospodarki pasiecznej, metod zwalczania Varroa Destructor, zapobiegania chorobom dziesiątkującym pasieki i poprawą efektywności pasiek. Realizacja operacji ma na celu zapoznanie grupy osób interesujących się pszczelarstwem, które mogą wchodzić w skład grup operacyjnych w ramach działania Współpraca. Są to pszczelarze prowadzący pasieki, rolnicy i doradcy. 
Treści merytoryczne zostaną przekazane uczestnikom wyjazdu studyjnego podczas wizyt w pasiekach oraz w Centrum Kształcenia Pszczelarskiego. Wszystkie obiekty znajdują się w Czechach. 
</t>
  </si>
  <si>
    <t>osoba</t>
  </si>
  <si>
    <t>pszczelarze, producenci rolni oraz doradcy, naukowcy, osoby zainteresowane gospodarka pasieczną</t>
  </si>
  <si>
    <t>Wielkopolski Ośrodek Doradztwa Rolniczego w Poznaniu</t>
  </si>
  <si>
    <t>Poznań 60-163, ul.Sieradzka 29</t>
  </si>
  <si>
    <t>Nowoczesna hodowla bydła z wykorzystaniem embriotransferu</t>
  </si>
  <si>
    <t>producenci rolni oraz doradcy</t>
  </si>
  <si>
    <t xml:space="preserve">Innowacje  w nawożeniu  roślin zbożowych
</t>
  </si>
  <si>
    <t xml:space="preserve">Celem operacji jest ułatwianie transferu wiedzy i innowacji w rolnictwie poprzez promowanie nowoczesnych rozwiązań w dziedzinie nawożenia i uprawy roślin zbożowych, począwszy od roli substancji humusowej oraz innowacyjnych produktów zwiększających ich zawartość w glebie, biostymulatorów w nowoczesnej uprawie roślin oraz zastosowanie precyzyjnego nawożenia roślin zbożowych. 
Przedmiotem operacji są dwudniowe warsztaty dotyczące innowacji w uprawie i nawożeniu roślin, zbożowych skierowane do producentów rolnych, przedstawicieli instytucji samorządowych oraz doradców, obejmujące wykłady i pokaz w ramach tematyki dotyczącek m.in.roli substancji humusowych w glebie oraz innowacyjnych produktów zwiększających ich zawartość w glebie,biostymulatorów w nowoczesnej uprawie roślin,innowacji w nawożeniu zbóż azotem, nowoczesnych systemów precyzyjnego nawożenia roślin zbożowych. W ramach operacji odbędzie się pokaz działania rozsiewaczy do nawożenia precyzyjnego roślin.
</t>
  </si>
  <si>
    <t>producenci rolni, przedstawiciele instytucji samorządowych oraz doradcy</t>
  </si>
  <si>
    <t xml:space="preserve">Uzasadnienie: Realizacja operacji jest odpowiedzią na konieczność przekazania wiedzy uczestnikom warsztatów z województwa wielkopolskiego w zakresie  innowacyjnych metod  nawożenia. Podczas realizacji operacji omówione zostą zagadnienia roli substancji humusowych w glebie  i nowoczesnych produktów zwiększających ich zawartość w glebie poprzez stosowanie innowacyjnych stymulatorów wzrostu oraz nawozów wapniowych do precyzyjnego stosowania nawożenia mineralnego. Ponadto pogarszająca się efektywność ekonomiczna  oraz względy środowiska glebowego wymuszają poszukiwania alternatywnych metod w uprawie tych roślin.  Warsztaty pozwolą na przeprowadzenie szczegółowej kalkulacji kosztów produkcji. Ważnym elementem poruszanym w trakcie realizacji operacji będzie przedstawienie wad i zalet innowacyjnych systemów uprawy. </t>
  </si>
  <si>
    <t>Nowoczesne gospodarowanie pasieką</t>
  </si>
  <si>
    <t>pszczelarze oraz doradcy</t>
  </si>
  <si>
    <t xml:space="preserve">Genomika i GMO, ważne wydarzenia w sposobie zarządzania produkcją zwierzęcą </t>
  </si>
  <si>
    <t>producenci rolni, przedstawiciele instytucji naukowo-badawczych, przedstawiciele firm działajacych na rynku rolnym oraz doradcy</t>
  </si>
  <si>
    <t>Wielkopolski szparag - produkcjia i dystrybucja</t>
  </si>
  <si>
    <t>sztuka</t>
  </si>
  <si>
    <t>Ocena liniowa w nowoczesnej hodowli koni</t>
  </si>
  <si>
    <t>konferencja połączona z warsztatami</t>
  </si>
  <si>
    <t>hodowcy koni, producenci rolni oraz doradcy</t>
  </si>
  <si>
    <t xml:space="preserve">Uzasadnienie: Organizowana konferencja porusza tematy związane ze zdrowotnością koni oraz oceną ich użytkowości. Dzięki wiedzy przekazanej na konferencji hodowcy koni poszerzą zasób swoich wiadomości związany z problemami rozrodu koni, a przez to zwiększą współczynnik ich reprodukcyjności. 
Pogłębienie wiedzy dotyczącej wymogów hodowlanych zapewni hodowcom koni zwiększenie konkurencyjności rolnictwa. Zapoznanie hodowców z zasadami innowacyjnej, liniowej oceny koni hodowlanych, przeprowadzanej w większości związków hodowlanych w Europie, pozwoli im na wykonanie tej oceny na własnych zwierzętach. Zaznajomienie uczestników konferencji z tematyką zdrowotności koni przyczyni się do zwiększenia współczynnika ich reprodukcyjności. 
Grupa docelowa składająca się z hodowców koni, rolników i doradców, to osoby mające bezpośredni kontakt z rolnictwem oraz chowem i hodowlą zwierząt. Dzięki przeprowadzonej na warsztatach innowacyjnej, nowoczesnej ocenie liniowej koni, nabędą umiejętności jej przeprowadzania. Ocena ta pomoże im wyselekcjonować zwierzęta o najwyższej wartości użytkowej i najlepszych cechach pokroju. </t>
  </si>
  <si>
    <t>Innowacyjność warunkiem wzrostu dochodu rolniczego</t>
  </si>
  <si>
    <t>rolnicy, mieszkańcy obszarów wiejskich, przedstawiciele instytucji naukowo-badawczych, przedstawiciele rolniczych instytucji branżowych</t>
  </si>
  <si>
    <t xml:space="preserve">Uzasadnienie: Rozwój nauki w zakresie postępu biologicznego, techniki i technologii w rolnictwie wymaga od rolników ciągłego doskonalenia się i przyswajania zaistniałych dokonań w celu utrzymania swoich gospodarstw na rentownym poziomie. 
Konferencja zostanie zrealizowana w celu przygotowania i zapoznania rolników, a także doradców rolniczych z zagadnieniami w zakresie poprawy konkurencyjności gospodarstw oraz umożliwienia wymiany wiedzy pomiędzy zainteresowanymi stronami. Zmiany gospodarcze i polityczne sprawiają, że rolnicy muszą przeciwstawiać się coraz to nowym wyzwaniom. Organizowana konferencja ma ułatwić wymianę wiedzy i doświadczeń w poszukiwaniu rozwiązań tej sytuacji. Obrady plenarne będą poświęcone aktualnym i ważnym dla uczestników zagadnieniom, w tym również dywersyfikacji dochodu rolniczego.Rolnicy oraz inni mieszkańcy obszarów wiejskich są zainteresowani podniesieniem dochodu rolniczego gospodarstw i poprawy ich konkurencyjności. Nadal jednak brakuje im dostatecznej wiedzy na temat przepisów prawnych i wiedzy z zakresu osiągnięć nauki i innowacyjnych metod zarządzania gospodarstwem. </t>
  </si>
  <si>
    <t>Innowacyjne niskoemisyjne praktyki w rolnictwie</t>
  </si>
  <si>
    <t>producenci rolni, doradcy rolniczy</t>
  </si>
  <si>
    <t>Uzasadnienie: Istnieje konieczność poprawy wydajności wykorzystania zasobów poprzez wdrożenie innowacyjnych niskoemisyjnych praktyk rolniczych oraz kierowanie się zrównoważonym stosowaniem nawozów mineralnych w gospodarstwie.
Polska, realizując cele polityki klimatycznej Unii Europejskiej oraz chcąc sprostać nowym wyzwaniom, musi podejmować działania wspierające przejście na gospodarkę niskowęglową (niskoemisyjną). Rozwój takiej gospodarki wymaga integracji wszystkich jej aspektów wokół niskoemisyjnych technologii i praktyk, wydajnych rozwiązań energetycznych, czystej i odnawialnej energii oraz proekologicznych innowacji technologicznych również w obszarze rolnictwa. Stąd wynika konieczność podnoszenia wiedzy z tego zakresu wśród doradców rolniczych  i producentów rolnych. Program wyjazdu obejmuje problematykę emisyjności rolnictwa oraz możliwości wykorzystania innowacyjnych praktyk w produkcji rolniczej.</t>
  </si>
  <si>
    <t>Innowacje w rolnictwie z zakresu ICT</t>
  </si>
  <si>
    <t>stoisko wystawiennicze, film</t>
  </si>
  <si>
    <t>4 stoiska wystwiennicze, 2 filmy</t>
  </si>
  <si>
    <t>producenci rolni, doradcy rolniczy, mieszkańcy obszarów wiejskich, podmioty uczesniczące w rozwoju obszarów wiejskich</t>
  </si>
  <si>
    <t>Polowe pokazy pracy maszyn rolniczych - innowacje (III edycja)</t>
  </si>
  <si>
    <t xml:space="preserve">Głównym celem realizacji operacji jest zapoznanie oraz ugruntowanie wiedzy uczestników operacji na temat innowacyjnych rozwiązań w rolnictwie i wykorzystanie jej w praktyce. Ponadto celem będzie ułatwienie transferu wiedzy, nawiązanie kontaktów, współpracy pomiędzy rolnikami, doradcami a firmami oferującymi innowacyjne rozwiązania dla rolnictwa. Polowe pokazy pracy maszyn ułatwiają tworzenie nowych oraz funkcjonowanie dotychczasowych sieci kontaktów pomiędzy odbiorcami projektu oraz pozostałymi zainteresowanymi wdrażaniem innowacji w precyzyjnym rolnictwie. </t>
  </si>
  <si>
    <t>pokazy polowe</t>
  </si>
  <si>
    <t>drukowane materiały informacyjne i promocyjne</t>
  </si>
  <si>
    <t>rolnicy, dzierżawcy, przedstawiciele grup producenckich, jednostki naukowo-badawcze oraz producenci nawozów i środków ochrony roślin, którzy współpracują z producentami maszyn rolniczych w zakresie efektywnego nawożenia i racjonalnej ochrony chemicznej</t>
  </si>
  <si>
    <t>Zachodniopomorski Ośrodek Doradztwa Rolniczego w Barzkowicach</t>
  </si>
  <si>
    <t>Barzkowice 2         73-134 Barzkowice</t>
  </si>
  <si>
    <t>Przetwórstwo mleka sposobem na dywersyfikację dochodów.</t>
  </si>
  <si>
    <t>Realizacja operacji pozwoli uczestnikom zobaczyć możliwości jakie stoją przed gospodarstwami rolnymi, da szanse wprowadzenia nowych ciągle jeszcze innowacyjnych rozwiązań na terenie województwa zachodniopomorskiego, przyczyni się także do pokazania możliwości zastosowania innowacji organizacyjnych we własnych gospodarstwach.  Uczestnicy warsztatów będą mieli możliwość poznania rodzinnych gospodarstw rolnych, które już zajmują się przetwórstwem mleka, poznania specyfiki produkcji co może realnie wpłynąć na podjęcie decyzji o wprowadzeniu innowacyjnych rozwiązań w swoich gospodarstwach i jednocześnie wpłynie na rozwój obszarów wiejskich z terenu województwa zachodniopomorskiego.</t>
  </si>
  <si>
    <t>hodowcy krów mlecznych oraz kóz, jak również  doradcy i mieszkańcy obszarów wiejskich</t>
  </si>
  <si>
    <t>Uzasadnienie:  Trwająca od dłuższego czasu trudna sytuacja na rynku mleka zmusza małe gospodarstwa utrzymujące bydło mleczne lub kozy do poszukiwania nowych możliwości poprawy ich sytuacji ekonomicznej. Jednocześnie coraz większa świadomość konsumentów zwiększa zapotrzebowanie na produkty wysokiej jakości, mało przetworzone, pochodzące ze znanego i lokalnego źródła, które   w województwie zachodniopomorskim są ciągle produktem niszowym i mało dostępnym. Realizacja operacji przede wszystkim przyczyni się do transferu wiedzy, wsparcia innowacyjnych rozwiązań dla gospodarstw poszukujących możliwości rozwoju.</t>
  </si>
  <si>
    <t xml:space="preserve">Wyjazd studyjny dla rolników, przedsiębiorców rolnych, doradców rolnych, partnerów SIR do Szwecji. Doświadczenia w tworzeniu i funkcjonowaniu grup operacyjnych </t>
  </si>
  <si>
    <t>Zapoznanie się  z funkcjonowaniem sieci  innowacji na rzecz rolnictwa w Szwecji  a także z  doświadczeniami z zakresu tworzenia grup operacyjnych oraz ich funkcjonowaniem jest działaniem na rzecz tworzenia międzynarodowej sieci kontaktów dla doradców i służb wspierających wdrażanie innowacji na obszarach wiejskich. Wyjazd studyjny umożliwi uczestnikom zapoznanie się z konkretnymi przykładami działania grup operacyjnych  SIR na terenie Szwecji) a także przyczyni się do poszerzenia bazy partnerów do współpracy.</t>
  </si>
  <si>
    <t>szkolenie, wyjazd studyjny</t>
  </si>
  <si>
    <t xml:space="preserve">Rolnicy, przedsiębiorcy rolni, doradcy rolni, partnerzy SIR, naukowcy, doradcy rolni </t>
  </si>
  <si>
    <t>Uzasadnienie: Potrzebą chwili jest usprawnienie transferu wiedzy między nauką a praktyką rolniczą i nowe rozwiązania organizacyjne do których należeć będą tworzone grupy operacyjne. Grupy te popularyzować będą innowacyjne rozwiązania zarówno krajowe jak i zagraniczne. Jest to konieczne aby nasze gospodarstwa rolne mogły zachować osiągniętą pozycję w rolnictwie europejskim i dalej się rozwijać. W te cele wpisuje się organizacja wyjazdu studyjnego, który przyczyni się do wzmocnienia kontaktu i wymiany informacji w relacji nauka – praktyka. Realizacja operacji umożliwi również podjęcie działań na rzecz szerszego zastosowania w praktyce wyników badawczych i innowacyjnych rozwiązań  oraz  opracowywania programu badań naukowych, który w większym stopniu uwzględnia potrzeby rolników i przedsiębiorców rolnych. Operacja przewidziana była do realizacji w III-IV kwartale 2017 roku została jednak przełożona na rok 2018 podczas dokonywania zmiany Planu Operacyjnego przez Zachodniopomorski Ośrodek Doradztwa Rolniczego w Barzkowicach.</t>
  </si>
  <si>
    <t>Współpraca wsparciem dla innowacji w uprawie roślin wysokobiałkowych</t>
  </si>
  <si>
    <t xml:space="preserve">Celem realizacji operacji jest zapoznanie uczestników z zagadnieniami innowacyjności w rolnictwie oraz możliwościami praktycznego zastosowania przedstawianych rozwiązań, nawiązanie kontaktów i współpracy pomiędzy obecnymi i potencjalnymi uczestnikami rynków rolnych. 
Szkolenie pozwoli na kontynuowanie tworzenia nowych oraz ułatwi funkcjonowanie dotychczasowych sieci kontaktów pomiędzy rolnikami, podmiotami doradczymi, jednostkami naukowymi, przedsiębiorcami sektora rolno- spożywczego oraz pozostałymi podmiotami zainteresowanymi wdrażaniem innowacji w rolnictwie i na obszarach wiejskich. 
</t>
  </si>
  <si>
    <t xml:space="preserve">plantatorzy zbóż, rzepaku, roślin wysokobiałkowych, hodowcy trzody chlewnej, drobiu, bydła, pracownicy naukowi, doradcy rolni oraz osoby zainteresowane ww. tematyką szkolenia połączonego z wyjazdem studyjnym. </t>
  </si>
  <si>
    <t xml:space="preserve">Uzasadnienie: Na optymalne wykorzystanie naturalnych zasobów środowiska wpływa między innymi uprawa roślin. Spośród wielu metod uprawy dbających o naturalne zasoby na szczególną uwagę zasługuje uprawa pasowa Strip-till. Uprawa ta pozwala na ograniczania zagęszczenia gleby poprzez zmniejszenie ilości liczby przejazdów, uprawę, wysiew nasion i nawozów w trakcie jednego przejazdu. W ramach wyjazdu odbędzie się wizyta u producenta maszyn dedykowanych do ww. uprawy gleby podczas, której uczestnicy wyjazdu będą mieć możliwość poznania zalet tych maszyn, a także zobaczyć proces produkcji maszyn od przysłowiowej ,,kuchni’’. Operacja korzystnie wpłynie na podniesienie świadomości uczestników na temat wykorzystania innowacyjnych metod uprawy roślin i zachowania bioróżnorodności.
Operacja ma posłużyć wsparciu tworzenia i organizacji grup operacyjnych, umożliwienie uczestnikom lepszej wymiany wiedzy i zapoznanie się z modelowymi rozwiązaniami innowacyjnymi, a także ułatwienie nawiązywania kontaktów oraz które docelowo mogą być wykorzystywane przez uczestników operacji. 
</t>
  </si>
  <si>
    <t>ul. Główna 1, 
49-330 Łosiów</t>
  </si>
  <si>
    <t>1000</t>
  </si>
  <si>
    <t>Liczba uczestników konferencji</t>
  </si>
  <si>
    <t>200</t>
  </si>
  <si>
    <t>Harmonogram / termin realizacji
(w ujęciu kwartalnym)</t>
  </si>
  <si>
    <t>Koszt kwalifikowalny operacji 
(w zł)</t>
  </si>
  <si>
    <t>partnerzy</t>
  </si>
  <si>
    <t>własne</t>
  </si>
  <si>
    <t>Ministerstwo Rolnictwa i Rozwoju Wsi, ul. Wspólna 30, 00-930 Warszawa</t>
  </si>
  <si>
    <t>Stoisko wystawiennicze / punkt informacyjny na targach / imprezie plenerowej/ wystawie</t>
  </si>
  <si>
    <t>Targi, wystawy, imprezy lokalne, regionalne, krajowe, międzynarodowe</t>
  </si>
  <si>
    <t>II,III,IV</t>
  </si>
  <si>
    <t>I,II,III,IV</t>
  </si>
  <si>
    <t>I,II</t>
  </si>
  <si>
    <t xml:space="preserve">liczba konferencji </t>
  </si>
  <si>
    <t>liczba spotkań</t>
  </si>
  <si>
    <t>Opracowanie i druk informatora o jednostkach doradztwa rolniczego</t>
  </si>
  <si>
    <t xml:space="preserve">Celem jest zapewnienie doradztwa rolniczego dla wszystkich państw UE. Przekazanie informacji o jednostkach doradztwa rolniczego (jdr) zapewniają działania sieciujące dla doradców i przedstawicieli instytucji doradczych z innych krajów UE oraz instytutów w zakresie wdrażania innowacji, przyczyniając się do wspierania transferu wiedzy i innowacji. </t>
  </si>
  <si>
    <t xml:space="preserve">Publikacja/ materiał (wersja drukowana i/lub elektroniczna) </t>
  </si>
  <si>
    <t xml:space="preserve">liczba egzemplarzy publikacji </t>
  </si>
  <si>
    <t>rolnicy i mieszkańcy obszarów wiejskich, naukowcy z instytutów badawczych, przedstawiciele urzędów rządowych i samorządowych oraz UE, przedstawiciele organizacji międzynarodowych zajmujący się doradztwem rolniczym. Liczebność grupy około 1500 osób</t>
  </si>
  <si>
    <t>Departament Strategii, Analiz i Rozwoju</t>
  </si>
  <si>
    <t xml:space="preserve">UZASADNIENIE: Potrzeba informowania i promowania jednostek doradztw rolniczych w Polsce i na forum międzynarodowym. Druk informatora pozwoli na systematyczne przekazywanie informatora i efektywniejsze wykorzystanie treści oraz dotarcie do większej grupy odbiorców. </t>
  </si>
  <si>
    <t>szkolenie/seminarium/warsztat</t>
  </si>
  <si>
    <t>Opracowanie i druk publikacji pod roboczym tytułem ,,Kodeks dobrych praktyk w zakresie doradztwa rolniczego:</t>
  </si>
  <si>
    <t>Zapewnienie doradztwa rolniczego, upowszechnianie wiedzy na temat dobrych praktyk w zakresie doradztwa rolniczego, wspieranie transferu wiedzy i innowacji dla: rolników, mieszkańców wsi, naukowców, resortu rolnictwa, parlamentarzystów, samorządów wiejskich. Wiedza będzie wykorzystywana w praktyce oraz w procesie programowania i legislacji.</t>
  </si>
  <si>
    <t>publikacja/materiał (wersja drukowana i/lub elektroniczna)</t>
  </si>
  <si>
    <t>liczba tytułów 
liczba egzemplarzy</t>
  </si>
  <si>
    <t>1
1500</t>
  </si>
  <si>
    <t xml:space="preserve">UZASADNIENIE:  Potrzeba stałego podnoszenia poziomu wiedzy  na temat dobrych praktyk w zakresie doradztwa rolniczego. Ponadto opracowanie i druk publikacji przyczyni do systematycznego przekazywania przykładów dobrych praktyk i efektywniejszego wykorzystania treści publikacji oraz dotarcie do większej grupy odbiorców. </t>
  </si>
  <si>
    <t xml:space="preserve">Organizacja cyklu spotkań poświęconych innowacjom w rolnictwie i na obszarach wiejskich </t>
  </si>
  <si>
    <t xml:space="preserve">Innowacyjne rozwiązania dla rolnictw i obszarów wiejskich. Celem głównym organizowanych spotkań jest wsparcie upowszechniania innowacji w rolnictwie i na obszarach wiejskich. Cele szczegółowe - przekazanie przedstawicielom doradztwa i praktyki rolniczej informacji o innowacyjnych rozwiązaniach dla rolnictw i obszarów wiejskich, w szczególności wypracowanych w wyniku projektów B+R współfinansowanych ze środków publicznych. Rozwój współpracy pomiędzy podmiotami zaangażowanymi w proces tworzenia, wdrażania i upowszechniania innowacyjności w sektorze rolno-żywnościowym i na obszarach wiejskich. </t>
  </si>
  <si>
    <t>przedstawiciele doradztwa rolniczego, praktyki rolniczej, sektora B+R i administracji. Liczebność około 675 osób, oraz rolnicy i mieszańcy obszarów wiejskich</t>
  </si>
  <si>
    <t>UZASADNIENIE:  Potrzeba stałego podnoszenia poziomu wiedzy służb doradczych i innych podmiotów wspierających upowszechnianie i wdrażanie, potrzeba rozwijania i zacieśniania wzajemnej współpracy ww. podmiotów. Ponadto umożliwi wymianę informacji pomiędzy przedstawicielami środowiska B+R,  w tym konsorcjów realizujących poszczególne projekty ,a przedstawicielami praktyki i doradztwa rolniczego oraz administracją.</t>
  </si>
  <si>
    <t>Organizacja spotkania dla członków SWG AKIS (Strategic Working Group; Agricultural Knowledge and Innovation System)</t>
  </si>
  <si>
    <t xml:space="preserve">Zapewnienie współpracy oraz dostarczenie wiedzy państwom – członkom SWG AKIS. Ułatwianie wymiany wiedzy fachowej oraz dobrych praktyk w zakresie wdrażania innowacji w rolnictwie i na obszarach wiejskich. </t>
  </si>
  <si>
    <t>Bezpośrednio – uczestnicy spotkania około 40 osób  (w tym ok. 30 os. członków Grupy – przedstawicieli poszczególnych państw).  Pośrednio rolnicy oraz ogół społeczeństwa korzystający z wdrażania innowacyjnych rozwiązań w zakresie praktyki rolniczej.</t>
  </si>
  <si>
    <t>UZASADNIENIE: Zapewnienie współpracy oraz dostarczenie wiedzy państwom – członkom SWG AKIS. Organizacja spotkania pozwoli na wymianę informacji i wiedzy pomiędzy członkami SCAR SWG AKIS.</t>
  </si>
  <si>
    <t xml:space="preserve">Organizacja ,,Wysp Innowacji" na targach i wystawach rolniczych </t>
  </si>
  <si>
    <t>Celem głównym operacji jest promocja i upowszechnianie innowacji w rolnictwie i na obszarach wiejskich. Cel ten zostanie osiągnięty poprzez realizację celu szczegółowego którym jest stworzenie platformy wymiany opinii i doświadczeń pomiędzy przedstawicielami środowiska naukowego i doradztwa a praktyką rolniczą, związanych m.in. z możliwościami transferu wiedzy i umożliwiających skuteczne wdrażanie instrumentów Wspólnej Polityki Rolnej. Cele te są spójne z zakresem Działania 2, tj. zapewnienie działań sieciujących dla doradców i służb  wspierających wdrażanie innowacji na obszarach wiejskich. Działanie to przyczyni się wprost do realizacji Priorytetu przekrojowego PROW 2014-2020 tj. wsparcia transferu wiedzy i innowacji w rolnictwie, leśnictwie i na obszarach wiejskich
oraz celu KSOW dotyczącego wspierania innowacji w rolnictwie produkcji żywności, leśnictwie i na obszarach wiejskich.
Temat:  Promocja innowacji w sektorze rolno-żywnościowym i na obszarach wiejskich.</t>
  </si>
  <si>
    <t>Grupą docelową jest 10 instytutów badawczych nadzorowanych przez Ministra Rolnictwa i Rozwoju Wsi oraz jednostki doradztwa rolniczego (Centrum Doradztwa Rolniczego - CDR i 16 wojewódzkich ośrodków doradztwa rolniczego – ODR).
Odbiorcami pośrednimi operacji będą natomiast rolnicy, mieszkańcy obszarów wiejskich,
uczniowie szkół rolniczych, producenci, przetwórcy, generalnie ogół społeczeństwa – tj. wszystkie zainteresowane osoby odwiedzające targi i wystawy. Targi AGROTECH w Kielcach odwiedziło w ubiegłym roku ponad 70 tys. osób, a Wystawę AGRO SHOW w Bednarach ponad 150 tysięcy
zainteresowanych.</t>
  </si>
  <si>
    <t>I</t>
  </si>
  <si>
    <t>I; III</t>
  </si>
  <si>
    <t>UZASADNIENIE: Zwiększenie poziomu wiedzy ogólnej i szczegółowej dotyczącej wspierania rozwoju innowacji w rolnictwie oraz upowszechnianie wiedzy na temat PROW 2014-2020 u szerokiego grona zainteresowanych. Wspólne przedsięwzięcie jakim jest „Wyspa innowacji” zapewni ponadto wzmacnianie sieci kontaktów i współpracy pomiędzy pracownikami instytutów badawczych a doradcami.</t>
  </si>
  <si>
    <t>Organizacja międzynarodowej konferencji na temat doradztwa rolniczego pt. ,,Wyzwania dla doradztwa rolniczego po 2020"</t>
  </si>
  <si>
    <t xml:space="preserve">Celem jest zapewnienie przekazania informacji o planowanych zadaniach dla doradztwa rolniczego przez KE po 2020 roku, wymiana poglądów, doświadczeń i prezentacja dobrych praktyk w kontekście międzynarodowym oraz prezentacja innowacyjnych rozwiązań dotyczących transferu wiedzy z nauki do praktyki rolniczej. </t>
  </si>
  <si>
    <t>Konferencja/kongres</t>
  </si>
  <si>
    <t>Pracownicy instytucji doradztwa rolniczego i instytutów badawczych, przedstawiciele Stowarzyszenia EUFRAS, Mirr, ARiMR, KOWR, Rad Społecznych Doradztwa Rolniczego, prywatnych podmiotów doradczych, innych przedstawicieli państw UE, pośrednio rolnicy i ogół społeczeństwa korzystający ze wsparcia doradczego i wdrażania innowacyjnych rozwiązań w zakresie praktyki rolniczej ogółem ok. 300 osób</t>
  </si>
  <si>
    <t xml:space="preserve">UZASADNIENIE: Zapewnienie organizacji systemu doradztwa rolniczego zgodne z przepisami UE, podniesienie jakości świadczonych usług doradczych, wzmocnienie procesu transferu wiedzy, zwiększenie zakresu współpracy instytucji doradztwa rolniczego i instytutów badawczych, podniesienie poziomu zainteresowania instytucji doradczych i instytutów badawczych wdrażaniem rozwiązań innowacyjnych na rzecz rozwoju obszarów wiejskich. Ponadto konferencja się przyczyni do opracowania nowych, ulepszonych przepisów odnośnie systemu doradztwa rolniczego w nowej perspektywie finansowej. </t>
  </si>
  <si>
    <t>Organizacja wyjazdu studyjnego do wybranego kraju UE na temat funkcjonowania doradztwa rolniczego</t>
  </si>
  <si>
    <t>Upowszechnienie organizacji i zasad funkcjonowania jednostek doradztwa rolniczego, wymiana doświadczeń i prezentacja dobrych praktyk oraz stosowanych form i metod doradzania w kontekście międzynarodowym oraz prezentacja innowacyjnych rozwiązań procesu transferu wiedzy z nauki do praktyki rolniczej. Cele te są spójne z zakresem Działania 2, tj. zapewniają działania sieciujące dla doradców i przedstawicieli instytucji doradczych z innych krajów UE oraz z instytutów w zakresie wdrażania innowacji. Przyczyniają się do wspierania transferu wiedzy i innowacji, mają na celu wsparcie innowacji w rolnictwie. 
Temat: Zapoznanie kadry zarządzającej jdr i MRiRW z funkcjonowaniem doradztwa rolniczego w wybranym kraju UE.</t>
  </si>
  <si>
    <t>Zagraniczne wyjazdy studyjne</t>
  </si>
  <si>
    <t>Pracownicy instytucji doradztwa rolniczego, przedstawiciele MRiRW - ok. 80 osób.</t>
  </si>
  <si>
    <t>UZASADNIENIE: Zapewnienie organizacji systemu doradztwa rolniczego zgodnie z przepisami UE, podniesienie jakości świadczonych usług doradczych, wzmocnienie procesu transferu wiedzy, zwiększenie zakresu współpracy instytucji doradztwa rolniczego na forum międzynarodowym poprzez nawiązanie kontaktów i wymianę doświadczeń oraz prezentację dobrych praktyk, usprawnienie procesu wdrażania rozwiązań innowacyjnych na rzecz rozwoju obszarów wiejskich i opracowania nowych, ulepszonych przepisów odnośnie systemu doradztwa rolniczego w nowej perspektywie. 
Temat: Zapoznanie kadry zarządzającej jednostkami doradztwa rolniczego i MRiRW z funkcjonowaniem doradztwa rolniczego w wybranym kraju UE.</t>
  </si>
  <si>
    <t>Organizacja seminariów/spotkania dla kadry zarządzającej instytutów badawczych i jednostek doradztwa rolniczego</t>
  </si>
  <si>
    <t xml:space="preserve">Współpraca instytucji doradztwa rolniczego i instytutów badawczych w celu zapewnienia wdrażania innowacyjnych rozwiązań z nauki do praktyki rolniczej. Cele: zapewnienie wdrażania innowacyjnych rozwiązań z nauki do praktyki rolniczej. Dostarczenie wiedzy o najnowszych wynikach badań rolniczych i innowacjach zalecanych do upowszechniania. Zwiększenie zainteresowania uczestników seminariów oraz spotkania jdr oraz instytutów wdrażania innowacji. </t>
  </si>
  <si>
    <t>liczba seminariów
liczba spotkań</t>
  </si>
  <si>
    <t>2
1</t>
  </si>
  <si>
    <t>pracownicy instytucji doradztwa rolniczego i instytutów badawczych, przedstawiciele SWG AKIS - Łącznie 200 osób. Rolnicy i ogół społeczeństwa korzystający z wdrażania innowacyjnych rozwiązań</t>
  </si>
  <si>
    <t xml:space="preserve">UZASADNIENIE: Zwiększenie zakresu współpracy instytucji doradztwa rolniczego i instytutów badawczych, dostarczenie informacji o najnowszych wynikach badań rolniczych i innowacjach zalecanych do upowszechniania. Ponadto organizacja seminariów przyczyni się do przekazania fachowej wiedzy, poinformowanie o dobrych praktykach oraz na wymianę poglądów pomiędzy uczestnikami. </t>
  </si>
  <si>
    <t xml:space="preserve">Organizacja spotkań dla doradców rolniczych w instytutach badawczych i wzorcowych gospodarstwach rolnych </t>
  </si>
  <si>
    <t>Celem głównym organizowanych spotkań jest wsparcie transferu wiedzy i innowacji. Celem szczegółowym  stworzenie warunków do   wymiany opinii i doświadczeń pomiędzy przedstawicielami środowiska naukowego i praktyki rolniczej a pracownikami jednostek doradztwa rolniczego, związanych m.in. z możliwościami transferu wiedzy i umożliwiających skuteczne wdrażanie instrumentów Wspólnej Polityki Rolnej. Cele te są spójne z zakresem Działania 2, tj. zapewnienie działań sieciujących dla doradców i służb wspierających wdrażanie innowacji na obszarach wiejskich.
Efektywne upowszechnianie wiedzy i doświadczeń we wdrażaniu innowacji w rolnictwie i na obszarach wiejskich</t>
  </si>
  <si>
    <t>szkolenia/ seminaria/ inne formy szkoleniowe</t>
  </si>
  <si>
    <t xml:space="preserve">Bezpośrednio – wybrani pracownicy jednostek doradztwa rolniczego; pośrednio rolnicy oraz mieszkańcy obszarów wiejskich korzystający z usług świadczonych przez doradztwo publiczne m.in. w zakresie transferu wiedzy i innowacji w rolnictwie oraz na obszarach wiejskich. W każdym ze spotkań weźmie udział około 40 przedstawicieli doradztwa, tak więc we wszystkich 6-ciu spotkaniach weźmie udział ok 240 uczestników. </t>
  </si>
  <si>
    <t xml:space="preserve">UZASADNIENIE: Służby doradcze i jednostki naukowe są podstawowymi elementami warunkującymi transfer wiedzy i innowacyjny rozwój gospodarstw. Warunkiem tego transferu jest jednak wysoki poziom merytoryczny pracowników doradztwa oraz użyteczność badań podejmowanych przez jednostki naukowe. Dotychczasowa współpraca tych instytucji wymaga poprawy i większego zacieśnienia wzajemnych relacji zarówno instytucjonalnych jak i międzyludzkich. </t>
  </si>
  <si>
    <t>konferencje</t>
  </si>
  <si>
    <t xml:space="preserve">Liczba </t>
  </si>
  <si>
    <t>Dolnośląski WODR</t>
  </si>
  <si>
    <t>Kujawsko-pomorski WODR</t>
  </si>
  <si>
    <t>Lubelski WODR</t>
  </si>
  <si>
    <t>Lubuski WODR</t>
  </si>
  <si>
    <t>Łódzki WODR</t>
  </si>
  <si>
    <t>Małopolski WODR</t>
  </si>
  <si>
    <t>Mazowiecki WODR</t>
  </si>
  <si>
    <t>Opolski WODR</t>
  </si>
  <si>
    <t>Podkarpacki WODR</t>
  </si>
  <si>
    <t>Podlaski WODR</t>
  </si>
  <si>
    <t>Pomorski WODR</t>
  </si>
  <si>
    <t>Śląski WODR</t>
  </si>
  <si>
    <t>Świętokrzyski WODR</t>
  </si>
  <si>
    <t>Warmińsko-mazurski WODR</t>
  </si>
  <si>
    <t>Wielkopolski WODR</t>
  </si>
  <si>
    <t>Zachodniopomorski WODR</t>
  </si>
  <si>
    <t>RAZEM</t>
  </si>
  <si>
    <t>Instytucja Zarządzająca</t>
  </si>
  <si>
    <t xml:space="preserve">Uzasadnienie: w CDR w Brwinowie oraz we wszystkich WODR powołano brokerów innowacji, których głównym zadaniem jest udzielanie pomocy w tworzeniu grup operacyjnych na rzecz innowacji a także ułatwianie wymiany wiedzy fachowej oraz dobrych praktyk w powyższym zakresie. Wymaga to ustawicznego aktualizowania wiedzy w zakresie innowacji oraz przepisów dotyczących tworzenia grup operacyjnych w ramach działania Współpraca objętego Programem Rozwoju Obszarów Wiejskich na lata 2014-2020. Niezbędnym elementem doskonalenia pracy brokerów są cykliczne spotkania pozwalające na wymianę doświadczeń, aktualizację wiedzy oraz rozwiązywanie bieżących problemów. Operacja ma też za zadanie ugruntować rolę koordynatorów SIR we wspieraniu realizowanych zadań na rzecz tworzenia grup operacyjnych w ramach działania Wspólpraca. </t>
  </si>
  <si>
    <t>Uzasadnienie: Wyniki najnowszych badań wskazują bardzo duży postęp w wykorzystaniu technik informatycznych w życiu codziennym oraz pracy. Dotyczy to również rolnictwa i obszarów wiejskich. Wg CBOS przeciętny Polak korzysta z Internetu średnio 13 godzin tygodniowo a 27 % osób mieszkających na wsi wykorzystuje go głównie do pracy. Wielkopolski Ośrodek Doradztwa Rolniczego w Poznaniu wdraża systemy ICT dla doradztwa i rolnictwa od 2014 roku.
Jednym z narzędzi informatycznych (ICT) wspierających pracę rolników i jednocześnie ułatwiających wdrożenie zasad integrowanej ochrony roślin są systemy wspomagające podejmowanie decyzji w ochronie roślin. 
Wytworzone i opublikowane materiały w ramach realizacji operacji przekażą wiedzę specjalistyczną oraz przyczynią się do wzrostu świadomości na temat wykorzystania efektów naukowych w rolnictwie, na przykład w dziedzinie wykorzystania aplikacji, dronów, ochrony roślin, co z kolei umożliwi współdziałanie doradców z instytucjami w zakresie przekazywania wiedzy, badań i innowacji.
Stoiska wystawiennicze oraz materiały drukowane i multimedialne na stronach internetowych pozwolą dotrzeć do społeczności bezpośrednio zainteresowanej wykorzystaniem aplikacji w rolnictwie. Informacje takie są dostępne na stronach internetowych, ale brakuje ich w postaci drukowanej i multimedialnej.</t>
  </si>
  <si>
    <t xml:space="preserve">Uzasadnienie: Województwo śląskie charakteryzuje się nie tylko rozdrobnionym rolnictwem ale też dużą liczba ludności (przy stosunkowo niedużej powierzchni) co powoduje duże jej zagęszczenie. Tak więc mamy z jednej strony duże niewykorzystane możliwości (nadwyżkę siły roboczej, poszukiwanie dodatkowych źródeł dochodu) a z drugiej ogromne potrzeby związane z powiększajacą sie populacją ludzi starszych. Innowacyjnym rozwiązaniem problemu jest idea gospodarstw opiekuńczych. Dodatkowo należy wzmacniać potencjał obszarów wiejskich województw poprzez budowę wsi tematycznych. Grupą docelowa operacji są wszystkie zainteresowane grupy w tym obszarze w skali województwa. </t>
  </si>
  <si>
    <t>Uzasadnienie: Operacja przyczyni się do powstania grup operacyjnych i grup fokusowych w województwie śląskim. Wzrośnie niedostateczna w tym względzie dotąd, wiedza doradców w zakresie psychospołecznych podstaw funkcjonowania grupy. Poprawi się przepływ informacji, ze sprzężeniem zwrotnym, nauka - doradztwa, doradztwa nauka. Wzrosnie efektywnośc doradztwa z powodu przejścia obecnego modelu przekazywania wiedzy czyli wiedzieć co (know what) na bardziej adekwatny wiedzieć jak (know how). Grupa odbiorców jest tożsama z beneficjantami działania Wspólpraca.</t>
  </si>
  <si>
    <t>Uzasadnienie: Operacja jest zgodna z zaproponowanymi obszarami tematycznymi, którymi maja zajmować się grupy robocze w ramach GTI (Grupy Tematycznej Innowacji). Problem krótkich łańcuchów oraz produktu regionalnego w województwie śląskim jako regionie rozdrobnionego rolnictwa wpływa na dywersyfikację dochodu rolnioczego i rozwój przedsiebiorczości na obszarach wiejskich. Operacja skierowana jest do osób i instytucji które zajmują się zawodowo rozwojem obszarów wiejskich.</t>
  </si>
  <si>
    <t>Innowacyjne metody produkcji zwierzęcej, w tym bydła mięsnego w województwie zachodniopomorskim</t>
  </si>
  <si>
    <t>Celem realizacji jest podniesienie wiedzy w zakresie innowacyjnych metod produkcji zwierzęcej, w tym bydła mięsnego wśród 50 uczestników zainteresowanych mozliwościa współpracy we wdrażaniu innowacyjnych metod produkcji zwierzęcej oraz stymulowanie do takiej współpracy. Przedmiotem operacji jest organizacja 2-dniowej konferencji dla 50 uczestników, w tym 25 rolników, 10 przedsiębiorców, 10 doradców i 5 naukowców. Tematem operacji są innowacyjne metody w zakresie produkcji zwierzęcej, w tym bydła mięsnego w województwie zachodniopomorskim.</t>
  </si>
  <si>
    <t>rolnicy, przedsiębiorcy, doradcy, naukowcy</t>
  </si>
  <si>
    <t xml:space="preserve">Częstochowskie Stowarzyszenie Rozwoju Małej Przedsiębiorczości  </t>
  </si>
  <si>
    <t>ul.Tkacka 5/6, 42-200 Częstochowa</t>
  </si>
  <si>
    <t>Uzasadnienie: Operacje wyłoniono w konkursie nr 2/2018 dla partnerów Krajowej Sieci Obszarów Wiejskich na wybór operacji do realizacji w 2018 r., w ramach dwuletniego planu operacyjnego KSOW na lata 2018–2019.</t>
  </si>
  <si>
    <t>Uzasadnienie: Realizacja operacji pn. „Polowe pokazy pracy maszyn  – innowacje” cieszy się bardzo dużym zainteresowaniem uczestników (zwiedzających) oraz prezenterów innowacji technologicznych dla rolnictwa. Duża liczba uczestników zapewnia podniesienie świadomości nt. innowacyjnych technologii w uprawie; umożliwia zapoznanie z tematyką SIR dużej liczby odbiorców. Operacja realizowana cyklicznie umożliwia prezentację „nowinek technologicznych” na bieżąco. Dzięki temu, iż realizacja operacji odbywa się podczas Barzkowickich Targów Rolnych grono odbiorców operacji znacznie wzrasta. Realizowane działania mają szansę trafić do większej liczby uczestników a co za tym idzie mają wpływ na osiągnięcie zamierzonych efektów realizacji operacji.</t>
  </si>
  <si>
    <t>Uzasadnienie: Realizacja operacji jest istotna z uwagi na konieczność przygotowania potencjalnych beneficjentów do wykorzystania środków finansowych Działania „Współpraca” PROW 2014-2020, a jej realizacja ułatwi nawiązania współpracy pomiędzy potencjalnymi partnerami w celu utworzenia grup operacyjnych.
Powstanie miodosytni będzie pożądanym efektem finalnym pokazującym sens współdziałania grupy operacyjnej w realizacji wspólnego celu przekraczającego możliwości pojedynczego pszczelarza.
Efekty będą zauważalne w zachowaniu bioróżnorodności ekosystemów stanowiących siedliska i naturalną bazę pożytkową (pyłkową) dla pszczół oraz dzikich owadów zapylających. Operacja może być zalążkiem powstania nowych miejsc pracy i nowych inwestycji z udziałem środków pomocowych UE przy przetwarzaniu produktów  pszczelich na obszarach wiejskich. Daje możliwość na poprawę kondycji finansowej gospodarstw pasiecznych.</t>
  </si>
  <si>
    <t>Celem operacji jest ułatwienie nawiązania współpracy pomiędzy potencjalnymi partnerami w celu utworzenia grup operacyjnych z zakresu nowoczesnej hodowli bydła. Realizacja operacji jest istotna z uwagi na konieczność przygotowania potencjalnych beneficjentów do wykorzystania środków finansowych Działania „Współpraca” PROW 2014-2020.
Przedmiotem operacji jest pięciodniowy wyjazd studyjny do Holandii związany z tematyką nowoczesnej hodowli bydła z wykorzystaniem embriotransferu dla podmiotów, które mogą wchodzić w skład grup operacyjnych w ramach działania Współpraca.  
Wyjazd studyjny dotyczy zagadnienia nowoczesnej hodowli bydła z wykorzystaniem innowacyjnych technik rozrodu, ze szczególnym uwzględnieniem przenoszenia zarodków, przygotowanie dawczyń i biorczyń.Tematyka poruszana podczas wyjazdu studyjnego obejmuje również tworzenie grup operacyjnych i realizacji przez nie projektów w ramach działania „Współpraca”.
W ramach operacji przygotowana zostanie publikacja podsumowująca zagadnienia realizowane podczas wyjazdu, której autorami będą pracownicy Wielkopolskiego Ośrodka Doradztwa Rolniczego w Poznaniu oraz specjaliści zajmujący się problematyką rozrodu bydła.</t>
  </si>
  <si>
    <t>Uzasadnienie: Realizacja operacji jest istotna z uwagi na konieczność przygotowania potencjalnych beneficjentów do wykorzystania środków finansowych Działania „Współpraca” PROW 2014-2020, a jej realizacja ułatwi nawiązania współpracy pomiędzy potencjalnymi partnerami w celu utworzenia grup operacyjnych.
Konieczność realizacji operacji wynika z braku wiedzy producentów rolnych na temat nowoczesnych rozwiązań w hodowli bydła z wykorzystaniem techniki transplantacji zarodków (embriotranfer). 
W wyniku prowadzonej pracy hodowlanej następuje postęp hodowlany. Na poprawę cech użytkowych składają się dwa czynniki: poprawa wartości hodowlanej zwierząt, będąca efektem pracy hodowlanej i  poprawa  warunków  środowiska,  w  których przebywają zwierzęta.   
Realizacja wyjazdu studyjnego w Holandii jest zasadna, ponieważ Holandia jest liderem produkcji mleka o najwyższej jakości w Europie. Sektor mleczarski jest ważną częścią holenderskiej ekonomii, a rolnicy wciąż stawiają na rozwój i innowacje. Rozwój i innowacje są możliwe dzięki ścisłej współpracy sektora nauki, przemysłu i rolników.</t>
  </si>
  <si>
    <t>Celem operacji jest ułatwianie transferu wiedzy i innowacji w rolnictwie poprzez promowanie nowoczesnych rozwiązań w gospodarce pasiecznej, którymi są  innowacyjne systemy prowadzenia gospodarki pasiecznej przy podkreśleniu korzyści  jakie dają pszczoły w rolnictwie.
Przedmiotem operacji jest jednodniowy wyjazd studyjny dotyczący innowacji stosowanych w gospodarce pasiecznej skierowane do pszczelarzy,  producentów rolnych i doradców.
Podczas szkolenia pszczelarze uzyskają wiedzę na temat elementów nowoczesnej gospodarki pasiecznej, ochrony pszczół w środowisku przyrodniczym, innowacyjnych metod pozyskiwanych matek, odkładów i innych produktów pszczelich przy wykorzystaniu nowoczesnego sprzętu. Wyjazd będzie obejmował pasieki znajdujące się na terenie Wielkopolski.</t>
  </si>
  <si>
    <t xml:space="preserve">Uzasadnienie: Realizacja operacji jest odpowiedzią na konieczność przekazania wiedzy uczestnikom warsztatów z województwa wielkopolskiego z zakresu innowacyjnych metod  prowadzenia gospodarki pasiecznej. 
Wyjazd ma na celu pokazać uczestnikom nowości w prowadzeniu pasieki. Wdrażane nowości mogą przyczynić się do poprawy kondycji ekonomicznej pasiek, pozwalając na ich przetrwanie.
Dzięki operacji może przyczynić się do wzmocnienia powiązań między rolnictwem, pszczelarstwem i produkcją żywności oraz zwiększenie atrakcyjności turystycznej obszarów wiejskich przez wprowadzenie produktów regionalnych (pszczelarskich). Realizacja operacji umożliwi zidentyfikowanie partnerów we wdrażaniu innowacji organizacyjnych i sprzętowych. </t>
  </si>
  <si>
    <t xml:space="preserve">Celem operacji jest ułatwienie nawiązania współpracy pomiędzy potencjalnymi partnerami w celu utworzenia grup operacyjnych w zakresie powstania nowych i udoskonalonych praktyk pomagających w poprawnym zarządzaniu produkcją zwierzęcą w oparciu o wyniki krajowej pracy hodowlanej  oraz wykorzystujące krajowe źródła białka paszowego bez udziału GMO.
Przedmiotem operacji jest jednodniowe seminarium  związane z tematyką genomiki i pasz z udziałem GMO. Grupa docelowa to rolnicy prowadzący gospodarstwa w Wielkopolsce, zajmujący się hodowlą zwierzęcą, przedstawiciele instytucji naukowo-badawczych i branżowych związków hodowlanych oraz doradcy.
Seminarium dotyczy obszaru zarządzania produkcją zwierzęcą, z uwzględnieniem tematyki genomiki w ujęciu naukowym i w praktyce rolniczej, problematyki GMO – pasze ze składnikami modyfikowanymi genetycznie. </t>
  </si>
  <si>
    <t>Uzasadnienie: Realizacja operacji jest istotna z uwagi na konieczność przygotowania potencjalnych beneficjentów do wykorzystania środków finansowych Działania „Współpraca” PROW 2014-2020, a jej realizacja ułatwi nawiązania współpracy pomiędzy potencjalnymi partnerami w celu utworzenia grup operacyjnych.
Konieczność realizacji operacji wynika z potrzeby wypracowania powstania nowych i udoskonalonych praktyk pomagających w poprawnym zarządzaniu produkcją zwierzęcą w oparciu o wyniki krajowej pracy hodowlanej  oraz wykorzystujące krajowe źródła białka paszowego bez udziału GMO. Utworzenie grupy operacyjnej w zakresie wprowadzenia nowych i udoskonalonych  praktyk  byłoby odpowiedzią na potrzebę rozwoju innowacyjnej gospodarki i realizację unijnych celów strategicznych dotyczących wspierania konkurencyjności rolnictwa oraz zapewnienia zrównoważonego zarządzania zasobami naturalnymi uwzględniające ochronę zdrowia i życia konsumenta przez stosowanie pasz bez GMO i wykorzystujące  wyniki pracy hodowlanej z ograniczonym udziałem  inżynierii genetycznej.</t>
  </si>
  <si>
    <t>Celem operacji jest ułatwianie transferu wiedzy i innowacji w rolnictwie poprzez promowanie nowoczesnych rozwiązań w gospodarstwach zajmujących się produkcją szparaga, które w istotny sposób mają wpływ na dochodowość prowadzonej plantacji.
Przedmiotem operacji jest przygotowanie publikacji dotyczącej  innowacji stosowanych przy produkcji i dystrybucji szparaga z uwzględnieniem zachowania krótkich łańcuchów żywności. Publikacja skierowana jest do producentów rolnych, doradców, osób zainteresowanych tematyką ekonomicznych aspektów produkcji szparaga, problemów w uprawie szparaga, dobór środków ochrony roślin do ochrony plantacji szparaga przed chorobami, szkodnikami i chwastami, identyfikację ospodarstw w Wielkopolsce zajmujące się uprawą szparaga. Produkcja szparaga, przetwórstwo i sprzedaż gotowych wyrobów może stanowić dla wielu osób źródło utrzymania. Planowana operacja ma na celu wskazanie kierunku działania przy jednoczesnym omówieniu potencjalnych źródeł zagrożeń oraz sposobów ich zapobiegania.</t>
  </si>
  <si>
    <t>Uzasadnienie: Realizacja operacji jest odpowiedzią na konieczność przekazania wiedzy osobom zainteresowanym produkcją szparaga, rolnikom, doradcom z województwa wielkopolskiego z zakresu innowacyjnych metod uprawy szparaga. Wdrażane nowości mogą przyczyniać się do poprawy kondycji gospodarstw, dając możliwości ich  rozwoju.
Realizacja operacji pozwoli na rozpowszechnianie wiedzy i doświadczeń związanych z podejmowaniem inicjatyw innowacyjnych w rolnictwie i na obszarach wiejskich. Wiedza przekazana w publikacji może być wdrożona przez rolników w praktyce i przyczyni się do efektywniejszego prowadzenia gospodarstwa   na terenie Wielkopolski.</t>
  </si>
  <si>
    <t xml:space="preserve">Celem konferencji połączonej z warsztatami jest ułatwianie transferu wiedzy i innowacji w rolnictwie poprzez przekazywanie wiedzy na temat wymogów hodowlanych dotyczących koni oraz przeprowadzania liniowej oceny koni hodowlanych.
Przedmiotem operacji jest jednodniowa konferencja  połączona z warsztatami dotycząca zagadnień hodowli koni skierowana do hodowców koni, producentów rolnych oraz doradców, obejmujące tematykę postępowania z klaczami hodowlanymi w okresie okołoporodowym oraz z nowonarodzonym źrebakiem – zabiegi praktyczne oraz nowoczesnej oceny koni hodowlanych szlachetnych przeznaczonych do wyczynu sportowego.
Warsztaty umożliwią w sposób praktyczny przeprowadzenie oceny liniowej na grupie ok. 20 szt. koni. Pozwala ona wykonać szczegółową charakterystykę koni pod kątem najważniejszych dla selekcji cech użytkowych i pokrojowych. </t>
  </si>
  <si>
    <t xml:space="preserve">Celem operacji jest wspieranie transferu wiedzy i innowacji w rolnictwie poprzez przekazanie wiedzy na temat innowacyjnych rozwiązań stosowanymi w produkcji roślinnej, produkcji bydła oraz produkcji trzody chlewnej.
Przedmiotem operacji jest jednodniowa konferencja na temat innowacyjnych rozwiązań w gospodarstwach rolnych, skierowana do rolników, doradców, przedstawicieli instytucji naukowo-badawczych oraz przedstawicieli rolniczych instytucji branżowych, obejmująca tematykę innowacji w produkcji roślinnej, uproszczonej technologii uprawy, precyzyjnego nawożenienia; tematykę innowacyjnych aspektów hodowlanych
w chowie i hodowli trzody chlewnej, z uwzględnieniem bioasekuracji i antybiotykooporności; tematykę innowacji w nowoczesnej organizacji chowu, rozrodu i żywienia bydła mlecznego.
Konferencja obejmuje wymianę doświadczeń pomiędzy praktykami – „od rolnika do rolnika” – przedstawienie i omówienie rozwiązań stosowanych w nowoczesnych gospodarstwach, gdzie będą prezentowane oraz porównywane innowacyjne rozwiązania przez wiodących rolników z Polski. Po części plenarnej, rozpoczną się dyskusje pomiędzy uczestnikami konferencji. Ostatnim punktem konferencji będzie dyskusja z udziałem ekspertów. </t>
  </si>
  <si>
    <t>Celem operacji jest ułatwianie transferu wiedzy i innowacji w rolnictwie w zakresie innowacyjnych niskoemisyjnych praktyk rolniczych oraz zrównoważonego stosowania nawozów mineralnych w połączeniu z modyfikacją innych elementów technologii produkcji.
Przedmiotem operacji jest dwudniowy wyjazd studyjny dotyczący innowacyjnych niskoemisyjnych praktyk w rolnictwie do Instytutu Uprawy Nawożenia i Gleboznawstwa w Puławach, skierowany do producentów rolnych województwa wielkopolskiego oraz doradców zajmujących się problematyką ochrony środowiska w gospodarstwach rolnych, obejmujący wykłady i wizyty w laboratorium i gospodarstwach doświadczalnych z następującej tematyki:zmiany klimatu i  rolnictwo niskoemisyjne, niskoemisyjne systemy uprawy roli,k ierunki produkcji roślinnej i zwierzęcej oraz maszyny wykorzystywane do uprawy w gospodarstwach doświadczalnych.</t>
  </si>
  <si>
    <t>Celem operacji jest zwiększenie dostępu do wiedzy i upowszechnienie nowoczesnych technologii zastosowanych w rolnictwie oraz nowych usług doradczych. Realizacja operacji przyczyni się do upowszechnienia wiedzy z zakresu wykorzystania nowoczesnych rozwiązań w rolnictwie z zakresu narzędzi i systemów ICT oraz zwiększenia kompetencji cyfrowych w dziedzinie wykorzystania narzędzi i aplikacji internetowych w rolnictwie i na obszarach wiejskich.
Przedmiotem operacji są 4 stoiska wystawiennicze w obszarach temetycznych: systemy wpomagania decyzji w ochronie roślin, wykorzystanie dronów w rolnictwie i na obszarach wiejskich oraz wykorzystanie aplikacji w rolnictwie.  W ramach operacji zrealizowane zostaną 2 filmy z zakresu praktycznego wykorzystania oprogramowania do wspomagania decyzji w ochronie ziemniaków przed zarazą ziemniaka oraz popularyzacji wykorzystywania informacji meteorologicznej z sieci stacji agrometeorologicznych  oraz systemów wspomagania decyzji w ochronie roślin.</t>
  </si>
  <si>
    <t>Innowacyjne metody produkcji roślinnej w województwie wielkopolskim</t>
  </si>
  <si>
    <t>Celem operacji jest podniesienie wiedzy w zakresie innowacyjnych metod produkcji roślinnej wśród 50 uczestników zainteresowanych możliwością współpracy we wdrażaniu innowacyjnych metod produkcji roślinnej oraz stymulowanie do takiej współpracy. Przedmiotem operacji jest organizacja dwudniowej konferencji dla 50 przedstawicieli grupy docelowej, w tym 25 rolników, 10 przedsiębiorców, 10 doradców i 5 naukowców. Tematem operacji są innowacyjne metody w zakresie produkcji roślinnej w województwie wielkopolskim.</t>
  </si>
  <si>
    <t>rolnicy, doradcy, przedsiębiorcy, naukowcy</t>
  </si>
  <si>
    <t>Częstochowskie Stowarzyszenie Rozwoju Małej Przedsiębiorczości</t>
  </si>
  <si>
    <t>Uzasadnienie: Operację wyłoniono w konkursie nr 2/2018 dla partnerów Krajowej Sieci Obszarów Wiejskich na wybór operacji do realizacji w 2018 r., w ramach dwuletniego planu operacyjnego KSOW na lata 2018–2019.</t>
  </si>
  <si>
    <t>Innowacyjne metody produkcji specjalnych i mleka w województwie warmińsko-mazurskim</t>
  </si>
  <si>
    <t>Celem operacji jest podniesienie wiedzy w zakresie innowacyjnych metod produkcji specjalnej w rolnictwie oraz produkcji mleka wśród osób zainteresowanych udziałem w tworzeniu grup operacyjnych do działania "Współpraca" z PROW 2014-2020. Produkcja specjalna i produkcja mleka są bardzo narażone na niestabilność cen rynkowych, dlatego niezwykle istotne jest wdrażanie innowacyjnych rozwiązań zwiększających rentowność tych rodzajów produkcji. Przedmiotem operacji jest organizacja 2-dniowej konferencji dla 50 uczestników grupy docelowej, w tym 25 rolników, 10 przedsiębiorców, 10 naukowców, 5 rolników. Tematem operacji sa innowacyjne metody w zakresie produkcji specjalnej i produkcji mleka w województwie warmińsko-mazurskim.</t>
  </si>
  <si>
    <t>rolnicy, przedsiębiorcy, doradcy rolniczy, przedstawiciele nauki</t>
  </si>
  <si>
    <t>`</t>
  </si>
  <si>
    <t>ul. Tkacka 5, 42-200 Częstochowa</t>
  </si>
  <si>
    <r>
      <rPr>
        <b/>
        <sz val="11"/>
        <rFont val="Calibri"/>
        <family val="2"/>
        <charset val="238"/>
        <scheme val="minor"/>
      </rPr>
      <t xml:space="preserve">Uzasadnienie: </t>
    </r>
    <r>
      <rPr>
        <sz val="11"/>
        <rFont val="Calibri"/>
        <family val="2"/>
        <charset val="238"/>
        <scheme val="minor"/>
      </rPr>
      <t xml:space="preserve">
Rolnictwo jest bardzo zmienną ekonomicznie gałęzią gospodarki, która podlega nieustannym procesom wahań cenowych. Rolnicy rzadko mogą mieć pewność co do wielkości i jakości zbiorów, wielkości produkcji zwierzęcej oraz przyszłej sytuacji cenowej na rynkach rolnych. Ten problem szczególnie jest widoczny w mniejszych, w niższym stopniu wyspecjalizowanych gospodarstwach. Istotną kwestią mającą znaczenie dla zwiększenia stabilizacji dochodów rolników może okazać się nowatorskie podejście do działalności rolniczej zarówno w kwestii technologii produkcji ale również w zakresie wdrażania innowacji o charakterze organizacyjnym, procesowym lub marketingowym w odniesieniu do produkcji rolniczej.
Właściwy dobór omawianych podczas Forum zagadnień może w bliskiej perspektywie przełożyć się na wzrost rentowności gospodarstw rolnych szczególnie z myślą o zwiększeniu uczestnictwa w rynku i zorientowania na rynek, ułatwianie ich restrukturyzacji i modernizacji, zróżnicowanie produkcji rolnej oraz poprawę konkurencyjności głównych producentów w drodze lepszego ich zintegrowania z łańcuchem rolno-spożywczym. Ponadto udział rolników i doradców w tej operacji umożliwi identyfikację obszarów problemowych wymagających innowacyjnych rozwiązań. W ramach prowadzonych podczas operacji bloków tematycznych odbędą się sesje dyskusyjne, których celem będzie wspólne wskazanie takich obszarów.</t>
    </r>
  </si>
  <si>
    <r>
      <rPr>
        <b/>
        <sz val="11"/>
        <rFont val="Calibri"/>
        <family val="2"/>
        <charset val="238"/>
        <scheme val="minor"/>
      </rPr>
      <t xml:space="preserve">Uzasadnienie: </t>
    </r>
    <r>
      <rPr>
        <sz val="11"/>
        <rFont val="Calibri"/>
        <family val="2"/>
        <charset val="238"/>
        <scheme val="minor"/>
      </rPr>
      <t xml:space="preserve">
Certyfikacja żywności regionalnej oraz możliwości ich wprowadzania do obrotu rynkowego są ważnymi zagadnieniami z punktu widzenia rozwoju gospodarczego regionu i kraju w zakresie produkcji żywności wysokiej jakości. Województwo warmińsko-mazurskie cechuje bogactwo i różnorodność kuchni regionalnej w postaci szerokiej gamy lokalnych produktów i potraw, będącej wynikiem burzliwych dziejów historycznych tych ziem. Wyjątkową jakość i autentyczność wytwarzanej żywności producenci mogą potwierdzić poprzez uzyskanie certyfikatów jakości. Planowana operacja poprzez zakładane cele ogólne i szczegółowe przyczyni się do wymiany wiedzy i dobrych praktyk w zakresie innowacyjnych rozwiązań w promocji i certyfikacji żywności regionalnej wysokiej jakości oraz budowania sieci współpracy pomiędzy producentami żywności regionalnej, jednostkami naukowymi oraz podmiotami wspierającymi działania na rzecz rozwoju innowacji w sektorze certyfikowanej żywności regionalnej wysokiej jakości. Ponadto jej realizacja przyczyni się do upowszechnienia wiedzy z zakresu systemów jakości żywności regionalnej i tradycyjnej oraz wprowadzania ich do obrotu w ramach tzw. krótkich łańcuchów dostaw. Ma to bezpośredni związek z podejmowaniem działalności przetwórczej na małą skalę przez lokalnych producentów oraz rozwoju przedsiębiorczości na obszarach wiejskich, a także tworzenia nowych miejsc pracy.  </t>
    </r>
  </si>
  <si>
    <r>
      <rPr>
        <b/>
        <sz val="11"/>
        <rFont val="Calibri"/>
        <family val="2"/>
        <charset val="238"/>
        <scheme val="minor"/>
      </rPr>
      <t xml:space="preserve">Uzasadnienie: </t>
    </r>
    <r>
      <rPr>
        <sz val="11"/>
        <rFont val="Calibri"/>
        <family val="2"/>
        <charset val="238"/>
        <scheme val="minor"/>
      </rPr>
      <t xml:space="preserve">
Zapotrzebowanie na żywność ekologiczną rośnie, natomiast nie rośnie towarowość gospodarstw ekologicznych, szczególnie w województwie warmińsko-mazurskim. Od 2015 roku ubywa zarówno liczby gospodarstw jak i powierzchni objętej certyfikatem. W przeciwieństwie do tendencji krajowych, gdzie rośnie liczba przetwórni ekologicznych, w województwie warmińsko-mazurskim bywa, że podmioty przetwarzające surowce ekologiczne są zamykane bądź rezygnują z wytwarzania produktów ekologicznych. Dlatego tak istotne staje się uruchamianie małych przetwórni przy gospodarstwach i skracanie łańcucha dostaw. Przyczyn niskiej produktywności gospodarstw należy upatrywać również w niedostatecznej wiedzy rolników z zakresu ekologicznych technologii produkcji, a szczególnie nowoczesnych, sprawdzonych rozwiązań z tego zakresu oraz nowoczesnych metod organizacji produkcji i zarządzania. Na słabą kondycję rolnictwa ekologicznego ma wpływ również niechęć do zrzeszania się. Większość rolników czuje obawę przed współpracą, co wynika głównie z braku zaufania społecznego i braku zrozumienia celowości takiego działania. 
Popularyzacja nowoczesnych technologii, sposobów zarządzania gospodarstwem oraz  sposobów sprzedaży i dystrybucji produktów, opracowanych dla systemu rolnictwa ekologicznego powinna przyczynić się do podniesienia efektów ekonomicznych uzyskiwanych przez  gospodarstwa ekologiczne. Stosowanie nowoczesnych technologii przyczynia się nie tylko do osiągania wyższych plonów, ale również do uzyskiwania produktów o wyższej jakości, które znacznie łatwiej wprowadzić na rynek. Co z kolei przekłada się na wyższe i stabilniejsze dochody gospodarstw. Wyższe dochody z produkcji ekologicznej przyczynią się do zahamowania spadku zainteresowania rolników tym typem produkcji. Zwiększona produkcja będzie mogła w większym stopniu zaspokoić rosnący popyt na żywność wysokiej jakości wytwarzanej bez użycia chemicznych środków produkcji.</t>
    </r>
  </si>
  <si>
    <r>
      <rPr>
        <b/>
        <sz val="11"/>
        <rFont val="Calibri"/>
        <family val="2"/>
        <charset val="238"/>
        <scheme val="minor"/>
      </rPr>
      <t xml:space="preserve">Uzasadnienie: </t>
    </r>
    <r>
      <rPr>
        <sz val="11"/>
        <rFont val="Calibri"/>
        <family val="2"/>
        <charset val="238"/>
        <scheme val="minor"/>
      </rPr>
      <t xml:space="preserve">
Ciągle postępujące zmiany klimatyczne nie sprzyjają pracy rolnika. Czasem jego trud i ciężka praca są zniweczone w jednej chwili. Co roku w gospodarstwach rolnych położonych w województwie warmińsko-mazurskim występują straty spowodowane wystąpieniem niekorzystnych zjawisk atmosferycznych. Szczególnie w okresie poprzedzającym żniwa i w trakcie ich trwania potrzebne jest szybkie i precyzyjne oszacowanie strat, tak aby rolnik mógł w terminie zebrać tę część upraw która nie została zniszczona w wyniku wystąpienia niekorzystnych zjawisk atmosferycznych. Brak wiedzy na temat korzyści płynących z zastosowanie innowacyjnych technologii w szacowaniu strat spowodowanych wystąpieniem niekorzystnych zjawisk atmosferycznych w rolnictwie jest odczuwalny, co jest szczególnie istotne w czasach gdy praktycznie co roku rolnictwo województwa warmińsko-mazurskiego boryka się ze skutkami wystąpienia zjawisk pogodowych które powodują wysokie straty głównie w produkcji roślinnej, w ekstremalnych przypadkach sięgające nawet blisko 100%. 
Istotnym czynnikiem rozwoju sektora rolnego jest nieustanna implementacja innowacji w gospodarstwach rolnych, które nastawione są na zwiększanie konkurencyjności i efektywności, poprawę jakości produkcji oraz ochronę środowiska przy jednoczesnym obniżeniu nakładów oraz kosztów produkcji. Udział w wyjeździe do gospodarstwa rolnego, w którym w sposób teoretyczny oraz praktyczny przedstawione zostaną możliwości i korzyści z zastosowania innowacyjnych technologii w szacowaniu strat spowodowanych wystąpieniem niekorzystnych zjawisk atmosferycznych, niewątpliwie ułatwi wymianę wiedzy i doświadczeń w tym temacie oraz nawiązanie współpracy pomiędzy stronami biorącymi udział w operacji.</t>
    </r>
  </si>
  <si>
    <r>
      <rPr>
        <b/>
        <sz val="11"/>
        <rFont val="Calibri"/>
        <family val="2"/>
        <charset val="238"/>
        <scheme val="minor"/>
      </rPr>
      <t xml:space="preserve">Uzasadnienie: </t>
    </r>
    <r>
      <rPr>
        <sz val="11"/>
        <rFont val="Calibri"/>
        <family val="2"/>
        <charset val="238"/>
        <scheme val="minor"/>
      </rPr>
      <t xml:space="preserve">
Województwo warmińsko-mazurskie cechuje się zróżnicowanym klimatem i różnorodnością gleb. Posiada jednak sprzyjające warunki dla uprawy szerokiego asortymentu roślin klimatu umiarkowanego, a plony osiągane na terenie województwa nie odstają od tych z cieplejszych rejonów kraju. Produkcja ogrodnicza to taka gałąź rolnictwa, w której jest bardzo wiele miejsca na wdrażanie innowacji. Począwszy od mechanizacji prac, poprzez nowe systemu uprawy, produkcję surowców o wysokich standardach jakościowych aż do innowacyjnych działań marketingowych. Produkcję ogrodniczą w województwie można podzielić na 4 gałęzie: produkcja sadownicza, produkcja owoców miękkich, produkcja warzywnicza, produkcja warzywnicza pod osłonami. 
Współczesny rolnik- ogrodnik zajmuje się nie tylko uprawą roli, często jest również ekonomistą i przedsiębiorcą. Pogłębianie wiedzy z zakresu prowadzonej działalności , w tym przypadku ogrodnictwo, skutkuje  osiągnięciem dobrych i bardzo dobrych rezultatów ekonomicznych w produkcji jaką prowadzą. Realizacja operacji ma na celu pokazania i wdrożenia w prowadzonej działalności dobrych praktyk wdrażania innowacji w gospodarstwach ogrodniczych. 
Realizacja operacji przyczyni się do nawiązania kontaktów pomiędzy uczestnikami operacji, którymi będą rolnicy, doradcy oraz przedstawiciele jednostek naukowych jak również kontaktów międzynarodowych w zakresie innowacji w rolnictwie. Obecność przedstawicieli świata nauki da im szansę na wymianę fachowej wiedzy w zakresie wdrażania innowacji w rolnictwie ze swoimi odpowiednikami z zagranicy, a następnie możliwość ewentualnego wdrożenia tej wiedzy w praktyce w gospodarstwach rolników uczestniczących w operacji.</t>
    </r>
  </si>
  <si>
    <t>liczba stron internetowych, na których zostanie zamieszczona informacja /publikacja</t>
  </si>
  <si>
    <t>Liczba stron internetowych, na których zostanie zamieszczona informacja /publikacja</t>
  </si>
  <si>
    <t>konferencja /kongres</t>
  </si>
  <si>
    <t>"Budowanie grupy partnerskiej ukierunkowanej 
na innowacyjne metody produkcji i przetwórstwa 
na Ziemi Sandomierskiej"</t>
  </si>
  <si>
    <t>Celem operacji jest zainicjowanie współpracy rolników i przedsiębiorców z branży przetwórstwa rolno-spożywczego z terenu Ziemi Sandomierskiej ukierunkowanej na utworzenie grupy operacyjnej w ramach działania "Współpraca", której zadaniem będzie kreowanie innowacyjnych metod przetwórstwa i dystrybucji warzyw i owoców, a w tym upowszechnianie innowacyjnych metod zagospodarowania plonów (poprzez nowe metody przetwórcze), wdrażanie innowacyjnych form i metod dystrybucji na rynkach lokalnych owoców, warzyw i przetworów dostosowanych do aktualnych oczekiwań konsumenta oraz zbudowanie modelowego rozwiązania współpracy producentów, przedsiębiorców, organizacji pozarządowych, instytucji doradczych, jednostek naukowych i innych podmiotów z branży rolno-spożywczej kreujących innowacje w rolnictwie.
Przedmiotem operacji jest przeprowadzenie wyjazdu studyjnego dla 25 osób oraz konferencji dla 60 osób, dzięki którym zrealizowane zostaną powyższe cele. Realizacja operacji przyczyni się do upowszechniania wiedzy w zakresie innowacyjnych rozwiązań w ogrodnictwie i produkcji żywności, w sposób praktyczny umożliwi stworzenie sieci współpracy partnerskiej pomiędzy jej uczestnikami oraz umożliwi podnoszenie poziomu wiedzy z zakresu wysoce wyspecjalizowanej produkcji warzywniczej i sadowniczej.</t>
  </si>
  <si>
    <t xml:space="preserve">wyjazd studyjny
</t>
  </si>
  <si>
    <t xml:space="preserve">25
</t>
  </si>
  <si>
    <t xml:space="preserve">rolnicy, przedsiębiorcy związani 
z branżą rolno-spożywczą, w tym właściciele obiektów gastronomicznych, gospodarstw agroturystycznych z rejonu Sandomierszczyzny oraz przedstawiciele samorządów, organizacji pozarządowych, Inkubatora Przetwórczego 
w Dwikozach oraz jednostek doradczych i naukowych </t>
  </si>
  <si>
    <t>Ośrodek Promowania 
i Wspierania Przedsiębiorczości Rolnej 
w Sandomierzu</t>
  </si>
  <si>
    <t>ul. Poniatowskiego 2, 27-600 Sandomierz</t>
  </si>
  <si>
    <t>rolnicy, grupy rolników, doradcy, przedstawiciele nauki, instytutów naukowo-badawczych, przedsiębiorcy sektora rolno-spożywczego, przedstawiciele instytucji działających na rzecz polskiego rolnictwa,samorządowcy i  przedstawiciele LGD</t>
  </si>
  <si>
    <t>rolnicy, grupy rolników, doradcy, przedstawiciele nauki, instytutów naukowo-badawczych, przedsiębiorcy sektora rolno-spożywczego,</t>
  </si>
  <si>
    <t>Innowacyjne rozwiązania w małych gospodarstwach rolnych województwa śląskiego</t>
  </si>
  <si>
    <t>Celem operacji jest podniesienie wiedzy uczestników w zakresie  innowacyjnych metod produkcji w małych gospodarstwach rolnych a także stymulowanie współpracy w tym obszarze.   Poruszana będzie również  tematyka  małego przetwórstwa oraz dystrybucji produktów pochodzenia rolniczego. Przedmiotem operacji jest organizacja konferencji 2-dniowej dla 50 uczestników grupy docelowej, w tym 25 rolników, 10 doradców, 10 przedsiębiorców i 5 naukowców. Tematem operacji są innowacyjne metody produkcji w małych gospodarstwach rolnych, w tym w zakresie małego przetwórstwa w województwie małopolskim.</t>
  </si>
  <si>
    <t>liczba uczestników  konferencji</t>
  </si>
  <si>
    <t>Rolnicy, przedsiębiorcy, doradcy, naukowcy.</t>
  </si>
  <si>
    <t>ul. Tkacka 5/6,  42-200 Częstochowa</t>
  </si>
  <si>
    <t>Uzasadnienie:  Operacja została wyłoniona w ramach konkursu  nr 2/2018 dla partnerów Krajowej Sieci Obszarów Wiejskich na wybór operacji, które będą realizowane w 2018 roku  w ramach dwuletniego planu operacyjnego na lata 2018-2019.</t>
  </si>
  <si>
    <r>
      <rPr>
        <b/>
        <sz val="11"/>
        <rFont val="Calibri"/>
        <family val="2"/>
        <charset val="238"/>
        <scheme val="minor"/>
      </rPr>
      <t>Uzasadnienie:</t>
    </r>
    <r>
      <rPr>
        <sz val="11"/>
        <rFont val="Calibri"/>
        <family val="2"/>
        <charset val="238"/>
        <scheme val="minor"/>
      </rPr>
      <t xml:space="preserve"> Poprzez poprawę ogólnych wyników gospodarstwa rolnego rozumie się poprawę konkurencyjności i zwiększenie rentowności gospodarstwa rolnego w wyniku jego restrukturyzacji. Jak wykazała analiza SWOT skala produkcji polskich gospodarstw, w których prowadzona jest produkcja zwierzęca, jest znacznie niższa niż średnia w UE. Ponadto zasadniczym problemem polskiego rolnictwa jest rozdrobnienie gospodarstw. W strukturze około 1,5 mln gospodarstw rolnych prowadzących działalność rolniczą w 2010 r. dominowały gospodarstwa o powierzchni do 5 ha (55%) i o standardowej produkcji do 4 tys. euro (51%). Najtrudniejsza sytuacja wziąwszy pod uwagę dochodowość gospodarstw wiejskich panuje w grupie gospodarstw do 20 hektarów użytków rolnych. Według danych GUS  gospodarstwa onajniższym potencjale produkcyjnym stanowią 95 % ogółu gospodarstw w kraju. Poprawa kondycji ekonomicznej, wzrost dochodów zapewniających utrzymanie rodziny i  okrycia kosztów działalności to zadanie priorytetowe ukierunkowane na wszechstronne wsparcie. Działań zaradczych należy upatrywać w poszukiwaniu dodatkowych korzyści uzyskiwanych z bezpośredniej sprzedaży produktów przetworzonych z surowca pochodzącego  zrodzimego gospodarstwa i wszelkich działań pozarolniczych podnoszących potencjał gospodarstwa rolnego. Idąc naprzeciw rosnącym problemom wsi w dniu 1 stycznia 2017 r. wprowadzono w życie ustawę z dnia 16 listopada 2016 r. o zmianie niektórych ustaw w celu ułatwienia sprzedaży żywności przez rolników (Dz. U. Poz. 1961). Niniejszy akt prawny stanowi zachętę dla rolników prowadzących małe gospodarstwa i pragnących poprawić swą sytuację materialną poprzez rozpoczęcie samodzielnego wytwarzania dóbr na bazie surowców wyprodukowanych w gospodarstwie. Beneficjentami tutaj są zarówno rolnicy jak i konsumenci, którzy mają w perspektywie dostęp do zróżnicowanej, bogatej oferty o wysokiej jakości. Rolniczy handel detaliczny to jedna z form handlu detalicznego, dla której w polskim porządku prawnym przyjęto odrębne uregulowania w zakresie nadzoru organów urzędowej kontroli żywności oraz wprowadzono określone preferencje podatkowe. W ramach takiego handlu możliwe jest m.in. przetwórstwo i zbywanie wytworzonej żywności konsumentom końcowym. Warunkiem jest to, że taka żywność musi pochodzić w całości lub części z własnej uprawy, hodowli lub chowu. W ramach MLO rolnicy i mali przedsiębiorcy mogą produkować i bezpośrednio sprzedawać konsumentom lub lokalnym sklepom czy restauracjom, wytwarzane przez siebie mięso, produkty rybołówstwa, jajeczne czy mleczne. Opisane wyżej rozwiązania  są racjonalną receptą dla poprawy trudnej sytuacji bytowej najuboższych gospodarstw wiejskich. Należy tu jednak zauważyć, że bariera mentalna, prawna czy organizacyjna może być nie do przejścia dla mieszkańców wsi. Tak więc opisane wyżej problemy wymuszają wręcz stosowanie działań zaradczych, a przede wszystkim powstanie  grup operacyjnych służących pomocą w pogarszającej się sytuacji bytowej małych gospodarstw. Zaniechania w tym względzie mogą doprowadzić do pogłębiania pauperyzacji środowiska wiejskiego. Wielka w tym rola doradców rolniczych i utworzonych przez nich mechanizmów pozwalających realnie wspomóc środowisko wiejskie poprzez programy naprawcze i szeroko rozumiane wsparcie. Powstanie posiadających niewątpliwy potencjał grup operacyjnych jest ze wszech miar uzasadnione, a ich uruchomienie wpisuje się w założone w niniejszej operacji cele. Formą przekazu będzie seminarium pozwalające na dogodne aplikowanie wiedzy o innowacjach z zakresu łańcuchów dostaw, RHD i MLO. Seminarium uzupełni wyjazd studyjny do gospodarstwa z powodzeniem stosującego innowacje w zakresie RHD w  celu praktycznego zobrazowania tematu. Wśród form realizacji operacji planuje się również organizację stoiska wystawienniczego połączonego z  unktem informacyjno-konsultacyjnym na organizowanych przez PODR targach ogrodniczych. Ponadto zaplanowano publikacje w lokalnych mediach oraz kompendium wiedzy z zakresu RHD i MLO na internetowej witrynie PODR. Informacje i plakat na temat realizowanej operacji umieszczone zostaną na stronach Starostwa Powiatu Słupsk, Gmin z powiatu słupskiego oraz jednostek podległych. Wymienione formy realizacji są niezbędne do realizacji założonych celów (transfer wiedzy), a ich uzupełnieniem i dopełnieniem będzie wyjazd studyjny, który ma on na celu ukazanie  praktycznego wymiaru poznanych przez grupę docelową rozwiązań.</t>
    </r>
  </si>
  <si>
    <r>
      <rPr>
        <b/>
        <sz val="11"/>
        <rFont val="Calibri"/>
        <family val="2"/>
        <charset val="238"/>
        <scheme val="minor"/>
      </rPr>
      <t>Uzasadnienie:</t>
    </r>
    <r>
      <rPr>
        <sz val="11"/>
        <rFont val="Calibri"/>
        <family val="2"/>
        <charset val="238"/>
        <scheme val="minor"/>
      </rPr>
      <t xml:space="preserve"> Rolnictwo ekologiczne jest metodą wytwarzania żywności, która w oparciu o naturalne cykle przyrody minimalizuje wpływ człowieka na środowisko. Ma ono na celu utrzymanie równowagi biologicznej w środowisku produkcji dzięki pielęgnowaniu bioróżnorodności, ograniczaniu nawożenia, samowystarczalności paszowo-nawozowej, czyli dążenie do zamknięcia obiegu materii w gospodarstwie poprzez zrównoważenie produkcji roślinnej i zwierzęcej. Podstawą nawożenia w produkcji roślinnej są nawozy organiczne, takie jak: kompost, obornik, gnojowica, nawozy zielone. Chów zwierząt oparty jest na paszach własnych. W ekologicznym systemie produkcji wyklucza się stosowanie syntetycznych substancji, takich jak: nawozy mineralne, chemiczne pestycydy, hormony wzrostu. Niedopuszczalne jest również wykorzystywanie organizmów modyfikowanych genetycznie i ich pochodnych. W wyniku takiego sposobu gospodarowania powstają płody rolne o najwyższej jakości. Realizacja operacji ułatwi transfer wiedzy i innowacji w rolnictwie oraz na obszarach wiejskich, a także przyczyni się do promocji innowacji w rolnictwie i produkcji żywności ekologicznej. Dodatkowo przedsięwzięcie obejmuje kilka form realizacji operacji, takich jak: seminarium, wydanie publikacji pod kątem zwiększania wiedzy merytorycznej oraz spotu (jako innowacyjne narzędzie przekazu) wpływającego znacząco na podniesienie świadomości ekologicznej, wiedzy nt. zasad produkcji ekologicznej, jak również w skuteczny sposób promujące operację. Do tego  całościowe wydarzenie pod hasłem „Pomorski Ekofestiwal”, któremu będzie towarzyszył Gdański Bazar Natury, gdzie odbywa się sprzedaż produktów ekologicznych, ułatwi skupienie w jednym miejscu i o tym samym czasie strony zainteresowane, w tym potencjalnych członków grupy operacyjnej. Wpłynie to na zwiększenie konkurencyjności gospodarstw ekologicznych.</t>
    </r>
  </si>
  <si>
    <r>
      <t xml:space="preserve">Uzasadnienie: </t>
    </r>
    <r>
      <rPr>
        <sz val="11"/>
        <rFont val="Calibri"/>
        <family val="2"/>
        <charset val="238"/>
        <scheme val="minor"/>
      </rPr>
      <t>Problemem w prowadzeniu gospodarstw ukierunkowanych na produkcję zwierzęca, jest niedostateczna ilość wdrażanych innowacji, które podnoszą rentowność produkcji oraz w sposób optymalny wykorzystują zasoby. Do efektywnego i praktycznego wdrażania innowacji na poziomie gospodarstw potrzebna jest współpraca miedzy innymi rolników, przedsiębiorców, naukowców i podmiotów wspierających rolnictwo. Istnieje mało możliwości aby grupy te mogły się spotykać w celu omawiania możliwości rozwiązywania problemów w produkcji zwierzęcej oraz ich wdrażania w praktyce. Problemem jest również niedostateczna wiedza w zakresie innowacyjnych rozwiązań i ich wynikach, tak aby efektywnie adaptować je w pomorskich gospodarstwach oraz wyciągać wnioski z innych udanych lub nieudanych wdrożeń.   Zapotrzebowanie na wprowadzenie nowoczesnych i innowacyjnych rozwiązań w gospodarstwach utrzymujących bydło. Kluczowym problemem jest brak wiedzy na temat postępu prac hodowlanych w zakresie hodowli bydła, które mają cały czas miejsce. Realizacja operacji ułatwi transfer wiedzy i innowacji w rolnictwie oraz na obszarach wiejskich, a także przyczyni się do promocji innowacji w rolnictwie i produkcji żywności. Dodatkowo wyjazd obejmuje wizytę na gospodarstwach prowadzących hodowlę bydła mięsnego oraz mlecznego wpłynie to na zwiększenie konkurencyjności gospodarstw.</t>
    </r>
  </si>
  <si>
    <t>Głównym celem operacji jest stworzenie dogodnych warunków do powstania grupy operacyjnej pracującej na rzecz wzrostu świadomości społeczeństwa wiejskiego. Potencjalna grupa ma skupiać rolników, przedsiębiorców oraz przedstawicieli jednostek naukowo-badawczych. Wśród celów szczegółowych operacji należy wymienić:
1. Wzrost świadomości środowiska wiejskiego, wspieranie transferu wiedzy, wspieranie transferu innowacji na obszarach wiejskich, wymianę wiedzy w zakresie łańcucha dostaw żywności.
2. Wspieranie  innowacyjnych działań w zakresie RHD i MLO jako elementu poprawy rentowności gospodarstw wiejskich. Operacja ma pomóc w nawiązaniu kontaktów, współpracy oraz przedstawieniu innowacyjnych rozwiązań społeczeństwu wiejskiemu.</t>
  </si>
  <si>
    <t>Działania na rzecz powstania potencjalnej grupy operacyjnej w zakresie produkcji, marketingu i sprzedaży produktów pszczelich</t>
  </si>
  <si>
    <t xml:space="preserve">Powstanie potencjalnej grupy operacyjnej zajmującej się działaniami zmierzającymi do zwiększenia rentowności produkcji pszczelarskiej poprzez zdiagnozowanie problemów i wdrożenia wypracowanych rozwiązań w praktyce:                                                                                                            a) nawiązanie współpracy z naukowcami i innymi podmiotami które mogą uczestniczyć w działaniu Współpraca i wyposażenie uczestników projektu w wiedzę dotyczącą pozyskiwania nowych produktów pszczelich maj 2018
b) seminarium na temat „Promocja produktów pszczelich” – 50 osób- maj 2018
c) wyjazd studyjny - poznanie dobrych przykładów współpracy funkcjonujących w innych regionach kraju w tym wdrażania innowacji przez grupy operacyjne na terenie woj. lubelskiego, dzielenie się wiedzą i doświadczeniem związanym z produkcją pszczelarską  – 30 osób - wrzesień 2018
d) opracowanie broszury „Promocja produktów pszczelich” maj 2018
e) działania na rzecz powstania grupy operacyjnej moderowane przez brokera innowacji z PODR
</t>
  </si>
  <si>
    <t>seminarium, wyjazd studyjny, broszura</t>
  </si>
  <si>
    <t>liczba uczestników seminarium</t>
  </si>
  <si>
    <t xml:space="preserve">
Grupa docelowa wyłoniona w trakcie rekrutacji oparta jest o osoby wymienione w rozporządzeniu „Współpraca”  liczy 50 osób z których 30 osób są to osoby które wezmą udział w wyjeździe studyjnym. Grupa ta została skonstruowana w oparciu o potrzeby merytoryczne oraz funkcjonowanie przyszłej grupy operacyjnej oraz rozporządzenie dotyczące działania „Współpraca”
Grupa docelowa składa się z:
- mieszkańców obszarów wiejskich 
- osób prowadzących gospodarstwa pasieczne
- rolników i członków ich rodzin
- naukowców,
- przedsiębiorców
- przedstawicieli organizacji pozarządowych
- doradców rolniczych
</t>
  </si>
  <si>
    <t>Zespół Szkół Rolniczych Centrum Kształcenia Praktycznego im. Józefa Wybickiego w Bolesławowie</t>
  </si>
  <si>
    <t>Bolesławowo 15, 83-250 Skarszewy</t>
  </si>
  <si>
    <t>nakład broszury</t>
  </si>
  <si>
    <t>1200</t>
  </si>
  <si>
    <t>Innowacyjne metody produkcji zwierzęcej, w tym bydła mięsnego w województwie pomorskim</t>
  </si>
  <si>
    <t xml:space="preserve">Celem operacji jest podniesienie wiedzy w zakresie innowacyjnych metod produkcji zwierzęcej, w tym bydła mięsnego wśród 50 uczestników zainteresowanych możliwością współpracy we wdrażaniu innowacyjnych metod produkcji zwierzęcej oraz stymulowanie do takiej współpracy:                                                              - promowanie i rozwój produkcji zwierzęcej, w tym bydła mięsnego na obszarze realizacji poprzez wielopodmiotową współpracę we wdrażaniu innowacyjnych rozwiązań tej produkcji,
- poznanie innowacyjnych i nowych technologii produkcji zwierzęcej oraz roli nauki w transferze wiedzy i innowacji w tym zakresie,
- przedstawienie przykładów dobrych praktyk w zakresie wdrażania innowacji w produkcji zwierzęcej. Przedmiotem operacji jest organizacja 2-dniowej konferencji dla 50 uczestników, w tym 25 rolników, 10 przedsiębiorców, 10 doradców i 5 naukowców. Tematem operacji są innowacyjne metody w zakresie produkcji zwierzęcej, w tym bydła mięsnego w województwie pomorskim.
</t>
  </si>
  <si>
    <t>Grupę docelowa operacji stanowić będą przedstawiciele podmiotów, które mogą wchodzić w skład grup operacyjnych EPI. W każdej konferencji, w każdym województwie udział weźmie 50 uczestników, w tym 25 rolników, 10 przedsiębiorców, 10 doradców i 5 naukowców. Będą to osoby, które prowadzą działalność na terenie województwa pomorskiego lub znają jego specyfikę w zakresie produkcji zwierzęcej. Tak zbudowana grupa docelowa będzie gwarantem odpowiedniej identyfikacji problemów w zakresie produkcji zwierzęcej, przedstawienia możliwości ich rozwiązania oraz zawiązania współpracy podmiotów w tym zakresie.</t>
  </si>
  <si>
    <r>
      <rPr>
        <b/>
        <sz val="11"/>
        <rFont val="Calibri"/>
        <family val="2"/>
        <charset val="238"/>
        <scheme val="minor"/>
      </rPr>
      <t>Uzasadnienie:</t>
    </r>
    <r>
      <rPr>
        <sz val="11"/>
        <rFont val="Calibri"/>
        <family val="2"/>
        <charset val="238"/>
        <scheme val="minor"/>
      </rPr>
      <t xml:space="preserve"> Problemem obszarów wiejskich jest niedostateczny poziom transferu  wiedzy o innowacyjnych rozwiązaniach gospodarczych, pozwalających na wzmocnienie konkurencyjności obszarów wiejskich i zlokalizowanych na ich terenie podmiotów gospodarczych. Kolejnym problemem istniejącym na obszarach wiejskich jest brak integracji i aktywizacji mieszkańców. Jedynym sposobem na rozwiązanie problemów w tym zakresie jest min. utworzenie grupy operacyjnej. Wyjazd szkoleniowy jest doskonałą forma aktywizacji mieszkańców obszarów wiejskich, sprzyja wymianie doświadczeń i możliwości powstania grup operacyjnych. Operacja ma na celu zapoznanie grupy uczestników z różnymi formami przedsiębiorczości na terenach wiejskich, poznanie innowacyjnych rozwiązań przedsięwzięć gospodarczych, ze szczególnym uwzględnieniem łańcucha żywnościowego na obszarach wiejskich województwa dolnośląskiego. Ponadto pokazanie na przykładzie województwa dolnośląskiego procesu budowania i komercjalizacji polskich produktów turystyki wiejskiej. Realizacja operacji pozwoli na przekazanie wiedzy uczestnikom z zakresu małej przedsiębiorczości na obszarach wiejskich. Uczestnicy poznają różne formy usług oferowanych przez gospodarstwa rolne i mieszkańców obszarów wiejskich. Udział w przedsięwzięciu grupy docelowej ma również za zadanie ułatwienie tworzenia oraz funkcjonowania sieci kontaktów pomiędzy rolnikami, przedsiębiorcami sektora rolno-spożywczego oraz pozostałymi zainteresowanymi wdrażaniem innowacji w rolnictwie i na obszarach wiejskich, ułatwienie wymiany wiedzy fachowej oraz dobrych praktyk w zakresie wdrażania innowacji w rolnictwie i na obszarach wiejskich. Projekt może pozytywnie wpłynąć na aktywizowanie społeczności wiejskiej w kierunku rozwoju obszarów wiejskich poprzez wdrażanie innowacyjnych rozwiązań. Kreowanie przedsiębiorczych postaw i motywowanie do podejmowania działań związanych z uruchomieniem dodatkowej działalności gospodarczej, umożliwi stworzenie miejsc pracy, podniesie rentowność gospodarstw rolnych. W ramach operacji planowane są warsztaty (3 godz.) z moderatorem SIR: Prezentacja doświadczeń na obszarze woj. dolnośląskiego z zakresu tworzenia grup operacyjnych i innowacyjnych rozwiązań na obszarach wiejskich. Wyjazd szkoleniowy  będzie złożony z wizyt studyjnych w lokalnych przedsiębiorstwach, gospodarstwach rolnych, stowarzyszeniach: wizyta w LGD Partnerstwo Ducha Gór – prezes Dorota Goetz - Przykład zrzeszenia lokalnych,  regionalnych artystów, rzemieślników i producentów, żywności; Sklep z produktami, uruchomienie punków informacji turystycznej; wizyta u producenta Janina Zimmer -  Agroturystyka Gospodarstwo Rolne „Łomniczanka”- Gospodarstwo rolne, agroturystyka, hodowla bydła, drobiu, ryb;  produkcja wyrobów  garmażeryjnych z wołowiny z własnego gospodarstwa; sklep z produktami regionalnymi „Wiejskie delicje”; wizyta u producenta Bożena Sokołowska - Gospodarstwo „Kozia Łąka” - Gospodarstwo ekologiczne, hodowla kóz, przetwórstwo  mleka koziego, zagroda edukacyjna, sprzedaż przez Internet; wizyta u producenta Ol Vita – Olejarnia. Produkty spożywcze i kosmetyczne. Nagroda w konkursie „Sposób na sukces”; wizyta u producenta Ryszard Gut „Winnica Świdnicka”- Uprawa winorośli, produkcja i sprzedaż win, zagroda edukacyjna, stowarzyszenie winiarzy; wizyta u producenta Dariusz Konarski ,,Dar-Vit” - Tradycyjne przetwórstwo  mięsa, sprzedaż bezpośrednia; wizyta u. producenta „Maciejowy Sad” - Uprawa owoców, tłoczenie soków na zimno, zagroda edukacyjna. Wizyty grupy uczestników będą miały na celu integrację, aktywizację, a także czerpanie inspiracji na innowacyjne przedsięwzięcia, a także   pomogą w budowaniu wzajemnych relacji w potencjalnej grupie operacyjnej.</t>
    </r>
  </si>
  <si>
    <r>
      <rPr>
        <u/>
        <sz val="11"/>
        <rFont val="Calibri"/>
        <family val="2"/>
        <charset val="238"/>
        <scheme val="minor"/>
      </rPr>
      <t>Uzasadnienie:</t>
    </r>
    <r>
      <rPr>
        <sz val="11"/>
        <rFont val="Calibri"/>
        <family val="2"/>
        <charset val="238"/>
        <scheme val="minor"/>
      </rPr>
      <t xml:space="preserve"> Seminarium będzie dobrą okazją do nawiązywania bezpośrednich kontaktów pomiędzy rolnikami, doradcami oraz przedstawicielami świata nauki. Aby stawić czoła przyszłym  wyzwaniom,  rolnicy, doradcy oraz mieszkańcy obszarów wiejskich musza przede wszystkim zdobywać nową wiedzę, umieć wykorzystać ją w praktyce oraz potrafić się nią dzielić ze społecznością lokalną. Zdobyta wiedza teoretyczna i praktyczna pozwoli uczestnikom łatwiej i efektywniej zarządzać gospodarstwem oraz uczestniczyć w rynku produktów wysokiej jakości, co podniesie konkurencyjność i rentowność gospodarstw ekologicznych. Należy wyraźnie podkreślić, że w Unii Europejskiej następuje rozwój rolnictwa ekologicznego dzięki temu, że dopłaty stanowią bardzo ważny punkt struktury przychodów. W województwie podlaskim znaczącą cześć chowu bydła mięsnego stanowią metody konwencjonalne, ekologiczny chów byłby tu innowacyjny. Uczstnicy poznają nowoczesne, innowacyjne rozwiązania w hodowli bydła mięsnego, tematy związane z organizacją bazy paszowej, profilaktyką zaburzeń metabolicznych oraz innowacyjną i nowoczesną technologią chowu i hodowli bydła mięsnego. Poprzez przedsięwzięcie zaktywizujemy i dotrzemy do szerszej grupy potencjalnych odbiorców zainteresowanych tematyką ekologicznej (innowacyjnej na podlasiu) produkcji zwierzęcej. Operacja ma zachęcić do zastępowania konwencjonalnego chowu zwierząt na tak poszukiwany przez konsumentów ekologiczny. Konieczna jest znajomość trendów na rynku rolnym, w tym sytuacji na rynku Unii Europejskiej, ponieważ tam trafia większość wołowiny. </t>
    </r>
  </si>
  <si>
    <r>
      <rPr>
        <u/>
        <sz val="11"/>
        <rFont val="Calibri"/>
        <family val="2"/>
        <charset val="238"/>
        <scheme val="minor"/>
      </rPr>
      <t>Uzasadnienie:</t>
    </r>
    <r>
      <rPr>
        <sz val="11"/>
        <rFont val="Calibri"/>
        <family val="2"/>
        <charset val="238"/>
        <scheme val="minor"/>
      </rPr>
      <t xml:space="preserve"> Chcąc zatrzymać proces wymierania populacji pszczół, zadbać o przyszłość ludzkości, warto propagować tradycję pszczelarską wśród społeczeństwa, należy podnieść poziom wiedzy i świadomość osób zainteresowanych tematyką pszczelarską z województwa podlaskiego w zakresie aktualnych szans i problemów w pszczelarstwie. Realizacja operacji zapewni nabywanie najnowszych wiadomości, informacji o innowacyjnych metodach utrzymywania pszczół oraz innowacyjnych motodach leczenia pszczół z różnego rodzaju chorób, które osłabiają rodziny pszczele. Uczestnicy warsztatów zdobędą wiedzę i umiejętności z zakresu zakładania i prowadzenia pasieki. Pszczelarstwo jako alternatywna produkcja zwierzęca może wpłynąć na zwiększanie rentowności gospodarstw i wzrost konkurencyjności w rolnictwie. Obecnie najszerszą grupą pszczelarzy są osoby starsze, które przekazuja jedynie tradycyjne metody prowadzenia pasieki. Uczestnicy warsztatów dowiedzą się o innowacyjnych metodach utrzymania pszczół oraz dowiedzą się jak korzystać ze współczesnych i innowacyjnych metod pracy i źródeł informacji tj. komputer, Internet, aplikacje mobilne itp.</t>
    </r>
  </si>
  <si>
    <r>
      <rPr>
        <u/>
        <sz val="11"/>
        <rFont val="Calibri"/>
        <family val="2"/>
        <charset val="238"/>
        <scheme val="minor"/>
      </rPr>
      <t>Uzasadnienie:</t>
    </r>
    <r>
      <rPr>
        <sz val="11"/>
        <rFont val="Calibri"/>
        <family val="2"/>
        <charset val="238"/>
        <scheme val="minor"/>
      </rPr>
      <t xml:space="preserve"> Gospodarstwa opiekuńcze, to nowy kierunek w innowacyjnej ofercie rolnictwa społecznego, aby zadecydować o podjęciu się takiej działalności, niezbędne jest zapoznanie się z dobrymi praktykami w tej dziedzinie. Pionierem w świadczeniu usług opiekuńczych jest województwo kujawsko-pomorskie, w którym funkcjonują takie gospodarstwa. Stąd pomysł, aby mieszkańcy obszarów wiejskich i doradcy z woj. podlaskiego mieli możliwość osobistego zapoznania się z doświadczeniami osób już realizujących takie usługi. </t>
    </r>
  </si>
  <si>
    <r>
      <rPr>
        <u/>
        <sz val="11"/>
        <rFont val="Calibri"/>
        <family val="2"/>
        <charset val="238"/>
        <scheme val="minor"/>
      </rPr>
      <t xml:space="preserve">Uzasadnienie: </t>
    </r>
    <r>
      <rPr>
        <sz val="11"/>
        <rFont val="Calibri"/>
        <family val="2"/>
        <charset val="238"/>
        <scheme val="minor"/>
      </rPr>
      <t xml:space="preserve"> Poprzez emisję audycji w telewizji większa liczba osób zostanie poinformowana o innowacyjnych rozwiązaniach w rolnictwie i na obszarach wiejskich. Dzięki formie realizacji operacji istnieje możliwość pozyskania nowych beneficjentów oraz dotarcie do szerszego grona odbiorców. Emisja audycji w telewizji publicznej pozwoli dotrzeć do szerszego grona przedsiebiorców, rolników, naukowców.</t>
    </r>
  </si>
  <si>
    <t>Kierunki innowacyjnego, zrównoważonego rozwoju sektora rolno-spożywczego województwa podlaskiego</t>
  </si>
  <si>
    <t>Upowszechnianie wiedzy w zakresie innowacyjnych rozwiązań w rolnictwie, produkcji żywności, leśnictwie i na obszarach wiejskich, zaprezentowanie nowych i innowacyjnych rozwiązań przetwarzania i przechowywania żywności, możliwych do zastosowania szczególnie w małych i średnich zakładach produkujących żywność, zintegrowanie interesariuszy środowiska produkcji rolnej i przetwórstwa żywności, które mogłoby prowadzić do rozwoju mikroprzedsiębiorstw, które mogą doprowadzić do rozwoju i ukształtowania się Inteligentnej Regionalnej Specjalności województwa podlaskiego.</t>
  </si>
  <si>
    <t>producenci płodów rolnych, rolnicy, małe i średnie firmy produkujące żywność, firmy o charakterze lokalnym i regionalnym, przedstawiciele świata nauki</t>
  </si>
  <si>
    <t>Państwowa Wyższa Szkoła Informatyki i Przedsiębiorczości w Łomży</t>
  </si>
  <si>
    <t>ul. Akademicka 14        18-400 Łomża</t>
  </si>
  <si>
    <t>Innowacyjne metody produkcji specjalnych i mleka w województwie podlaskim</t>
  </si>
  <si>
    <t>Celem operacji jest podniesienie wiedzy w zakresie innowacyjnych metod produkcji specjalnej i produkcji mleka wśród 50 uczestników zainteresowanych możliwością współpracy we wdrażaniu innowacyjnych metod produkcji specjalnej i produkcji mleka oraz stymulowanie do takiej współpracy. promowanie i rozwój produkcji specjalnej i produkcji mleka na obszarze realizacji poprzez wielopodmiotową współpracę we wdrażaniu innowacyjnych rozwiązań tej produkcji, poznanie innowacyjnych i nowych technologii produkcji specjalnych i produkcji mleka oraz roli nauki w transferze wiedzy i innowacji w tym zakresie, przedstawienie przykładów dobrych praktyk w zakresie wdrażania innowacji w produkcji specjalnej i produkcji mleka. Przedmiotem operacji jest organizacja 2-dniowej konferencji dla 50 uczestników z grupy docelowej, w tym 25 rolników, 10 przedsiębiorców, 10 doradców i 5 naukowców. Tematem operacji są innowacyjne metody w zakresie produkcji specjalnej i produkcji mleka w województwie podlaskim.</t>
  </si>
  <si>
    <t>osoby</t>
  </si>
  <si>
    <t>rolnicy, przedsiębiorcy, doradcy i naukowcy</t>
  </si>
  <si>
    <t>24 571,50</t>
  </si>
  <si>
    <t>ul. Tkacka 5/6           42-200 Częstochowa</t>
  </si>
  <si>
    <t xml:space="preserve">Celem operacji jest poszukiwanie partnerów KSOW do współpracy w ramach działania „Współpraca” poprzez wspieranie  tworzenia sieci kontaktów pomiędzy rolnikami , doradcami, przedstawicielami instytucji naukowych, przedstawicielami instytucji rolniczych i około rolniczych  (służbami)  wspierających wdrażanie innowacji na obszarach wiejskich w zakresie nowatorskiej  uprawy owoców oraz przetwórstwa.  
Zakres obejmował bedzie: przeszkolenie 45 uczestników projektu w ramach zorganizowanego seminarium  i  45 uczestników wyjazdu studyjnego   z tematyki dotyczącej nowatorskiej uprawy i przetwórstwa owoców  jako działań na rzecz  poszukiwania partnerów KSOW do współpracy w ramach działania „Współpraca’’ oraz poznanie zagranicznych  doświadczeń przydatnych w tworzeniu i funkcjonowaniu grup operacyjnych. </t>
  </si>
  <si>
    <t xml:space="preserve">Celem operacji  jest wspieranie  tworzenia sieci kontaktów pomiędzy rolnikami , doradcami, przedstawicielami instytucji naukowych, przedstawicielami instytucji rolniczych i około rolniczych. Kontakty te słuzyć bedą  wdrażaniu innowacji na obszarach wiejskich w zakresie uprawy owoców oraz produkcji wina.
Zakres będzie obejmował zorganizowanie seminarium dla 45 osób oraz wyjazdu studyjnego dla 45 osób . Pozyskana wiedza podczas seminarium będzie  poparta  doświadczeniami producentów i przetwórców  (zajmującymi się przede wszystkim nowatorską uprawą winogron i produkcją win)  zaobserwowanymi podczas wyjazdu studyjnego.  </t>
  </si>
  <si>
    <t>1. 1
2. 45
3. 1
4. 45</t>
  </si>
  <si>
    <t>1. seminarium 
2. ilość uczestników 
seminarium 
3. wyjazd studyjny 
4. ilość uczestników wyjazdu</t>
  </si>
  <si>
    <t xml:space="preserve">1. seminarium 
2. ilość uczestników 
seminarium osób  
3. wyjazd studyjny 
4. ilość uczestników wyjazdu
</t>
  </si>
  <si>
    <t>Podejmowanie współpracy w zakresie tworzenia grup operacyjnych dotyczących produkcji i dystrybucji żywności ekologicznej na Podkarpaciu</t>
  </si>
  <si>
    <t xml:space="preserve">Celem operacji pt. ,, Podejmowanie współpracy w zakresie tworzenia grup operacyjnych dotyczących produkcji i dystrybucji żywności ekologicznej na Podkarpaciu'' jest zdobycie wiedzy i doświadczeń na temat tworzenia grupy operacyjnej na rzecz wdrażania innowacji w produkcji oraz dystrybucji żywności ekologicznej. Wymiana doświadczeń i przekazywanie wiedzy w zakresie uwarunkowań rozwoju rolnictwa ekologicznego, przyczyni sie do zwiększenia możliwościami promocji i dystrybucji produktów ekologicznych oraz podniesienia świadomości ekologicznej. Cel wyjazdu wpisuje się w realizację priorytetu  PROW „Wspieranie transferu wiedzy i innowacji w rolnictwie, leśnictwie i na obszarach wiejskich” poprzez :
- osobisty kontakt podkarpackich rolników z bawarskimi rolnikami stosującymi innowacyjne rozwiązania w zakresie produkcji i marketingu żywności ekologicznej,
- wymiana spostrzeżeń pomiędzy zagranicznymi a podkarpackimi rolnikami, poszukiwanie partnerów i inicjowanie wdrażania rozwiązań od nauki do praktyki.
- osobista opieka brokera innowacji nad realizacją wyłonionych pomysłów innowacyjnych na konkretnych przykładach zagranicznych.
Wyjazd studyjny pozwoli producentom rolnym zainteresowanym produkcją żywności ekologicznej zaobserwować nowe sposoby produkcji, poznać sieci dystrybucji i skutecznego marketingu, a tym samym da możliwość wprowadzenia zmian w swoich gospodarstwach i ugruntowania pozycji na rynku. W przypadku doradców i pracowników nauki wyjazd umożliwi im pogłębienie wiedzy teoretycznej i praktycznej z dziedziny rolnictwa ekologicznego, a tym samym w przyszłości szerszą edukację społeczeństwa i promowanie oraz propagowanie rolnictwa ekologicznego, co niesie korzyści dla całej gospodarki. Udział w wyjeździe studyjnym umożliwi obserwację zasad funkcjonowania grupy operacyjnej i poznania innowacyjnych rozwiązań w zakresie wytwarzania i rynkowej dystrybucji żywności ekologicznej za granicą  poszerzając wiedzę w tym zakresie podkarpackich rolników. </t>
  </si>
  <si>
    <t xml:space="preserve">1. Organizacja 1 wyjazdu studyjnego.
2. Liczba osób biorących udział w wyjeździe studyjnym - 23 osób
</t>
  </si>
  <si>
    <t>II/ III kw</t>
  </si>
  <si>
    <t>Uniwersytet Rzeszowski, Wydział Ekonomii, Katedra Polityki Gospodarczej</t>
  </si>
  <si>
    <t xml:space="preserve">35-601 Rzeszów ul. Ćwiklińskiej 2 </t>
  </si>
  <si>
    <t xml:space="preserve">Uzasadnienie:  operacja wyłoniona w ramach konkursu nr 2/2018 dla Partnerów Krajowej Sieci Obszarów Wiejskich w ramach dwuletniego Planu Operacyjnego na lata 2018-2019 </t>
  </si>
  <si>
    <r>
      <rPr>
        <b/>
        <sz val="11"/>
        <rFont val="Calibri"/>
        <family val="2"/>
        <charset val="238"/>
        <scheme val="minor"/>
      </rPr>
      <t>rolnicy</t>
    </r>
    <r>
      <rPr>
        <sz val="11"/>
        <rFont val="Calibri"/>
        <family val="2"/>
        <charset val="238"/>
        <scheme val="minor"/>
      </rPr>
      <t xml:space="preserve"> –zainteresowani produkcją żywności ekologicznej, unowocześnieniem swoich gospodarstw, a tym samym poprawą konkurencyjności na rynku,
</t>
    </r>
    <r>
      <rPr>
        <b/>
        <sz val="11"/>
        <rFont val="Calibri"/>
        <family val="2"/>
        <charset val="238"/>
        <scheme val="minor"/>
      </rPr>
      <t>doradcy  rolniczyczy,</t>
    </r>
    <r>
      <rPr>
        <sz val="11"/>
        <rFont val="Calibri"/>
        <family val="2"/>
        <charset val="238"/>
        <scheme val="minor"/>
      </rPr>
      <t xml:space="preserve"> którzy zajmują się wdrażaniem innowacyjnych rozwiązań na obszarach wiejskich
</t>
    </r>
    <r>
      <rPr>
        <b/>
        <sz val="11"/>
        <rFont val="Calibri"/>
        <family val="2"/>
        <charset val="238"/>
        <scheme val="minor"/>
      </rPr>
      <t xml:space="preserve">pracownicy naukowi, </t>
    </r>
    <r>
      <rPr>
        <sz val="11"/>
        <rFont val="Calibri"/>
        <family val="2"/>
        <charset val="238"/>
        <scheme val="minor"/>
      </rPr>
      <t xml:space="preserve">których zainteresowania naukowo-dydaktyczne obejmują tematykę rozwoju rolnictwa i obszarów wiejskich.
</t>
    </r>
  </si>
  <si>
    <t>1. 1
2. 23</t>
  </si>
  <si>
    <t>Innowacyjne metody produkcji roślinnej w województwie opolskim</t>
  </si>
  <si>
    <t>Celem, przedmiotem i tematem opercji jest podniesienie wiedzy w zakresie innowacyjnych metod produkcji roślinnej wśród zainteresowanych możliwością współpracy we wdrażaniu innowacyjnych metod produkcji roślinnej oraz stymullowanie do takiej współpracy. Przedmiotem operacji jest organizacja dwudniowej konferencji dla 50 uczestników grupy docelowej, w tym 25 rolników, 10 przedsiębiorców, 10 doradców i 5 naukowców. Tematem operacji są Innowacyjne metody w zakresie produkcji roślinnej.</t>
  </si>
  <si>
    <t>Rolnicy, przedsiębiorcy, doradcy, naukowcy</t>
  </si>
  <si>
    <t>II/III</t>
  </si>
  <si>
    <t>Częstochowski Stowarzyszenie Rozwoju Małej Przedsiębiorczości</t>
  </si>
  <si>
    <t>ul. Tkacka 5/6    42-200 Częstocohwa</t>
  </si>
  <si>
    <t>Uzasadnienie: Operacja została wyłoniona w konkursie nr 2/2018 dla Partnerów Krajowej Sieci Obszarów Wiejskich w ramach Programu Rozwoju Obszarów Wiejskich na lata 2014-2020. Plan operacyjny na lata 2018-2019.</t>
  </si>
  <si>
    <t>Innowacyjne rozwiązania w małych gospodarstwach rolnych w województwie małopolskim.</t>
  </si>
  <si>
    <t>Innowacyjne metody produkcji roślinnej w województwie łódzkim</t>
  </si>
  <si>
    <t>Celem, przedmiotem i tematem opercji jest podniesienie wiedzy w zakresie innowacyjnych metod produkcji roślinnej wśród zainteresowanych możliwością współpracy we wdrażaniu innowacyjnych metod produkcji roślinnej oraz stymullowanie do takiej współpracy. Przedmiotem operacji jest organizacja dwudniowej konferencji dla 50 uczestników grupy docelowej, w tym 25 rolników, 10 przedsiębiorców, 10 doradców i 5 naukowców. Tematem operacji są Innowacyjne metody w zakresie produkcji roślinnej w województwie łódzkim.</t>
  </si>
  <si>
    <r>
      <t>Wyjazd studyjny pn. Poszukiwanie i przygotowanie potencjalnych członków grup operacyjnych w województwie lubuskim – na przykładzie dobrych praktyk z województwa kujawsko-pomorskiego</t>
    </r>
    <r>
      <rPr>
        <b/>
        <sz val="11"/>
        <color rgb="FF000000"/>
        <rFont val="Calibri"/>
        <family val="2"/>
        <charset val="238"/>
        <scheme val="minor"/>
      </rPr>
      <t xml:space="preserve"> </t>
    </r>
  </si>
  <si>
    <r>
      <t xml:space="preserve">Grupą docelową, do której skierowane będą zaproszenia to: partnerzy KSOW i SIR z woj. lubuskiego,        rolnicy, doradcy rolni, przetwórcy, przedsiębiorcy, </t>
    </r>
    <r>
      <rPr>
        <sz val="11"/>
        <color rgb="FF000000"/>
        <rFont val="Calibri"/>
        <family val="2"/>
        <charset val="238"/>
        <scheme val="minor"/>
      </rPr>
      <t>przedstawiciele jednostek samorządu terytorialnego, organizacji pozarządowych oraz jednostek naukowych-30 osób. Wyjazd studyjny skierowany jest do potencjalnych członków grupy operacyjnej, osób zainteresowanych założeniem takiej grupy, bądź udziałem w takiej grupie. Celem wyjazdu jest odpowiednie przygotowanie tych osób do funkcjonowania w ramach grupy operacyjnej na rzecz innowacji - EPI.</t>
    </r>
  </si>
  <si>
    <t>Uzasadnienie:  Problem odporności chwastów na środki chemiczne jest znany od dawna. W ostatnich latach jednak w związku z intensyfikacją produkcji oraz licznymi uproszczeniami w uprawie nasila się problem powstawania chwastów niewrażliwych na określone substancje aktywne zawarte w herbicydach. Ponadto wycofywanie z obiegu coraz większej liczby substancji aktywnych na terenie Unii Europejskiej coraz bardziej zawęża możliwość chemicznego zwalczania chwastów a tym samym sprzyja ich uodparnianiu się. W związku z tym coraz więcej rolników poszukuje nowych metod skutecznego zwalczania niepożądanej roślinności przy jak najmniejszych kosztach poniesionych na taki zabieg. Możliwości takie dają innowacyjne metody zwalczania chwastów, do których można zaliczyć metodę elektroherbicydu. Metoda ta polega na porażeniu roślin prądem w wyniku czemu po pewnym czasie obumierają. Metoda ta jest całkowicie przyjazna dla środowiska, ponieważ nie używa się przy niej żadnych środków chemicznych. Ponadto możliwe jest zastosowanie tej innowacyjnej metody w rolnictwie ekologicznym, które stale boryka się z problemem zachwaszczenia pól.</t>
  </si>
  <si>
    <t>Innowacyjne metody produkcji zwierzęcej, w tym bydła mięsnego w województwie lubuskim</t>
  </si>
  <si>
    <t>Celem operacji jest podniesienie wiedzy w zakresie innowacyjnych metod produkcji zwierzęcej, w tym bydła mięsnego wśród 50 uczestników zainteresowanych możliwością współpracy we wdrażaniu innowacyjnych metod produkcji zwierzęcej oraz stymulowanie do takiej współpracy. Przedmiotem operacji jest organizacja 2-dniowej konferencji dla 50 uczestników grupy docelowej, w tym 25 rolników, 10 doradców, 10 przedsiębiorców i 5 naukowców. Tematem operacji są innowacyjne metody w zakresie produkcji zwierzęcej, w tym bydła mięsnego w województwie lubuskim.</t>
  </si>
  <si>
    <t>Grupę docelowa operacji stanowić będą przedstawiciele podmiotów, które mogą wchodzić w skład grup operacyjnych EPI. W konferencji udział weźmie 50 uczestników, w tym 25 rolników, 10 przedsiębiorców, 10 doradców i 5 naukowców. Będą to osoby, które prowadzą działalność na terenie województwa lubuskiego lub znają jego specyfikę w zakresie produkcji zwierzęcej. Tak zbudowana grupa docelowa będzie gwarantem odpowiedniej identyfikacji problemów w zakresie produkcji zwierzęcej, przedstawienia możliwości ich rozwiązania oraz zawiązania współpracy podmiotów w tym zakresie.</t>
  </si>
  <si>
    <t>ul. Tkacka 5/6 42-200 Częstochowa</t>
  </si>
  <si>
    <t xml:space="preserve">IV           </t>
  </si>
  <si>
    <t>Uzasadnienie: Mimo podjętej na szeroką skalę akcji informacyjno-szkoleniowej w województwie lubelskim dotychczas nie udało się zawiązać grupy operacyjnej, która byłaby gotowa zawnioskować o środki finansowe w ramach działania "Współpraca", nabór pilotażowy 2017. Dlatego Lubelski Ośrodek Doradztwa Rolniczego w Końskowoli w ramach Sieci na rzecz innowacji w rolnictwie i na obszarach wiejskich podejmuje działanie polegające na prezentacji działających już grup operacyjnych w Czechach. Czesi wyprzedzają nas we wdrażaniu innowacji od nauki do praktyki. Są też bardziej zaawansowani w pracach na rzecz organizacji i funkcjonowania grup operacyjnych w ramach Europejskiego Partnerstwa na rzecz Innowacji (EPI). Czeski system pracy brokerów innowacji przynosi jak widać pożądane efekty. Dlatego warto zapoznać się z dobrymi praktykami, wiedzą i doświadczeniem w tym zakresie naszego południowego sąsiada. W Polsce, a zwłaszcza w województwie lubelskim brak jest dostatecznej wiedzy i doświadczenia na temat organizacji i funkcjonowania grup operacyjnych wśród potencjalnych członków (rolnicy, posiadacze lasów, doradcy, przedsiębiorcy, przedstawiciele instytucji naukowych). Stanowi to problem główny niniejszej operacji, którego bez odpowiedniego wsparcia trudno będzie pokonać. 
Stąd też Lubelski Ośrodek Doradztwa Rolniczego w Końskowoli wychodząc na przeciw oczekiwaniom potencjalnym członkom grup operacyjnych w woj. lubelskim zorganizuje wyjazd studyjny do Czech, gdzie uczestnicy zapoznają się doświadczeniami tamtejszych brokerów innowacji,  poznają przykłady funkcjonowania czeskich grup operacyjnych EPI oraz odbędą wizyty w gospodarstwach rolnych będących członkami takich grup. Możliwość organizacji wyjazdu do Czech będzie doskonałą formą podniesienia wiedzy wśród potencjalnych uczestników grup operacyjnych pokazania w jaki sposób funkcjonują grupy operacyjne w kraju zagranicznym a co za tym idzie zachęci ich to do aplikowania z działania „Współpraca”. Taka forma operacji zmotywuje różne podmioty do wspólnych działań mających na celu podniesienie rentowności swoich gospodarstw. Wszystkie te działania znakomicie wpisują się w wybrane działanie KSOW. Przedstawienie przykładów grup EPI, które obecnie funkcjonują zmotywują uczestników do rozwiązywania problemów w swoich gospodarstwach oraz zachęci ich do współpracy. Realizacja operacji będzie przekazywać wiedzę praktyczną jak i teoretyczną, w tym przykłady wdrożeń innowacyjnych w gospodarstwach zagranicznych.  Działanie Współpraca oparte jest na opracowywaniu i wdrażaniu nowego lub znacznie udoskonalonego produktu jak również nowych lub znacznie udoskonalonych praktyk, procesów, technologii bądź metod organizacji a wybrana forma realizacji będzie bezpośrednim wsparciem dla potencjalnych uczestników grup operacyjnych. Grupa docelowa stanowić będą osoby zainteresowane organizacją i funkcjonowaniem grup operacyjnych w liczbie 35 osób a w przyszłości jako potencjalni członkowie grup operacyjnych, które powstaną w województwie lubelskim. Takie  dobranie grupy docelowej pozwoli na wymianę i standaryzację wiedzy w zakresie omawianych tematów. Pozwoli na podejmowanie, przez uczestników wyjazdu, świadomych i przemyślanych decyzji w zakresie wspólnych działań na rzecz innowacji w rolnictwie i na obszarach wiejskich, a w konsekwencji zawnioskowaniem o wsparcie w ramach działania Współpraca z PROW 2014-2020. Wyjazd jest doskonałą formą edukacyjną, która oferuje zarówno możliwość podniesienia wiedzy przez uczestników wyjazdu jak również doskonałą formą wymiany doświadczeń oraz szerokiej dyskusji w wybranych aspektach. Uczestnicy będą mieli również okazję aby podnieść swoją wiedzę i indywidualnie aktywizować siebie. Pokazanie grup operacyjnych, które odniosły sukces i realizują wdrożone innowacje, to coś co będzie niewątpliwym stymulatorem uczestników do podjęcia poszukiwań wśród siebie partnerów do współpracy. Dlatego też, wybrana forma realizacji pozwala na osiągnięcie zakładanych celów, efektów oraz zakresu realizacji operacji, gdyż duża grupa uczestników podniesie swoją wiedzę w zakresie tematyki operacji, w tym również praktyczną.  Poprzez udział w wyjeździe uczestnicy będą zainteresowani i zmotywowani do podejmowania wspólnych działań w zakresie wdrażania innowacyjnych rozwiązań, które w efekcie będą skutkowały podniesieniem rentowności gospodarstw. Stanie się tak gdyż podczas wyjazdu będą prezentowanie przykłady dobrych praktyk, w postaci grup operacyjnych, które działają i odnoszą sukcesy we wdrażaniu innowacji. Dzięki wizycie w Czechach jak i również bezpośrednim rozmowom uczestnicy podniosą swoją wiedzę i będą kreowali własne postawy proinnowacyjne w oparciu o wspólne potrzeby, wielu różnych podmiotów. Będzie to znakomita okazja do promowania działania Współpraca jako efektywnego narzędzia do realizacji wdrożeń innowacyjnych rozwiązań w rolnictwie i na obszarach wiejskich. Pokazanie, że działając na wsi też można odnieść sukces gospodarczy wykorzystując przede wszystkim nowatorskie podejście i współpracę. Wartość operacji ustalono na podstawie przeprowadzonego rozeznania rynku u trzech potencjalnych wykonawców.</t>
  </si>
  <si>
    <t>Współpraca szansą na rozwój obszarów wiejskich poprzez innowacje</t>
  </si>
  <si>
    <t>Celem operacji jest podniesienie wiedzy i umiejętności w zakresie innowacyjnych rozwiązań stymulujących rozwój obszarów wiejskich. Operacja wiąże się bezpośrednio z Tematami: 
1. Aktywizacja mieszkańców obszarów wiejskich w celu tworzenia partnerstw na rzecz realizacji projektów nakierowanych na rozwój tych obszarów, w skład których wchodzą przedstawiciele sektora publicznego, sektora prywatnego oraz organizacji pozarządowych, 
2. Upowszechnianie wiedzy w zakresie innowacyjnych rozwiązań w rolnictwie, produkcji żywności, leśnictwie i na obszarach wiejskich, 
3. Upowszechnianie wiedzy w zakresie tworzenia krótkich łańcuchów dostaw w rozumieniu art. 2 ust. 1 akapit drugi lit. m rozporządzenia nr 1305/2013 w sektorze rolno-spożywczym, 
7. Wspieranie rozwoju przedsiębiorczości na obszarach wiejskich przez podnoszenie poziomu wiedzy i umiejętności w obszarze małego przetwórstwa lokalnego lub w obszarze rozwoju zielonej gospodarki, w tym tworzenie nowych miejsc pracy, 
9. Promocja jakości życia na wsi lub promocja wsi jako miejsca do życia i rozwoju zawodowego, 
11. Wspieranie tworzenia sieci współpracy partnerskiej dotyczącej rolnictwa i obszarów wiejskich przez podnoszenie poziomu wiedzy w tym zakresie, 
12. Upowszechnianie wiedzy dotyczącej zarządzania projektami z zakresu rozwoju obszarów wiejskich, 
13. Upowszechnianie wiedzy w zakresie planowania rozwoju lokalnego z uwzględnieniem potencjału ekonomicznego, społecznego i środowiskowego danego obszaru.</t>
  </si>
  <si>
    <t>liczba seminariów
liczba uczestników</t>
  </si>
  <si>
    <t>5
20</t>
  </si>
  <si>
    <t>przedstawicielie  branży owocowo-warzywnej (producenci, przedsiębiorcy) oraz środowisk naukowych oraz innych potencjalnych interesariuszy zgodnie z Rozporządzeniem Ministra Rolnictwa i Rozwoju Wsi z dnia 23 grudnia 2016 r. w sprawie szczegółowych warunków i trybu przyznawania oraz wypłaty pomocy finansowej w ramach działania „Współpraca” objętego Programem Rozwoju Obszarów Wiejskich na lata 2014–2020</t>
  </si>
  <si>
    <t>Lubelskie Stowarzyszenie Miłośników Cydru</t>
  </si>
  <si>
    <t>Mikołajówka 11       23-250 Urzędów</t>
  </si>
  <si>
    <t xml:space="preserve">Uzasadnienie:
Współpraca pomiędzy organizacjami całego sektora wołowiny w Polsce jest bardzo ważna, aby móc dalej działać i rozwijać nasz rynek. Nie jest to łatwe, bo wiele osób jest opornych na dzielenie się wiedzą i doświadczeniem. Cena nie jest jedynym parametrem produkcji, decydującym o tym, czy rolnikowi się opłaca czy nie. Zwiększenie efektywności chowu, czyli skrócenie okresu produkcyjnego, poprawa genetyki, to są przede wszystkim te czynniki, które wpływają zdecydowanie na zwiększenie opłacalności chowu. Bardzo ważnym filarem sektora wołowiny powinny okazać się grupy operacyjne, w których zrzeszać się mogą doświadczeni hodowcy, ale również ci początkujący. Dlatego tak ważne jest połączenie wiedzy oraz praktyki. Producenci wprost sygnalizują, że są zainteresowani rozszerzeniem produkcji czy poszukiwaniem partnerów, ale brak im wiedzy i przygotowania do wdrożenia tych działań. Do osiągnięcia wymiernych korzyści niezbędne jest zaangażowanie w ten proces przedstawicieli różnych środowisk: producentów rolnych – hodowców bydła mięsnego, naukowców oraz doradców. Należy zaprezentować w jaki sposób mogą zawiązywać korzystne dla wszystkich członków partnerstwa oraz podkreślać wagę utrzymywania wysokiej jakości produktów powstających w ramach tej współpracy. Platformą dla takiej współpracy jest proces tworzenia grup operacyjnych realizujących cele Sieci na rzecz Innowacji w Rolnictwie. Stworzenie grupy operacyjnej stworzyłoby warunki do skorzystania ze wsparcia w ramach działania Współpraca, a także umożliwiłoby nawiązanie realnej kooperacji różnych podmiotów w zakresie wprowadzania produktów o wysokiej jakości na rynek z wykorzystaniem nowych możliwości sprzedaży w ramach tzw. krótkich łańcuchów dostaw. Ten rodzaj innowacji odpowiada na potrzeby współczesnych klientów, którzy będąc świadomymi minusów masowej produkcji, poszukują sprawdzonych źródeł żywności i są w stanie zapłacić za nią więcej. Proponowana operacja jest pionierskim przedsięwzięciem planowanym do realizacji na obszarze województwa kujawsko-pomorskiego i może w znaczący sposób przyczynić się do zwiększenia zainteresowania podejmowaniem współpracy w ramach grup operacyjnych działających na rzecz skracania łańcucha dostaw wysokiej jakości wołowiny. </t>
  </si>
  <si>
    <t>Innowacyjna produkcja zwierzęca na terenie województwa kujawsko-pomorskiego. Zwiększenie udziału wysokobiałkowych komponentów paszowych pochodzenia krajowego, w tym śruty rzepakowej w produkcji mleka, trzody chlewnej oraz bydła opasowego. Akronim INNOWACYJNE BIAŁKO.</t>
  </si>
  <si>
    <t>Celem głównym działań projektowych jest zapewnienie wsparcia organizacyjnego i merytorycznego do powstania na terenie województwa kujawsko-pomorskiego grupy operacyjnej lub grup operacyjnych producentów rolnych, zainteresowanych podjęciem współpracy w ramach działania "Współpraca" oraz ułatwienie tej współpracy, efektem której będzie wdrożenie praktyk innowacyjnych w obszarze produkcji zwierzęcej, polegających na zwiększeniu udziału w strukturze wysokobiałkowych komponentów paszowych śruty rzepakowej i roslin strączkowych. Na terenie wojewodztwa kujawsko-pomorskiego prowadzona jest różnorodna produkcja zwierzeca, ale biorąc pod uwagę jednocześnie skalę wykorzystania importyowanej śruty sojowej oraz możliwosci fizjologiczne konwersji systemow żywienia poszczególnych gatunków na w/w lokalne źródła białka, projekt zostanie skoncentrowany na producentach mleka, bydła opasowego oraz trzody chlewnej.</t>
  </si>
  <si>
    <t>seminarium I</t>
  </si>
  <si>
    <t>Producenci rolni, doradcy rolniczy, przedstawiciele organizacji branżowych i rolniczych, w tym izb rolniczych, a także samorządu terytorialnego</t>
  </si>
  <si>
    <t>II-IV 2018</t>
  </si>
  <si>
    <t>Krajowe Zrzeszenie Producentów Rzepaku i Roślin Białkowych</t>
  </si>
  <si>
    <t>Warszawa 
ul. Szkolna 2/4, lokal nr 403, 
00-006 Warszawa</t>
  </si>
  <si>
    <t>seminarium II</t>
  </si>
  <si>
    <t>seminarium III</t>
  </si>
  <si>
    <t>ekspertyza</t>
  </si>
  <si>
    <t>Dolny Śląsk. Zielona dolina żywności i zdrowia – wyjazd studyjny partnerów KSOW.</t>
  </si>
  <si>
    <t xml:space="preserve">Celem operacji (wyjazdu studyjnego) jest udział 18-osobowej grupy partnerów KSOW bądź przedstawicieli partnerów KSOW, potencjalnych członków grupy operacyjnej w ramach działania „Współpraca”, o składzie zgodnym z wytycznymi zawartymi w Rozporządzeniu Ministra Rolnictwa i Rozwoju Wsi z dnia 23 grudnia w sprawie szczególnych warunków i trybu przyznawania oraz wypłaty pomocy finansowej w ramach działania „Współpraca” objętego Programem Rozwoju Obszarów Wiejskich na lata 2014-2020, działającej na rzecz innowacji, która poprzez udział w wyjeździe studyjnym do Francji wypracuje do dnia 30 września 2018 r. podstawy wprowadzania innowacji w województwie dolnośląskim.  Poprzez wstępne porównanie celów i zasad certyfikacji planowanych do realizacji w regonie (w zakresie certyfikacji żywności) z celami i zasadami odpowiadających systemów funkcjonujących w innych krajach, wybrano system francuski La Nouvelle Agriculture®, zarządzany przez zrzeszenie Cooperativa Terrena. Wyjazd studyjny 18-osobowej grupy partnerów KSOW bądź przedstawicieli partnerów KSOW, potencjalnych członków grupy operacyjnej w ramach działania „Współpraca”, pozwoli na:
- opracowanie pomysłów wdrożenia na terenie województwa dolnośląskiego innowacyjnych rozwiązań zaproponowanych podczas wizyt studyjnych przez uczestników wyjazdu,
- zapoznanie się uczestnikom ze standardami działań związanych z certyfikacją jakości żywności, 
- zacieśnienie i rozwinięcie współpracy pomiędzy przedstawicielami sektorów: prywatnego, publicznego i społecznego na rzecz rozwoju obszarów wiejskich,
- podniesienie uczestnikom operacji rozwiązań proceduralnych w obszarze opracowywania i wdrażania znaku towarowego,
- zapoznanie się uczestnikom ze sposobem wdrożenia i działania regionalnego systemu jakości lokalnych produktów żywnościowych na przykładzie systemu La Nouvelle Agriculture®,
- podniesienie wiedzy beneficjentom w zakresie interakcji w procesie certyfikacji żywności pomiędzy: producentami, władzami samorządowymi, uczelniami i lokalnymi strukturami spółdzielczymi a konsumentami i ich organizacjami wspierającymi „lokalne zakupy”.   </t>
  </si>
  <si>
    <t xml:space="preserve">
Liczba wyjazdów studyjnych
Liczba uczestników.
w tym 
liczba doradców</t>
  </si>
  <si>
    <t xml:space="preserve">
1
18
3</t>
  </si>
  <si>
    <t xml:space="preserve">rolnicy, jednostki naukowe oraz uczelnie, przedsiębiorcy, podmioty świadczące usługi doradcze,
przedstawiciele jednostek samorządu terytorialnego
</t>
  </si>
  <si>
    <t>Uniwersytet Przyrodniczy we Wrocławiu</t>
  </si>
  <si>
    <t>ul. C. K. Norwida 25, 50-375 Wrocław</t>
  </si>
  <si>
    <t>Uzasadnienie: Operacja została wybrana w ramach Konkursu nr 2/2018 dla partnerów Krajowej Sieci Obszarów Wiejskich na wybór operacji, które będą realizowane w 2018 r. w ramach dwuletniego planu operacyjnego na lata 2018–2019.</t>
  </si>
  <si>
    <t>Celem operacji jest przedstawienie innowacyjnych rozwiązań przez chętnych do udziału w operacji zarejestrowanych Partnerów SIR, ich wzajemne sieciowanie, dzięki, którym może nawiązać się współpraca wieloaktorowa przyczyniająca się do rozwoju polskiego rolnictwa i będąca przez to dobrą praktyką chętnie kopiowaną przez inne podmioty działające w sektorze rolnym.</t>
  </si>
  <si>
    <t xml:space="preserve">Przedmiotem operacji jest zorganizowanie spotkań informacyjno-szkoleniowych dla brokerów innowacji oraz pracowników WODR i CDR wspierających pracę brokerów. Celem operacji są cykliczne spotkania, podczas których uczestnicy wymieniają się doświadczeniami oraz dobrymi praktykami z zakresu wspierania tworzących się grup operacyjnych EPI, uzyskają bieżące informacje dotyczące działania "Współpraca" w ramach PROW 2014-2020. Jednoczenie spotkania te wskażą kierunki pracy koordynatorów SIR w województwach, które mogą być wsparciem dla brokerów.
</t>
  </si>
  <si>
    <t>Promocja innowacji w hodowli bydła mięsnego podczas Europejskich Targów Hodowlanych w Clermount-Ferrand</t>
  </si>
  <si>
    <t>Głównym celem operacji jest pomoc w utworzeniu grupy operacyjnej w zakresie produkcji zwierzęcej – bydło mięsne oraz w opracowaniu przez nią wniosku o dofinansowanie. Służyć ma temu  wymiana wiedzy oraz doświadczeń pomiędzy podmiotami uczestniczącymi w realizacji operacji. W trakcie wyjazdu studyjnego zostaną podjęte miedzy innymi zadania dotyczące  moderacji powstania grupy operacyjnej oraz zapoznanie się z doświadczeniami francuskimi w zakresie tworzenia przez grupy operacyjne wniosków o dofinansowanie działań innowacyjnych. Francja posiada duże doświadczenie w zakresie stosowana postępu genetycznego w produkcji zwierzęcej.   Zapoznanie hodowców, doradców, specjalistów i pracowników naukowych z innowacyjnymi rozwiązaniami stosowanymi we Francji w zakresie hodowli bydła. Umożliwi to uczestnikom wymianę fachowej wiedzy oraz dobrych praktyk w zakresie wdrażania innowacji w rolnictwie i na obszarach wiejskich, oraz pomoże w opracowaniu wniosku o dofinasowanie w zakresie działania „Współpraca” PROW. Równie ważna dla organizatorów jest integracja środowiska. Aby doszło do utworzenia grupy operacyjnej potrzebna jest możliwość poznania się potencjalnych jej członków,  stworzenia relacji oraz potrzeby wspólnych działań w zakresie wdrażania innowacji w atmosferze odpowiedniej moderacji poprzez brokera innowacji. Wśród hodowców dominują członkowie grup producenckich stanowi to potencjał do realizacji wspólnych rozwiązań innowacyjnych, które służyć mogą szerokiemu gronu odbiorców na obszarach wiejskich. Międzynarodowe Targi sprzyjają nabyciu wiedzy i umiejętności praktycznych związanych z hodowlą zwierząt, pracami hodowlanymi w gospodarstwie rolnym oraz inspirują do podjęcia wdrożenia działań innowacyjnych. Podniesienie wiedzy i jakości życia społeczności lokalnej na obszarze województw uczestniczących poprzez uczestnictwo w wystawie międzynarodowej  daje możliwość zapoznania się z poszczególnymi rasami, obserwację zachowania zwierząt, oraz ich oceny i wyboru najlepszych sztuk.</t>
  </si>
  <si>
    <t>Rolnicy, w tym przedstawiciele grup producenckich, doradcy, naukowcy.</t>
  </si>
  <si>
    <t>Maderskiego 3, 
83-422 Lubań</t>
  </si>
  <si>
    <t xml:space="preserve">Budowanie sieci partnerstw w celu wdrażania innowacji w zakresie wprowadzania do obrotu żywności wysokiej jakości </t>
  </si>
  <si>
    <t xml:space="preserve">Celem głównym operacji jest przedstawienie innowacyjnych rozwiązań dotyczących dywersyfikacji dochodów gospodarstwa poprzez rozwój działalności w kierunku produkcji i sprzedaży wysokiej jakości żywności, wykorzystując w tym celu krótkie łańcuchy dostaw. Ponadto celem operacji jest upowszechnienie wiedzy i zdobycie nowych doświadczeń wśród 80 bezpośrednich uczestników operacji z zakresu systemów jakości żywności, w których uczestnictwo może dać rolnikom wymierne korzyści. Realizacja powyższych celów przyczyni się do rozwoju przedsiębiorczości na obszarach wiejskich i podniesie poziom wiedzy oraz umiejętności w obszarze małego przetwórstwa lokalnego.
Celem szczegółowym operacji jest powiązanie uczestników operacji, stworzenie dla nich sieci kontaktów, co będzie służyło powołaniu jednej lub kilku grup operacyjnych w celu wnioskowania do działania „Współpraca”, w ramach którego przewiduje się wyodrębnienie nowego przedmiotu operacji ukierunkowanego na tworzenie i rozwój krótkich łańcuchów dostaw i rynków lokalnych. Cele szczegółowe będą realizowane w sposób spójnej koncepcji realizowanej poprzez:
⇒ podniesienie wiedzy i świadomości 80 uczestników spotkania informacyjno-szkoleniowego na temat tworzenia sieci kontaktów, w tym zasad funkcjonowania i celów sieci SIR;
⇒ upowszechnianie wiedzy, wśród 80 uczestników operacji, na temat korzyści płynących z zawiązywania partnerstw w kontekście tworzenia grup operacyjnych do działania Współpraca oraz przedstawienie podstawowych założeń działania Współpraca w kontekście naboru wniosków w roku 2018;
⇒ transfer wiedzy i doświadczeń zdobytych przez 80 uczestników wyjazdu studyjnego do Czech, Austrii, Słowacji i Węgier;
⇒ aktywizacja rolników, doradców oraz jednostki naukowe jak również całego sektora okołorolniczego do bardziej zacieśnionej współpracy w celu wdrożenia nowatorskich rozwiązań w zakresie produkcji żywności wysokiej jakości, skrócenia łańcucha jej dostaw wśród uczestników z woj. warmińsko-mazurskiego, podlaskiego, mazowieckiego i dolnośląskiego oraz nawiązania partnerstwa między tymi podmiotami;
⇒ upowszechnianie wiedzy i jej popularyzowanie, wśród 1 000 interesariuszy wydanej broszury oraz szerokiego grona odwiedzających strony internetowe Partnerów operacji, w zakresie szans płynących z networkingu w sektorze rolnym, leśnym i spożywczym, zawiązywania partnerstw celu dywersyfikacji źródeł dochodu, oczekiwań i postaw nabywczych konsumentów regionalnych produktów żywnościowych oraz dyferencjacji produktów regionalnych w tym wdrażania strategii wyróżniania tych produktów według tożsamości regionalnej i wykorzystania czynnika tradycji w marketingu.
</t>
  </si>
  <si>
    <t>Spotkanie, wyjazd studyjny, konferencja, broszura</t>
  </si>
  <si>
    <t>rolnicy, doradcy, przedstawiciele samorządu rolniczego, przedstawiciele nauki oraz przedstawiciele innych organizacji czy instytucji  działających na rzecz rozwoju rolnictwa</t>
  </si>
  <si>
    <t xml:space="preserve"> broszura (liczba egzemplarzy)</t>
  </si>
  <si>
    <t>Cykl konferencji w zakresie innowacyjnych rozwiązań w małych gospodarstwach rolnych</t>
  </si>
  <si>
    <t>Celem operacji jest podniesienie wiedzy uczestników w zakresie  innowacyjnych metod produkcji w małych gospodarstwach rolnych a także stymulowanie współpracy w tym obszarze.   Poruszana będzie również  tematyka  małego przetwórstwa oraz dystrybucji produktów pochodzenia rolniczego. Przedmiotem operacji jest organizacja 4-ch 2-dniowych konferencjij dla 200 uczestników grupy docelowej, w tym 100 rolników, 40 doradców, 40 przedsiębiorców i 20 naukowców. Tematem operacji są innowacyjne metody produkcji w małych gospodarstwach rolnych, w tym w zakresie małego przetwórstwa w województwach: śląskim, małopolskim, świętokrzyskim oraz podkarpackim.</t>
  </si>
  <si>
    <t>4 konferencje</t>
  </si>
  <si>
    <t>ul. Tkacka 5/6,  
42-200 Częstochowa</t>
  </si>
  <si>
    <t>Propozycje operacji do Planu operacyjnego KSOW na lata 2018-2019 (działania 2 i 5) - maj 2018</t>
  </si>
  <si>
    <t>Załącznik nr 1 do uchwały nr 10: Projekt Planu operacyjnego na lata 2018-2019 dla działania 2 i 5 - maj 2018</t>
  </si>
  <si>
    <t xml:space="preserve">Dolnośląski ODR </t>
  </si>
  <si>
    <t xml:space="preserve">Kujawsko-Pomorski ODR </t>
  </si>
  <si>
    <t>Lubelski ODR</t>
  </si>
  <si>
    <t xml:space="preserve">Lubuski ODR </t>
  </si>
  <si>
    <t xml:space="preserve">Łódzki ODR </t>
  </si>
  <si>
    <t xml:space="preserve">Małopolski ODR </t>
  </si>
  <si>
    <t xml:space="preserve">Mazowiecki ODR </t>
  </si>
  <si>
    <t>Opolski ODR</t>
  </si>
  <si>
    <t xml:space="preserve">Podkarpacki ODR </t>
  </si>
  <si>
    <t xml:space="preserve">Podlaski ODR </t>
  </si>
  <si>
    <t xml:space="preserve">Pomorski ODR </t>
  </si>
  <si>
    <t xml:space="preserve">Śląski ODR </t>
  </si>
  <si>
    <t xml:space="preserve">Świętokrzyski ODR </t>
  </si>
  <si>
    <t xml:space="preserve">Warmińsko-Mazurski ODR </t>
  </si>
  <si>
    <t xml:space="preserve">Wielkopolski ODR </t>
  </si>
  <si>
    <t xml:space="preserve">Załącznik nr 1 do uchwały nr 10: Projekt Planu operacyjnego na lata 2018-2019 dla działania 2 i 5 - maj 2018 </t>
  </si>
  <si>
    <t xml:space="preserve">Zachodniopomorski ODR </t>
  </si>
  <si>
    <t>Współpraca międzysektorowa, jako podstawa poznania innowacji w rolnictwie.</t>
  </si>
  <si>
    <t>Celem operacji jest powstanie 25-osobowej nieformalnej grupy, składającej się z rolników oraz przedsiębiorców, która wspólnie będzie uczestniczyć w szkoleniach, wyjazdach studyjnych oraz konferencji.  Uczestnicy pozyskają szeroką wiedzę z zakresu ochrony środowska, innowacyjnej gospodarki odpadami w rolnictwie, chowu i hodowli zwierząt, odnawialnych źródeł energii, innowacji w produkcji roślinnej, przetwórstwie oraz wdrażania innowacji w kontekście uregulowań prawnych i zarządzania projektami.</t>
  </si>
  <si>
    <t>Grupa docelowa będzie się składać z 25 osób. Będą to rolnicy, przedsiębiorcy związani z rolnictwem oraz przedstawiciele organizacji pozarządowych działających na terenach rolnych. Grupa weźmie udział w 9 szkoleniach, 2 wyjazdach studyjnych oraz konferencji.</t>
  </si>
  <si>
    <t>II, III, IV kwartał</t>
  </si>
  <si>
    <t>Lokalna Grupa Działania Ziemi Siedleckiej</t>
  </si>
  <si>
    <t>Stary Krzesk 62, 
08-111 Krzesk</t>
  </si>
  <si>
    <t>liczba uczestników szkoleń</t>
  </si>
  <si>
    <t>liczba uczestników wyjazdów studyjnych</t>
  </si>
  <si>
    <t xml:space="preserve">
70</t>
  </si>
  <si>
    <t>Uzasadnienie: operacja została wybrana w Konkursie dla partnerów KSOW nr 2/2018</t>
  </si>
  <si>
    <r>
      <rPr>
        <b/>
        <sz val="11"/>
        <rFont val="Calibri"/>
        <family val="2"/>
        <charset val="238"/>
        <scheme val="minor"/>
      </rPr>
      <t>szkolenie</t>
    </r>
    <r>
      <rPr>
        <sz val="11"/>
        <rFont val="Calibri"/>
        <family val="2"/>
        <charset val="238"/>
        <scheme val="minor"/>
      </rPr>
      <t xml:space="preserve"> (9 różnych szkoleń dla jednej 25-osobowej grupy)
</t>
    </r>
    <r>
      <rPr>
        <b/>
        <sz val="11"/>
        <rFont val="Calibri"/>
        <family val="2"/>
        <charset val="238"/>
        <scheme val="minor"/>
      </rPr>
      <t>wyjazd studyjny</t>
    </r>
    <r>
      <rPr>
        <sz val="11"/>
        <rFont val="Calibri"/>
        <family val="2"/>
        <charset val="238"/>
        <scheme val="minor"/>
      </rPr>
      <t xml:space="preserve"> (2 wyjazdy do różnych lokalizacji - dla jednej 25-osobowej grupy)
</t>
    </r>
    <r>
      <rPr>
        <b/>
        <sz val="11"/>
        <rFont val="Calibri"/>
        <family val="2"/>
        <charset val="238"/>
        <scheme val="minor"/>
      </rPr>
      <t>konferencja</t>
    </r>
    <r>
      <rPr>
        <sz val="11"/>
        <rFont val="Calibri"/>
        <family val="2"/>
        <charset val="238"/>
        <scheme val="minor"/>
      </rPr>
      <t xml:space="preserve"> (dla 70 osób)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</si>
</sst>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 _z_ł_-;\-* #,##0\ _z_ł_-;_-* &quot;-&quot;\ _z_ł_-;_-@_-"/>
    <numFmt numFmtId="44" formatCode="_-* #,##0.00\ &quot;zł&quot;_-;\-* #,##0.00\ &quot;zł&quot;_-;_-* &quot;-&quot;??\ &quot;zł&quot;_-;_-@_-"/>
    <numFmt numFmtId="164" formatCode="#,##0.00\ &quot;zł&quot;"/>
    <numFmt numFmtId="165" formatCode="[$-415]General"/>
    <numFmt numFmtId="166" formatCode="_-* #,##0.00\ [$zł-415]_-;\-* #,##0.00\ [$zł-415]_-;_-* &quot;-&quot;??\ [$zł-415]_-;_-@_-"/>
    <numFmt numFmtId="167" formatCode="#,##0.00_ ;\-#,##0.00\ "/>
  </numFmts>
  <fonts count="28" x14ac:knownFonts="1">
    <font>
      <sz val="11"/>
      <color theme="1"/>
      <name val="Calibri"/>
      <family val="2"/>
      <charset val="238"/>
      <scheme val="minor"/>
    </font>
    <font>
      <b/>
      <sz val="11"/>
      <color theme="1"/>
      <name val="Calibri"/>
      <family val="2"/>
      <charset val="238"/>
      <scheme val="minor"/>
    </font>
    <font>
      <sz val="11"/>
      <color indexed="8"/>
      <name val="Calibri"/>
      <family val="2"/>
      <charset val="238"/>
    </font>
    <font>
      <sz val="10"/>
      <name val="Arial CE"/>
      <charset val="238"/>
    </font>
    <font>
      <sz val="11"/>
      <name val="Calibri"/>
      <family val="2"/>
      <charset val="238"/>
      <scheme val="minor"/>
    </font>
    <font>
      <sz val="9"/>
      <name val="Calibri"/>
      <family val="2"/>
      <charset val="238"/>
      <scheme val="minor"/>
    </font>
    <font>
      <sz val="10"/>
      <color indexed="8"/>
      <name val="Calibri"/>
      <family val="2"/>
      <charset val="238"/>
    </font>
    <font>
      <sz val="11"/>
      <color theme="1"/>
      <name val="Calibri"/>
      <family val="2"/>
      <charset val="238"/>
      <scheme val="minor"/>
    </font>
    <font>
      <sz val="9"/>
      <color theme="1"/>
      <name val="Calibri"/>
      <family val="2"/>
      <charset val="238"/>
      <scheme val="minor"/>
    </font>
    <font>
      <sz val="10"/>
      <color indexed="8"/>
      <name val="Calibri"/>
      <family val="2"/>
      <charset val="238"/>
      <scheme val="minor"/>
    </font>
    <font>
      <sz val="10"/>
      <color theme="1"/>
      <name val="Calibri"/>
      <family val="2"/>
      <charset val="238"/>
      <scheme val="minor"/>
    </font>
    <font>
      <sz val="10"/>
      <name val="Calibri"/>
      <family val="2"/>
      <charset val="238"/>
      <scheme val="minor"/>
    </font>
    <font>
      <sz val="11"/>
      <color rgb="FF000000"/>
      <name val="Calibri"/>
      <family val="2"/>
      <charset val="238"/>
    </font>
    <font>
      <sz val="8"/>
      <name val="Calibri"/>
      <family val="2"/>
      <charset val="238"/>
      <scheme val="minor"/>
    </font>
    <font>
      <b/>
      <sz val="10"/>
      <color theme="1"/>
      <name val="Calibri"/>
      <family val="2"/>
      <charset val="238"/>
      <scheme val="minor"/>
    </font>
    <font>
      <b/>
      <sz val="13"/>
      <color theme="1"/>
      <name val="Calibri"/>
      <family val="2"/>
      <charset val="238"/>
      <scheme val="minor"/>
    </font>
    <font>
      <sz val="14"/>
      <color theme="1"/>
      <name val="Calibri"/>
      <family val="2"/>
      <charset val="238"/>
      <scheme val="minor"/>
    </font>
    <font>
      <b/>
      <sz val="14"/>
      <color theme="1"/>
      <name val="Calibri"/>
      <family val="2"/>
      <charset val="238"/>
      <scheme val="minor"/>
    </font>
    <font>
      <b/>
      <sz val="11"/>
      <color indexed="8"/>
      <name val="Calibri"/>
      <family val="2"/>
      <charset val="238"/>
    </font>
    <font>
      <b/>
      <sz val="11"/>
      <name val="Calibri"/>
      <family val="2"/>
      <charset val="238"/>
      <scheme val="minor"/>
    </font>
    <font>
      <sz val="11"/>
      <name val="Calibri"/>
      <family val="2"/>
      <charset val="238"/>
    </font>
    <font>
      <sz val="11"/>
      <color theme="1"/>
      <name val="Calibri"/>
      <family val="2"/>
      <scheme val="minor"/>
    </font>
    <font>
      <sz val="11"/>
      <color theme="1"/>
      <name val="Calibri"/>
      <family val="2"/>
      <charset val="238"/>
    </font>
    <font>
      <sz val="11"/>
      <name val="Arial CE"/>
      <charset val="238"/>
    </font>
    <font>
      <u/>
      <sz val="11"/>
      <name val="Calibri"/>
      <family val="2"/>
      <charset val="238"/>
      <scheme val="minor"/>
    </font>
    <font>
      <b/>
      <sz val="11"/>
      <color rgb="FF000000"/>
      <name val="Calibri"/>
      <family val="2"/>
      <charset val="238"/>
      <scheme val="minor"/>
    </font>
    <font>
      <sz val="11"/>
      <color rgb="FF000000"/>
      <name val="Calibri"/>
      <family val="2"/>
      <charset val="238"/>
      <scheme val="minor"/>
    </font>
    <font>
      <b/>
      <sz val="14"/>
      <name val="Calibri"/>
      <family val="2"/>
      <charset val="238"/>
      <scheme val="minor"/>
    </font>
  </fonts>
  <fills count="6">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C4EEC4"/>
        <bgColor indexed="64"/>
      </patternFill>
    </fill>
    <fill>
      <patternFill patternType="solid">
        <fgColor theme="9" tint="0.59999389629810485"/>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hair">
        <color auto="1"/>
      </left>
      <right style="hair">
        <color auto="1"/>
      </right>
      <top style="hair">
        <color auto="1"/>
      </top>
      <bottom style="hair">
        <color auto="1"/>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s>
  <cellStyleXfs count="6">
    <xf numFmtId="0" fontId="0" fillId="0" borderId="0"/>
    <xf numFmtId="44" fontId="7" fillId="0" borderId="0" applyFont="0" applyFill="0" applyBorder="0" applyAlignment="0" applyProtection="0"/>
    <xf numFmtId="165" fontId="12" fillId="0" borderId="0" applyBorder="0" applyProtection="0"/>
    <xf numFmtId="0" fontId="3" fillId="0" borderId="0"/>
    <xf numFmtId="0" fontId="21" fillId="0" borderId="0"/>
    <xf numFmtId="41" fontId="7" fillId="0" borderId="0" applyFont="0" applyFill="0" applyBorder="0" applyAlignment="0" applyProtection="0"/>
  </cellStyleXfs>
  <cellXfs count="448">
    <xf numFmtId="0" fontId="0" fillId="0" borderId="0" xfId="0"/>
    <xf numFmtId="0" fontId="1" fillId="0" borderId="0" xfId="0" applyFont="1"/>
    <xf numFmtId="4" fontId="0" fillId="0" borderId="0" xfId="0" applyNumberFormat="1"/>
    <xf numFmtId="0" fontId="3" fillId="0" borderId="0" xfId="0" applyFont="1" applyAlignment="1">
      <alignment horizontal="center" vertical="center"/>
    </xf>
    <xf numFmtId="0" fontId="3" fillId="0" borderId="0" xfId="0" applyFont="1"/>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0" fontId="2" fillId="2" borderId="5" xfId="0" applyFont="1" applyFill="1" applyBorder="1" applyAlignment="1">
      <alignment horizontal="center" vertical="center"/>
    </xf>
    <xf numFmtId="164" fontId="4" fillId="0" borderId="0" xfId="0" applyNumberFormat="1" applyFont="1" applyFill="1" applyAlignment="1">
      <alignment horizontal="center" vertical="center"/>
    </xf>
    <xf numFmtId="0" fontId="4" fillId="0" borderId="0" xfId="0" applyFont="1" applyFill="1"/>
    <xf numFmtId="0" fontId="0" fillId="0" borderId="0" xfId="0" applyFont="1"/>
    <xf numFmtId="4" fontId="0" fillId="0" borderId="0" xfId="0" applyNumberFormat="1" applyFont="1"/>
    <xf numFmtId="1" fontId="2" fillId="2" borderId="2"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3" fillId="3" borderId="0" xfId="0" applyFont="1" applyFill="1" applyAlignment="1">
      <alignment horizontal="center" vertical="center"/>
    </xf>
    <xf numFmtId="0" fontId="3" fillId="3" borderId="0" xfId="0" applyFont="1" applyFill="1"/>
    <xf numFmtId="0" fontId="5" fillId="0" borderId="7" xfId="0" applyFont="1" applyFill="1" applyBorder="1" applyAlignment="1">
      <alignment horizontal="left" vertical="center"/>
    </xf>
    <xf numFmtId="0" fontId="2" fillId="2" borderId="5"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9" xfId="0" applyFont="1" applyFill="1" applyBorder="1" applyAlignment="1">
      <alignment horizontal="left" vertical="center"/>
    </xf>
    <xf numFmtId="0" fontId="0" fillId="4" borderId="1" xfId="0" applyFont="1" applyFill="1" applyBorder="1" applyAlignment="1">
      <alignment horizontal="center"/>
    </xf>
    <xf numFmtId="3" fontId="0" fillId="0" borderId="2" xfId="0" applyNumberFormat="1" applyFont="1" applyBorder="1" applyAlignment="1">
      <alignment horizontal="center"/>
    </xf>
    <xf numFmtId="4" fontId="0" fillId="0" borderId="2" xfId="0" applyNumberFormat="1" applyFont="1" applyBorder="1"/>
    <xf numFmtId="0" fontId="0" fillId="0" borderId="2" xfId="0" applyFont="1" applyBorder="1" applyAlignment="1">
      <alignment horizontal="center"/>
    </xf>
    <xf numFmtId="4" fontId="0" fillId="0" borderId="2" xfId="0" applyNumberFormat="1" applyFont="1" applyBorder="1" applyAlignment="1">
      <alignment horizontal="center"/>
    </xf>
    <xf numFmtId="0" fontId="0" fillId="0" borderId="0" xfId="0" applyFont="1" applyAlignment="1">
      <alignment wrapText="1"/>
    </xf>
    <xf numFmtId="0" fontId="0" fillId="0" borderId="2" xfId="0" applyFont="1" applyBorder="1"/>
    <xf numFmtId="0" fontId="0" fillId="4" borderId="8" xfId="0" applyFont="1" applyFill="1" applyBorder="1" applyAlignment="1">
      <alignment horizontal="center"/>
    </xf>
    <xf numFmtId="0" fontId="9" fillId="2" borderId="5" xfId="0" applyFont="1" applyFill="1" applyBorder="1" applyAlignment="1">
      <alignment horizontal="center" vertical="center" wrapText="1"/>
    </xf>
    <xf numFmtId="0" fontId="9" fillId="2" borderId="2" xfId="0" applyFont="1" applyFill="1" applyBorder="1" applyAlignment="1">
      <alignment horizontal="center" vertical="center" wrapText="1"/>
    </xf>
    <xf numFmtId="1" fontId="9" fillId="2" borderId="2" xfId="0" applyNumberFormat="1" applyFont="1" applyFill="1" applyBorder="1" applyAlignment="1">
      <alignment horizontal="center" vertical="center" wrapText="1"/>
    </xf>
    <xf numFmtId="0" fontId="9" fillId="2" borderId="5" xfId="0" applyFont="1" applyFill="1" applyBorder="1" applyAlignment="1">
      <alignment horizontal="center" vertical="center"/>
    </xf>
    <xf numFmtId="4" fontId="9" fillId="2" borderId="2" xfId="0" applyNumberFormat="1" applyFont="1" applyFill="1" applyBorder="1" applyAlignment="1">
      <alignment horizontal="center" vertical="center" wrapText="1"/>
    </xf>
    <xf numFmtId="4" fontId="5" fillId="0" borderId="0" xfId="0" applyNumberFormat="1" applyFont="1" applyFill="1" applyBorder="1" applyAlignment="1">
      <alignment horizontal="left" vertical="center"/>
    </xf>
    <xf numFmtId="17" fontId="1" fillId="0" borderId="0" xfId="0" applyNumberFormat="1" applyFont="1"/>
    <xf numFmtId="0" fontId="0" fillId="4" borderId="1" xfId="0" applyFont="1" applyFill="1" applyBorder="1" applyAlignment="1">
      <alignment horizontal="center" vertical="center"/>
    </xf>
    <xf numFmtId="3" fontId="0" fillId="0" borderId="2" xfId="0" applyNumberFormat="1" applyFont="1" applyBorder="1" applyAlignment="1">
      <alignment horizontal="center" vertical="center"/>
    </xf>
    <xf numFmtId="4" fontId="0" fillId="0" borderId="2" xfId="0" applyNumberFormat="1" applyFont="1" applyBorder="1" applyAlignment="1">
      <alignment horizontal="center" vertical="center"/>
    </xf>
    <xf numFmtId="0" fontId="0" fillId="0" borderId="2" xfId="0" applyFont="1" applyBorder="1" applyAlignment="1">
      <alignment horizontal="center" vertical="center"/>
    </xf>
    <xf numFmtId="0" fontId="14" fillId="0" borderId="0" xfId="0" applyFont="1"/>
    <xf numFmtId="0" fontId="10" fillId="0" borderId="0" xfId="0" applyFont="1"/>
    <xf numFmtId="4" fontId="10" fillId="0" borderId="0" xfId="0" applyNumberFormat="1" applyFont="1"/>
    <xf numFmtId="0" fontId="6" fillId="2" borderId="5" xfId="0" applyFont="1" applyFill="1" applyBorder="1" applyAlignment="1">
      <alignment horizontal="center" vertical="center" wrapText="1"/>
    </xf>
    <xf numFmtId="0" fontId="6" fillId="2" borderId="2" xfId="0" applyFont="1" applyFill="1" applyBorder="1" applyAlignment="1">
      <alignment horizontal="center" vertical="center" wrapText="1"/>
    </xf>
    <xf numFmtId="1" fontId="6" fillId="2" borderId="2" xfId="0" applyNumberFormat="1" applyFont="1" applyFill="1" applyBorder="1" applyAlignment="1">
      <alignment horizontal="center" vertical="center" wrapText="1"/>
    </xf>
    <xf numFmtId="0" fontId="6" fillId="2" borderId="5" xfId="0" applyFont="1" applyFill="1" applyBorder="1" applyAlignment="1">
      <alignment horizontal="center" vertical="center"/>
    </xf>
    <xf numFmtId="4" fontId="6" fillId="2" borderId="2" xfId="0" applyNumberFormat="1" applyFont="1" applyFill="1" applyBorder="1" applyAlignment="1">
      <alignment horizontal="center" vertical="center" wrapText="1"/>
    </xf>
    <xf numFmtId="0" fontId="11" fillId="0" borderId="0" xfId="0" applyNumberFormat="1" applyFont="1" applyFill="1" applyAlignment="1">
      <alignment horizontal="center" vertical="center"/>
    </xf>
    <xf numFmtId="0" fontId="11" fillId="0" borderId="0" xfId="0" applyFont="1" applyFill="1"/>
    <xf numFmtId="0" fontId="11" fillId="0" borderId="0" xfId="1" applyNumberFormat="1" applyFont="1" applyFill="1" applyAlignment="1">
      <alignment horizontal="center" vertical="center"/>
    </xf>
    <xf numFmtId="0" fontId="10" fillId="0" borderId="0" xfId="0" applyNumberFormat="1" applyFont="1"/>
    <xf numFmtId="2" fontId="10" fillId="0" borderId="0" xfId="0" applyNumberFormat="1" applyFont="1"/>
    <xf numFmtId="0" fontId="10" fillId="4" borderId="1" xfId="0" applyFont="1" applyFill="1" applyBorder="1" applyAlignment="1">
      <alignment horizontal="center"/>
    </xf>
    <xf numFmtId="3" fontId="10" fillId="0" borderId="2" xfId="0" applyNumberFormat="1" applyFont="1" applyBorder="1" applyAlignment="1">
      <alignment horizontal="center"/>
    </xf>
    <xf numFmtId="0" fontId="10" fillId="0" borderId="2" xfId="0" applyFont="1" applyBorder="1" applyAlignment="1">
      <alignment horizontal="center"/>
    </xf>
    <xf numFmtId="164" fontId="4" fillId="0" borderId="0" xfId="0" applyNumberFormat="1" applyFont="1" applyFill="1" applyAlignment="1">
      <alignment horizontal="center" vertical="center" wrapText="1"/>
    </xf>
    <xf numFmtId="0" fontId="4" fillId="0" borderId="0" xfId="0" applyFont="1" applyFill="1" applyAlignment="1">
      <alignment wrapText="1"/>
    </xf>
    <xf numFmtId="0" fontId="2" fillId="2" borderId="5" xfId="0" applyFont="1" applyFill="1" applyBorder="1" applyAlignment="1">
      <alignment horizontal="left" vertical="center"/>
    </xf>
    <xf numFmtId="0" fontId="4" fillId="0" borderId="6"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4" xfId="0" applyFont="1" applyFill="1" applyBorder="1" applyAlignment="1">
      <alignment horizontal="center" vertical="center" wrapText="1"/>
    </xf>
    <xf numFmtId="17" fontId="4" fillId="0" borderId="2"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 fontId="4" fillId="0" borderId="0" xfId="0" applyNumberFormat="1" applyFont="1" applyFill="1" applyAlignment="1">
      <alignment horizontal="center" vertical="center"/>
    </xf>
    <xf numFmtId="4" fontId="4" fillId="0" borderId="2" xfId="0" applyNumberFormat="1" applyFont="1" applyFill="1" applyBorder="1" applyAlignment="1">
      <alignment horizontal="center" vertical="center"/>
    </xf>
    <xf numFmtId="0" fontId="4" fillId="0" borderId="0" xfId="0" applyFont="1" applyAlignment="1">
      <alignment horizontal="center" vertical="center" wrapText="1"/>
    </xf>
    <xf numFmtId="4" fontId="4" fillId="0" borderId="12" xfId="0" applyNumberFormat="1" applyFont="1" applyFill="1" applyBorder="1" applyAlignment="1" applyProtection="1">
      <alignment horizontal="center" vertical="center"/>
    </xf>
    <xf numFmtId="0" fontId="0" fillId="0" borderId="0" xfId="0" applyFont="1" applyAlignment="1">
      <alignment vertical="center"/>
    </xf>
    <xf numFmtId="0" fontId="0" fillId="0" borderId="0" xfId="0" applyFont="1" applyAlignment="1">
      <alignment horizontal="left"/>
    </xf>
    <xf numFmtId="0" fontId="0" fillId="0" borderId="0" xfId="0" applyAlignment="1">
      <alignment horizontal="left"/>
    </xf>
    <xf numFmtId="0" fontId="3" fillId="0" borderId="0" xfId="0" applyFont="1" applyAlignment="1">
      <alignment horizontal="center" vertical="center" wrapText="1"/>
    </xf>
    <xf numFmtId="0" fontId="3" fillId="0" borderId="0" xfId="0" applyFont="1" applyAlignment="1">
      <alignment wrapText="1"/>
    </xf>
    <xf numFmtId="164" fontId="0" fillId="0" borderId="0" xfId="0" applyNumberFormat="1" applyFont="1" applyFill="1" applyAlignment="1">
      <alignment horizontal="center" vertical="center"/>
    </xf>
    <xf numFmtId="0" fontId="0" fillId="0" borderId="0" xfId="0" applyFont="1" applyFill="1"/>
    <xf numFmtId="164" fontId="8" fillId="0" borderId="0" xfId="0" applyNumberFormat="1" applyFont="1" applyFill="1" applyAlignment="1">
      <alignment horizontal="center" vertical="center"/>
    </xf>
    <xf numFmtId="0" fontId="8" fillId="0" borderId="0" xfId="0" applyFont="1" applyFill="1"/>
    <xf numFmtId="0" fontId="0" fillId="0" borderId="0" xfId="0" applyFont="1" applyAlignment="1">
      <alignment horizontal="left" vertical="center"/>
    </xf>
    <xf numFmtId="0" fontId="0" fillId="0" borderId="0" xfId="0" applyFont="1" applyAlignment="1">
      <alignment horizontal="center" vertical="center"/>
    </xf>
    <xf numFmtId="0" fontId="0" fillId="4" borderId="2" xfId="0" applyFont="1" applyFill="1" applyBorder="1" applyAlignment="1">
      <alignment horizontal="center"/>
    </xf>
    <xf numFmtId="4" fontId="0" fillId="0" borderId="2" xfId="0" applyNumberFormat="1" applyFont="1" applyBorder="1" applyAlignment="1">
      <alignment vertical="center"/>
    </xf>
    <xf numFmtId="0" fontId="0" fillId="0" borderId="0" xfId="0" applyAlignment="1">
      <alignment horizontal="left" vertical="center"/>
    </xf>
    <xf numFmtId="0" fontId="0" fillId="0" borderId="0" xfId="0" applyAlignment="1">
      <alignment horizontal="center" vertical="center"/>
    </xf>
    <xf numFmtId="1" fontId="2" fillId="3" borderId="2" xfId="0" applyNumberFormat="1" applyFont="1" applyFill="1" applyBorder="1" applyAlignment="1">
      <alignment horizontal="center" vertical="center" wrapText="1"/>
    </xf>
    <xf numFmtId="0" fontId="5" fillId="3" borderId="0" xfId="0" applyFont="1" applyFill="1" applyBorder="1" applyAlignment="1">
      <alignment horizontal="left" vertical="center"/>
    </xf>
    <xf numFmtId="0" fontId="0" fillId="3" borderId="0" xfId="0" applyFont="1" applyFill="1" applyBorder="1"/>
    <xf numFmtId="4" fontId="0" fillId="3" borderId="0" xfId="0" applyNumberFormat="1" applyFont="1" applyFill="1" applyBorder="1"/>
    <xf numFmtId="0" fontId="0" fillId="3" borderId="0" xfId="0" applyFont="1" applyFill="1" applyBorder="1" applyAlignment="1">
      <alignment horizontal="center"/>
    </xf>
    <xf numFmtId="3" fontId="0" fillId="3" borderId="0" xfId="0" applyNumberFormat="1" applyFont="1" applyFill="1" applyBorder="1" applyAlignment="1">
      <alignment horizontal="center"/>
    </xf>
    <xf numFmtId="4" fontId="0" fillId="3" borderId="0" xfId="0" applyNumberFormat="1" applyFont="1" applyFill="1" applyBorder="1" applyAlignment="1">
      <alignment horizontal="center"/>
    </xf>
    <xf numFmtId="3" fontId="0" fillId="0" borderId="0" xfId="0" applyNumberFormat="1" applyFont="1" applyBorder="1" applyAlignment="1">
      <alignment horizontal="center"/>
    </xf>
    <xf numFmtId="0" fontId="16" fillId="0" borderId="0" xfId="0" applyFont="1"/>
    <xf numFmtId="4" fontId="16" fillId="0" borderId="0" xfId="0" applyNumberFormat="1" applyFont="1"/>
    <xf numFmtId="0" fontId="17" fillId="0" borderId="0" xfId="0" applyFont="1"/>
    <xf numFmtId="0" fontId="8" fillId="0" borderId="0" xfId="0" applyFont="1"/>
    <xf numFmtId="0" fontId="16" fillId="0" borderId="0" xfId="0" applyFont="1" applyBorder="1"/>
    <xf numFmtId="0" fontId="0" fillId="0" borderId="0" xfId="0" applyFont="1" applyBorder="1"/>
    <xf numFmtId="0" fontId="19" fillId="0" borderId="0" xfId="0" applyFont="1" applyFill="1" applyAlignment="1">
      <alignment horizontal="center" vertical="center" wrapText="1"/>
    </xf>
    <xf numFmtId="0" fontId="19" fillId="0" borderId="2" xfId="0" applyFont="1" applyFill="1" applyBorder="1" applyAlignment="1">
      <alignment horizontal="center" vertical="center" wrapText="1"/>
    </xf>
    <xf numFmtId="0" fontId="1" fillId="0" borderId="0" xfId="0" applyFont="1" applyAlignment="1">
      <alignment horizontal="center" vertical="center" wrapText="1"/>
    </xf>
    <xf numFmtId="0" fontId="4" fillId="0" borderId="0" xfId="0" applyFont="1" applyFill="1" applyAlignment="1">
      <alignment vertical="center"/>
    </xf>
    <xf numFmtId="0" fontId="4" fillId="0" borderId="0" xfId="0" applyFont="1"/>
    <xf numFmtId="0" fontId="4" fillId="0" borderId="0" xfId="0" applyFont="1" applyAlignment="1">
      <alignment horizontal="center" vertical="center"/>
    </xf>
    <xf numFmtId="0" fontId="4" fillId="0" borderId="0" xfId="0" applyFont="1" applyAlignment="1">
      <alignment horizontal="center"/>
    </xf>
    <xf numFmtId="0" fontId="4" fillId="3" borderId="0" xfId="0" applyFont="1" applyFill="1" applyAlignment="1">
      <alignment horizontal="center" vertical="center" wrapText="1"/>
    </xf>
    <xf numFmtId="0" fontId="13" fillId="0" borderId="0" xfId="0" applyFont="1"/>
    <xf numFmtId="0" fontId="4" fillId="0" borderId="0" xfId="0" applyFont="1" applyBorder="1" applyAlignment="1">
      <alignment horizontal="center" vertical="center"/>
    </xf>
    <xf numFmtId="0" fontId="4" fillId="0" borderId="0" xfId="0" applyFont="1" applyBorder="1"/>
    <xf numFmtId="0" fontId="4" fillId="0" borderId="0" xfId="0" applyFont="1" applyBorder="1" applyAlignment="1">
      <alignment horizontal="center"/>
    </xf>
    <xf numFmtId="0" fontId="4" fillId="3" borderId="0" xfId="0" applyFont="1" applyFill="1" applyBorder="1" applyAlignment="1">
      <alignment horizontal="center" vertical="center" wrapText="1"/>
    </xf>
    <xf numFmtId="0" fontId="4" fillId="0" borderId="11" xfId="0" applyFont="1" applyBorder="1"/>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0" borderId="2" xfId="3" applyFont="1" applyFill="1" applyBorder="1" applyAlignment="1">
      <alignment horizontal="center" vertical="center" wrapText="1"/>
    </xf>
    <xf numFmtId="0" fontId="4" fillId="0" borderId="2" xfId="3" applyFont="1" applyFill="1" applyBorder="1" applyAlignment="1">
      <alignment vertical="center" wrapText="1"/>
    </xf>
    <xf numFmtId="4" fontId="4" fillId="0" borderId="2" xfId="3" applyNumberFormat="1" applyFont="1" applyFill="1" applyBorder="1" applyAlignment="1">
      <alignment vertical="center" wrapText="1"/>
    </xf>
    <xf numFmtId="0" fontId="4" fillId="0" borderId="0" xfId="0" applyFont="1" applyFill="1" applyBorder="1"/>
    <xf numFmtId="0" fontId="4" fillId="0" borderId="11" xfId="0" applyFont="1" applyFill="1" applyBorder="1" applyAlignment="1">
      <alignment horizontal="right" vertical="center"/>
    </xf>
    <xf numFmtId="4" fontId="4" fillId="0" borderId="0" xfId="0" applyNumberFormat="1" applyFont="1" applyFill="1"/>
    <xf numFmtId="4" fontId="4" fillId="0" borderId="0" xfId="0" applyNumberFormat="1" applyFont="1" applyFill="1" applyBorder="1"/>
    <xf numFmtId="4" fontId="4" fillId="0" borderId="11" xfId="0" applyNumberFormat="1" applyFont="1" applyFill="1" applyBorder="1" applyAlignment="1">
      <alignment horizontal="right" vertical="center"/>
    </xf>
    <xf numFmtId="0" fontId="4" fillId="0" borderId="2" xfId="0" applyFont="1" applyBorder="1" applyAlignment="1">
      <alignment vertical="center" wrapText="1"/>
    </xf>
    <xf numFmtId="0" fontId="4" fillId="3" borderId="2" xfId="0" applyFont="1" applyFill="1" applyBorder="1" applyAlignment="1">
      <alignment horizontal="center" vertical="center" wrapText="1"/>
    </xf>
    <xf numFmtId="0" fontId="4" fillId="0" borderId="15" xfId="3" applyFont="1" applyFill="1" applyBorder="1" applyAlignment="1">
      <alignment horizontal="center" vertical="center" wrapText="1"/>
    </xf>
    <xf numFmtId="0" fontId="4" fillId="0" borderId="0" xfId="3" applyFont="1" applyFill="1" applyBorder="1" applyAlignment="1">
      <alignment horizontal="center" vertical="center" wrapText="1"/>
    </xf>
    <xf numFmtId="0" fontId="4" fillId="0" borderId="0" xfId="3" applyFont="1" applyFill="1" applyBorder="1" applyAlignment="1">
      <alignment vertical="center" wrapText="1"/>
    </xf>
    <xf numFmtId="4" fontId="4" fillId="0" borderId="0" xfId="3" applyNumberFormat="1" applyFont="1" applyFill="1" applyBorder="1" applyAlignment="1">
      <alignment vertical="center" wrapText="1"/>
    </xf>
    <xf numFmtId="0" fontId="4" fillId="0" borderId="0" xfId="0" applyFont="1" applyAlignment="1">
      <alignment horizontal="right" vertical="center"/>
    </xf>
    <xf numFmtId="4" fontId="4" fillId="0" borderId="0" xfId="0" applyNumberFormat="1" applyFont="1"/>
    <xf numFmtId="0" fontId="4" fillId="2" borderId="14" xfId="0" applyFont="1" applyFill="1" applyBorder="1" applyAlignment="1">
      <alignment horizontal="center" vertical="center"/>
    </xf>
    <xf numFmtId="0" fontId="4" fillId="0" borderId="3" xfId="3" applyFont="1" applyFill="1" applyBorder="1" applyAlignment="1">
      <alignment horizontal="center" vertical="center" wrapText="1"/>
    </xf>
    <xf numFmtId="0" fontId="4" fillId="2" borderId="2" xfId="0" applyFont="1" applyFill="1" applyBorder="1" applyAlignment="1">
      <alignment horizontal="center" vertical="center"/>
    </xf>
    <xf numFmtId="0" fontId="4" fillId="0" borderId="2" xfId="0" applyFont="1" applyFill="1" applyBorder="1" applyAlignment="1">
      <alignment vertical="center" wrapText="1"/>
    </xf>
    <xf numFmtId="0" fontId="4" fillId="0" borderId="2" xfId="0" applyFont="1" applyFill="1" applyBorder="1"/>
    <xf numFmtId="0" fontId="4" fillId="0" borderId="2" xfId="0" applyFont="1" applyFill="1" applyBorder="1" applyAlignment="1">
      <alignment horizontal="right" vertical="center"/>
    </xf>
    <xf numFmtId="4" fontId="4" fillId="0" borderId="2" xfId="0" applyNumberFormat="1" applyFont="1" applyFill="1" applyBorder="1"/>
    <xf numFmtId="4" fontId="4" fillId="0" borderId="2" xfId="0" applyNumberFormat="1" applyFont="1" applyFill="1" applyBorder="1" applyAlignment="1">
      <alignment horizontal="right" vertical="center"/>
    </xf>
    <xf numFmtId="4" fontId="4" fillId="0" borderId="2" xfId="0" applyNumberFormat="1" applyFont="1" applyFill="1" applyBorder="1" applyAlignment="1">
      <alignment vertical="center"/>
    </xf>
    <xf numFmtId="4" fontId="0" fillId="0" borderId="2" xfId="0" applyNumberFormat="1" applyFont="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2" xfId="0" applyFont="1" applyFill="1" applyBorder="1" applyAlignment="1">
      <alignment horizontal="left" vertical="top" wrapText="1"/>
    </xf>
    <xf numFmtId="0" fontId="0" fillId="0" borderId="2" xfId="0" applyBorder="1" applyAlignment="1">
      <alignment horizontal="center"/>
    </xf>
    <xf numFmtId="49" fontId="4" fillId="3" borderId="2" xfId="0" applyNumberFormat="1" applyFont="1" applyFill="1" applyBorder="1" applyAlignment="1">
      <alignment horizontal="center" vertical="center" wrapText="1"/>
    </xf>
    <xf numFmtId="4" fontId="4" fillId="0" borderId="2" xfId="0" applyNumberFormat="1" applyFont="1" applyFill="1" applyBorder="1" applyAlignment="1">
      <alignment horizontal="center" vertical="center" wrapText="1"/>
    </xf>
    <xf numFmtId="0" fontId="4" fillId="0" borderId="2" xfId="0" applyFont="1" applyFill="1" applyBorder="1" applyAlignment="1">
      <alignment horizontal="left" vertical="center"/>
    </xf>
    <xf numFmtId="0" fontId="0" fillId="0" borderId="2" xfId="0" applyFont="1" applyFill="1" applyBorder="1" applyAlignment="1">
      <alignment horizontal="center" vertical="center"/>
    </xf>
    <xf numFmtId="4" fontId="0" fillId="0" borderId="2" xfId="0" applyNumberFormat="1" applyFont="1" applyBorder="1" applyAlignment="1">
      <alignment horizontal="right"/>
    </xf>
    <xf numFmtId="3" fontId="22" fillId="0" borderId="2" xfId="0" applyNumberFormat="1" applyFont="1" applyBorder="1" applyAlignment="1">
      <alignment horizontal="center"/>
    </xf>
    <xf numFmtId="4" fontId="22" fillId="0" borderId="2" xfId="0" applyNumberFormat="1" applyFont="1" applyBorder="1"/>
    <xf numFmtId="0" fontId="0" fillId="0" borderId="2" xfId="0" applyFont="1" applyFill="1" applyBorder="1" applyAlignment="1">
      <alignment horizontal="center"/>
    </xf>
    <xf numFmtId="0" fontId="22" fillId="0" borderId="2" xfId="0" applyFont="1" applyBorder="1" applyAlignment="1">
      <alignment horizontal="center"/>
    </xf>
    <xf numFmtId="4" fontId="22" fillId="0" borderId="2" xfId="0" applyNumberFormat="1" applyFont="1" applyBorder="1" applyAlignment="1"/>
    <xf numFmtId="0" fontId="22" fillId="0" borderId="2" xfId="0" applyFont="1" applyFill="1" applyBorder="1" applyAlignment="1">
      <alignment horizontal="center"/>
    </xf>
    <xf numFmtId="4" fontId="0" fillId="0" borderId="2" xfId="0" applyNumberFormat="1" applyFont="1" applyBorder="1" applyAlignment="1"/>
    <xf numFmtId="3" fontId="0" fillId="0" borderId="2" xfId="0" applyNumberFormat="1" applyBorder="1" applyAlignment="1">
      <alignment horizontal="center"/>
    </xf>
    <xf numFmtId="4" fontId="0" fillId="0" borderId="2" xfId="0" applyNumberFormat="1" applyBorder="1" applyAlignment="1">
      <alignment horizontal="right"/>
    </xf>
    <xf numFmtId="4" fontId="0" fillId="0" borderId="2" xfId="0" applyNumberFormat="1" applyFont="1" applyBorder="1" applyAlignment="1">
      <alignment horizontal="right" vertical="center"/>
    </xf>
    <xf numFmtId="0" fontId="0" fillId="5" borderId="2" xfId="0" applyFill="1" applyBorder="1" applyAlignment="1">
      <alignment horizontal="center"/>
    </xf>
    <xf numFmtId="0" fontId="0" fillId="5" borderId="2" xfId="0" applyFill="1" applyBorder="1"/>
    <xf numFmtId="0" fontId="0" fillId="5" borderId="2" xfId="0" applyFill="1" applyBorder="1" applyAlignment="1">
      <alignment wrapText="1"/>
    </xf>
    <xf numFmtId="0" fontId="2" fillId="2" borderId="5"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0" fontId="5" fillId="0" borderId="7" xfId="0" applyFont="1" applyFill="1" applyBorder="1" applyAlignment="1">
      <alignment horizontal="left" vertical="center"/>
    </xf>
    <xf numFmtId="0" fontId="4" fillId="0" borderId="1" xfId="0" applyFont="1" applyFill="1" applyBorder="1" applyAlignment="1">
      <alignment horizontal="center" vertical="center" wrapText="1"/>
    </xf>
    <xf numFmtId="0" fontId="0" fillId="0" borderId="2" xfId="0" applyFont="1" applyBorder="1" applyAlignment="1">
      <alignment horizontal="center" vertical="center" wrapText="1"/>
    </xf>
    <xf numFmtId="0" fontId="4" fillId="3" borderId="2" xfId="0" applyFont="1" applyFill="1" applyBorder="1" applyAlignment="1">
      <alignment horizontal="center" vertical="center" wrapText="1"/>
    </xf>
    <xf numFmtId="0" fontId="0" fillId="0" borderId="2" xfId="0" applyFont="1" applyBorder="1" applyAlignment="1">
      <alignment horizontal="center" vertical="center"/>
    </xf>
    <xf numFmtId="0" fontId="4" fillId="0" borderId="2" xfId="0" applyFont="1" applyFill="1" applyBorder="1" applyAlignment="1">
      <alignment horizontal="center" vertical="center"/>
    </xf>
    <xf numFmtId="17"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4" fontId="4" fillId="0" borderId="2" xfId="0" applyNumberFormat="1" applyFont="1" applyFill="1" applyBorder="1" applyAlignment="1">
      <alignment horizontal="center" vertical="center"/>
    </xf>
    <xf numFmtId="0" fontId="4" fillId="3"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1" fillId="0" borderId="2" xfId="0" applyFont="1" applyBorder="1" applyAlignment="1">
      <alignment horizontal="center" vertical="center" wrapText="1"/>
    </xf>
    <xf numFmtId="0" fontId="0" fillId="0" borderId="2" xfId="0" applyFont="1" applyBorder="1" applyAlignment="1">
      <alignment horizontal="left" vertical="center" wrapText="1"/>
    </xf>
    <xf numFmtId="0" fontId="2" fillId="3" borderId="2" xfId="0" applyFont="1" applyFill="1" applyBorder="1" applyAlignment="1">
      <alignment horizontal="center" vertical="center" wrapText="1"/>
    </xf>
    <xf numFmtId="4" fontId="2" fillId="3" borderId="2" xfId="0" applyNumberFormat="1"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0" fontId="2" fillId="2" borderId="5" xfId="0" applyFont="1" applyFill="1" applyBorder="1" applyAlignment="1">
      <alignment horizontal="center" vertical="center"/>
    </xf>
    <xf numFmtId="0" fontId="0" fillId="0" borderId="0" xfId="0" applyFont="1"/>
    <xf numFmtId="1" fontId="2" fillId="2" borderId="2" xfId="0" applyNumberFormat="1" applyFont="1" applyFill="1" applyBorder="1" applyAlignment="1">
      <alignment horizontal="center" vertical="center" wrapText="1"/>
    </xf>
    <xf numFmtId="0" fontId="0" fillId="4" borderId="1" xfId="0" applyFont="1" applyFill="1" applyBorder="1" applyAlignment="1">
      <alignment horizontal="center"/>
    </xf>
    <xf numFmtId="3" fontId="0" fillId="0" borderId="2" xfId="0" applyNumberFormat="1" applyFont="1" applyBorder="1" applyAlignment="1">
      <alignment horizontal="center"/>
    </xf>
    <xf numFmtId="4" fontId="0" fillId="0" borderId="2" xfId="0" applyNumberFormat="1" applyFont="1" applyBorder="1"/>
    <xf numFmtId="0" fontId="0" fillId="0" borderId="2" xfId="0" applyFont="1" applyBorder="1" applyAlignment="1">
      <alignment horizontal="center"/>
    </xf>
    <xf numFmtId="0" fontId="2" fillId="3" borderId="5" xfId="0" applyFont="1" applyFill="1" applyBorder="1" applyAlignment="1">
      <alignment horizontal="center" vertical="center"/>
    </xf>
    <xf numFmtId="0" fontId="2" fillId="3" borderId="5"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19" fillId="0" borderId="2" xfId="0" applyFont="1" applyFill="1" applyBorder="1" applyAlignment="1">
      <alignment horizontal="left" vertical="center" wrapText="1"/>
    </xf>
    <xf numFmtId="0" fontId="4" fillId="3" borderId="2" xfId="0" applyFont="1" applyFill="1" applyBorder="1" applyAlignment="1">
      <alignment horizontal="center" vertical="center"/>
    </xf>
    <xf numFmtId="0" fontId="19" fillId="3" borderId="2" xfId="0" applyFont="1" applyFill="1" applyBorder="1" applyAlignment="1">
      <alignment horizontal="center" vertical="center" wrapText="1"/>
    </xf>
    <xf numFmtId="0" fontId="4" fillId="3" borderId="4" xfId="0" applyFont="1" applyFill="1" applyBorder="1" applyAlignment="1">
      <alignment horizontal="center" vertical="center" wrapText="1"/>
    </xf>
    <xf numFmtId="4" fontId="4" fillId="3" borderId="2" xfId="0" applyNumberFormat="1"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9" xfId="0" applyFont="1" applyFill="1" applyBorder="1" applyAlignment="1">
      <alignment horizontal="left" vertical="center"/>
    </xf>
    <xf numFmtId="0" fontId="4" fillId="3" borderId="6" xfId="0" applyFont="1" applyFill="1" applyBorder="1" applyAlignment="1">
      <alignment horizontal="center" vertical="center"/>
    </xf>
    <xf numFmtId="0" fontId="4" fillId="3" borderId="2" xfId="0" applyFont="1" applyFill="1" applyBorder="1" applyAlignment="1">
      <alignment horizontal="left" vertical="top" wrapText="1"/>
    </xf>
    <xf numFmtId="1" fontId="4" fillId="3" borderId="2" xfId="0" applyNumberFormat="1" applyFont="1" applyFill="1" applyBorder="1" applyAlignment="1">
      <alignment horizontal="center" vertical="center" wrapText="1"/>
    </xf>
    <xf numFmtId="17" fontId="4" fillId="3" borderId="2" xfId="0" applyNumberFormat="1" applyFont="1" applyFill="1" applyBorder="1" applyAlignment="1">
      <alignment horizontal="center" vertical="center" wrapText="1"/>
    </xf>
    <xf numFmtId="4" fontId="4" fillId="3" borderId="2" xfId="0" applyNumberFormat="1" applyFont="1" applyFill="1" applyBorder="1" applyAlignment="1">
      <alignment horizontal="center" vertical="center"/>
    </xf>
    <xf numFmtId="0" fontId="19" fillId="3" borderId="0" xfId="0" applyFont="1" applyFill="1" applyAlignment="1">
      <alignment horizontal="center" vertical="center" wrapText="1"/>
    </xf>
    <xf numFmtId="3" fontId="4" fillId="3" borderId="2" xfId="0" applyNumberFormat="1" applyFont="1" applyFill="1" applyBorder="1" applyAlignment="1">
      <alignment horizontal="center" vertical="center" wrapText="1"/>
    </xf>
    <xf numFmtId="164" fontId="4" fillId="0" borderId="0" xfId="0" applyNumberFormat="1" applyFont="1" applyFill="1" applyAlignment="1">
      <alignment horizontal="center" vertical="center"/>
    </xf>
    <xf numFmtId="0" fontId="4" fillId="0" borderId="0" xfId="0" applyFont="1" applyFill="1"/>
    <xf numFmtId="0" fontId="0" fillId="0" borderId="0" xfId="0" applyFont="1"/>
    <xf numFmtId="0" fontId="5" fillId="0" borderId="2" xfId="0" applyFont="1" applyFill="1" applyBorder="1" applyAlignment="1">
      <alignment horizontal="center" vertical="center"/>
    </xf>
    <xf numFmtId="0" fontId="5" fillId="0" borderId="0" xfId="0" applyFont="1" applyFill="1" applyBorder="1" applyAlignment="1">
      <alignment horizontal="center" vertical="center"/>
    </xf>
    <xf numFmtId="4" fontId="0" fillId="0" borderId="2" xfId="0" applyNumberFormat="1" applyFont="1" applyBorder="1"/>
    <xf numFmtId="0" fontId="2" fillId="3" borderId="5" xfId="0" applyFont="1" applyFill="1" applyBorder="1" applyAlignment="1">
      <alignment horizontal="center" vertical="center"/>
    </xf>
    <xf numFmtId="0" fontId="2" fillId="3" borderId="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4" fillId="0" borderId="2" xfId="0" applyNumberFormat="1" applyFont="1" applyFill="1" applyBorder="1" applyAlignment="1" applyProtection="1">
      <alignment horizontal="center" vertical="center" wrapText="1"/>
      <protection locked="0"/>
    </xf>
    <xf numFmtId="0" fontId="11" fillId="0" borderId="7" xfId="0" applyFont="1" applyFill="1" applyBorder="1" applyAlignment="1">
      <alignment horizontal="left" vertical="center" wrapText="1"/>
    </xf>
    <xf numFmtId="0" fontId="4" fillId="0" borderId="7" xfId="0" applyFont="1" applyFill="1" applyBorder="1" applyAlignment="1">
      <alignment horizontal="left" vertical="center"/>
    </xf>
    <xf numFmtId="0" fontId="0" fillId="4" borderId="2" xfId="0" applyFont="1" applyFill="1" applyBorder="1" applyAlignment="1">
      <alignment horizontal="center" vertical="center"/>
    </xf>
    <xf numFmtId="3" fontId="4" fillId="0" borderId="2" xfId="0" applyNumberFormat="1" applyFont="1" applyFill="1" applyBorder="1" applyAlignment="1">
      <alignment horizontal="center" vertical="center"/>
    </xf>
    <xf numFmtId="0" fontId="0" fillId="0" borderId="2" xfId="0" applyFont="1" applyFill="1" applyBorder="1" applyAlignment="1">
      <alignment horizontal="center" vertical="center" wrapText="1"/>
    </xf>
    <xf numFmtId="0" fontId="0" fillId="0" borderId="2" xfId="0" applyFont="1" applyFill="1" applyBorder="1" applyAlignment="1">
      <alignment horizontal="left" vertical="center"/>
    </xf>
    <xf numFmtId="17" fontId="0" fillId="0" borderId="2" xfId="0" applyNumberFormat="1" applyFont="1" applyFill="1" applyBorder="1" applyAlignment="1">
      <alignment horizontal="left" vertical="center" wrapText="1"/>
    </xf>
    <xf numFmtId="49" fontId="0" fillId="0" borderId="2" xfId="0" applyNumberFormat="1" applyFont="1" applyFill="1" applyBorder="1" applyAlignment="1">
      <alignment horizontal="center" vertical="center" wrapText="1"/>
    </xf>
    <xf numFmtId="4" fontId="0" fillId="0" borderId="2" xfId="0" applyNumberFormat="1" applyFill="1" applyBorder="1" applyAlignment="1">
      <alignment horizontal="right"/>
    </xf>
    <xf numFmtId="0" fontId="4" fillId="3" borderId="2" xfId="0" applyFont="1" applyFill="1" applyBorder="1" applyAlignment="1">
      <alignment horizontal="left" vertical="center"/>
    </xf>
    <xf numFmtId="0" fontId="4" fillId="3" borderId="2" xfId="0" applyFont="1" applyFill="1" applyBorder="1" applyAlignment="1">
      <alignment vertical="center" wrapText="1"/>
    </xf>
    <xf numFmtId="0" fontId="4" fillId="3" borderId="0" xfId="0" applyFont="1" applyFill="1" applyBorder="1" applyAlignment="1">
      <alignment horizontal="center" vertical="center"/>
    </xf>
    <xf numFmtId="0" fontId="4" fillId="0" borderId="4" xfId="0" applyFont="1" applyFill="1" applyBorder="1" applyAlignment="1">
      <alignment horizontal="center" vertical="center"/>
    </xf>
    <xf numFmtId="44" fontId="4" fillId="0" borderId="2" xfId="1" applyFont="1" applyFill="1" applyBorder="1" applyAlignment="1">
      <alignment horizontal="center" vertical="center" wrapText="1"/>
    </xf>
    <xf numFmtId="167" fontId="10" fillId="0" borderId="2" xfId="5" applyNumberFormat="1" applyFont="1" applyBorder="1"/>
    <xf numFmtId="0" fontId="23" fillId="0" borderId="0" xfId="0" applyFont="1" applyAlignment="1">
      <alignment horizontal="center" vertical="center"/>
    </xf>
    <xf numFmtId="0" fontId="23" fillId="0" borderId="0" xfId="0" applyFont="1"/>
    <xf numFmtId="17" fontId="4" fillId="0" borderId="2" xfId="0" quotePrefix="1" applyNumberFormat="1" applyFont="1" applyFill="1" applyBorder="1" applyAlignment="1">
      <alignment horizontal="center" vertical="center" wrapText="1"/>
    </xf>
    <xf numFmtId="4" fontId="4" fillId="0" borderId="2" xfId="0" quotePrefix="1" applyNumberFormat="1" applyFont="1" applyFill="1" applyBorder="1" applyAlignment="1">
      <alignment horizontal="center" vertical="center"/>
    </xf>
    <xf numFmtId="4" fontId="10" fillId="0" borderId="2" xfId="0" applyNumberFormat="1" applyFont="1" applyBorder="1" applyAlignment="1">
      <alignment horizontal="right"/>
    </xf>
    <xf numFmtId="4" fontId="0" fillId="0" borderId="0" xfId="0" applyNumberFormat="1" applyFont="1" applyAlignment="1">
      <alignment horizontal="center" vertical="center"/>
    </xf>
    <xf numFmtId="0" fontId="4" fillId="0" borderId="0" xfId="0" applyFont="1" applyAlignment="1">
      <alignment horizontal="left" vertical="center" wrapText="1"/>
    </xf>
    <xf numFmtId="1" fontId="4" fillId="0" borderId="2" xfId="0" applyNumberFormat="1" applyFont="1" applyFill="1" applyBorder="1" applyAlignment="1">
      <alignment horizontal="center" vertical="center" wrapText="1"/>
    </xf>
    <xf numFmtId="17" fontId="4" fillId="0" borderId="2" xfId="0" applyNumberFormat="1" applyFont="1" applyFill="1" applyBorder="1" applyAlignment="1">
      <alignment horizontal="left" vertical="center" wrapText="1"/>
    </xf>
    <xf numFmtId="0" fontId="11" fillId="0" borderId="0" xfId="0" applyFont="1" applyFill="1" applyBorder="1" applyAlignment="1">
      <alignment horizontal="left" vertical="center" wrapText="1"/>
    </xf>
    <xf numFmtId="165" fontId="4" fillId="0" borderId="2" xfId="2" applyFont="1" applyFill="1" applyBorder="1" applyAlignment="1">
      <alignment horizontal="center" vertical="center" wrapText="1"/>
    </xf>
    <xf numFmtId="165" fontId="20" fillId="0" borderId="2" xfId="2" applyFont="1" applyFill="1" applyBorder="1" applyAlignment="1">
      <alignment horizontal="center" vertical="center" wrapText="1"/>
    </xf>
    <xf numFmtId="0" fontId="1" fillId="0" borderId="2" xfId="0" applyFont="1" applyBorder="1" applyAlignment="1">
      <alignment horizontal="left" vertical="center" wrapText="1"/>
    </xf>
    <xf numFmtId="0" fontId="0" fillId="0" borderId="0" xfId="0" applyFont="1" applyAlignment="1">
      <alignment horizontal="left" vertical="center" wrapText="1"/>
    </xf>
    <xf numFmtId="0" fontId="1" fillId="0" borderId="0" xfId="0" applyFont="1" applyAlignment="1">
      <alignment vertical="center" wrapText="1"/>
    </xf>
    <xf numFmtId="0" fontId="0" fillId="0" borderId="2" xfId="0" applyFont="1" applyBorder="1" applyAlignment="1">
      <alignment vertical="center" wrapText="1"/>
    </xf>
    <xf numFmtId="0" fontId="0" fillId="0" borderId="0" xfId="0" applyFont="1" applyAlignment="1">
      <alignment horizontal="center" vertical="center" wrapText="1"/>
    </xf>
    <xf numFmtId="4" fontId="0" fillId="0" borderId="2" xfId="0" applyNumberFormat="1" applyFont="1" applyFill="1" applyBorder="1" applyAlignment="1">
      <alignment horizontal="right"/>
    </xf>
    <xf numFmtId="17" fontId="4" fillId="0" borderId="2" xfId="0" applyNumberFormat="1" applyFont="1" applyFill="1" applyBorder="1" applyAlignment="1">
      <alignment horizontal="left" vertical="top" wrapText="1"/>
    </xf>
    <xf numFmtId="49" fontId="4" fillId="0" borderId="2" xfId="0" applyNumberFormat="1" applyFont="1" applyFill="1" applyBorder="1" applyAlignment="1">
      <alignment horizontal="center" vertical="top" wrapText="1"/>
    </xf>
    <xf numFmtId="4" fontId="0" fillId="0" borderId="2" xfId="0" applyNumberFormat="1" applyFont="1" applyFill="1" applyBorder="1" applyAlignment="1">
      <alignment horizontal="right" vertical="center"/>
    </xf>
    <xf numFmtId="0" fontId="4" fillId="3" borderId="2" xfId="0" applyFont="1" applyFill="1" applyBorder="1" applyAlignment="1">
      <alignment horizontal="center" vertical="center" wrapText="1"/>
    </xf>
    <xf numFmtId="0" fontId="4" fillId="0" borderId="2" xfId="3" applyFont="1" applyFill="1" applyBorder="1" applyAlignment="1">
      <alignment horizontal="center" vertical="center" wrapText="1"/>
    </xf>
    <xf numFmtId="0" fontId="4" fillId="0" borderId="2" xfId="0" applyFont="1" applyFill="1" applyBorder="1" applyAlignment="1">
      <alignment horizontal="center" vertical="center"/>
    </xf>
    <xf numFmtId="0" fontId="27" fillId="0" borderId="0" xfId="0" applyFont="1"/>
    <xf numFmtId="17" fontId="4" fillId="0" borderId="5" xfId="0" applyNumberFormat="1" applyFont="1" applyFill="1" applyBorder="1" applyAlignment="1">
      <alignment horizontal="right" vertical="center" wrapText="1"/>
    </xf>
    <xf numFmtId="0" fontId="4" fillId="0" borderId="5" xfId="0" applyNumberFormat="1" applyFont="1" applyFill="1" applyBorder="1" applyAlignment="1">
      <alignment horizontal="center" vertical="center" wrapText="1"/>
    </xf>
    <xf numFmtId="17" fontId="4" fillId="0" borderId="2" xfId="0" applyNumberFormat="1" applyFont="1" applyFill="1" applyBorder="1" applyAlignment="1">
      <alignment horizontal="right" vertical="center" wrapText="1"/>
    </xf>
    <xf numFmtId="2" fontId="4" fillId="0" borderId="2" xfId="0" applyNumberFormat="1"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0" borderId="2" xfId="3" applyFont="1" applyFill="1" applyBorder="1" applyAlignment="1">
      <alignment horizontal="left" vertical="center" wrapText="1"/>
    </xf>
    <xf numFmtId="0" fontId="4" fillId="0" borderId="2" xfId="0" applyFont="1" applyBorder="1" applyAlignment="1">
      <alignment horizontal="left" vertical="center"/>
    </xf>
    <xf numFmtId="0" fontId="4" fillId="0" borderId="2" xfId="0" applyFont="1" applyBorder="1" applyAlignment="1">
      <alignment horizontal="left" vertical="center" wrapText="1"/>
    </xf>
    <xf numFmtId="0" fontId="20" fillId="2" borderId="2"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2" xfId="0" applyFont="1" applyFill="1" applyBorder="1" applyAlignment="1">
      <alignment horizontal="left" vertical="center" wrapText="1"/>
    </xf>
    <xf numFmtId="0" fontId="0" fillId="4" borderId="3" xfId="0" applyFont="1" applyFill="1" applyBorder="1" applyAlignment="1">
      <alignment horizontal="center"/>
    </xf>
    <xf numFmtId="0" fontId="0" fillId="4" borderId="7" xfId="0" applyFont="1" applyFill="1" applyBorder="1" applyAlignment="1">
      <alignment horizontal="center"/>
    </xf>
    <xf numFmtId="0" fontId="0" fillId="4" borderId="4" xfId="0" applyFont="1" applyFill="1" applyBorder="1" applyAlignment="1">
      <alignment horizontal="center"/>
    </xf>
    <xf numFmtId="4" fontId="4" fillId="0" borderId="2" xfId="0" applyNumberFormat="1"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left" vertical="center"/>
    </xf>
    <xf numFmtId="0" fontId="4" fillId="0" borderId="7"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2" xfId="0" applyFont="1" applyFill="1" applyBorder="1" applyAlignment="1">
      <alignment horizontal="center" vertical="center"/>
    </xf>
    <xf numFmtId="17" fontId="4" fillId="0" borderId="2" xfId="0" applyNumberFormat="1"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4" xfId="0" applyFont="1" applyFill="1" applyBorder="1" applyAlignment="1">
      <alignment horizontal="left" vertical="center" wrapText="1"/>
    </xf>
    <xf numFmtId="0" fontId="19" fillId="0" borderId="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5" xfId="0" applyFont="1" applyFill="1" applyBorder="1" applyAlignment="1">
      <alignment horizontal="center" vertical="center" wrapText="1"/>
    </xf>
    <xf numFmtId="4" fontId="2" fillId="3" borderId="1" xfId="0" applyNumberFormat="1" applyFont="1" applyFill="1" applyBorder="1" applyAlignment="1">
      <alignment horizontal="center" vertical="center"/>
    </xf>
    <xf numFmtId="4" fontId="2" fillId="3" borderId="8" xfId="0" applyNumberFormat="1" applyFont="1" applyFill="1" applyBorder="1" applyAlignment="1">
      <alignment horizontal="center" vertical="center"/>
    </xf>
    <xf numFmtId="4" fontId="2" fillId="3" borderId="5" xfId="0" applyNumberFormat="1" applyFont="1" applyFill="1" applyBorder="1" applyAlignment="1">
      <alignment horizontal="center" vertical="center"/>
    </xf>
    <xf numFmtId="4" fontId="2" fillId="3" borderId="1" xfId="0" applyNumberFormat="1" applyFont="1" applyFill="1" applyBorder="1" applyAlignment="1">
      <alignment horizontal="center" vertical="center" wrapText="1"/>
    </xf>
    <xf numFmtId="4" fontId="2" fillId="3" borderId="8" xfId="0" applyNumberFormat="1" applyFont="1" applyFill="1" applyBorder="1" applyAlignment="1">
      <alignment horizontal="center" vertical="center" wrapText="1"/>
    </xf>
    <xf numFmtId="4" fontId="2" fillId="3" borderId="5"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4" xfId="0" applyBorder="1" applyAlignment="1">
      <alignment horizontal="center"/>
    </xf>
    <xf numFmtId="4" fontId="2" fillId="2" borderId="2" xfId="0" applyNumberFormat="1" applyFont="1" applyFill="1" applyBorder="1" applyAlignment="1">
      <alignment horizontal="center" vertical="center" wrapText="1"/>
    </xf>
    <xf numFmtId="0" fontId="4" fillId="0" borderId="2" xfId="0" applyFont="1" applyFill="1" applyBorder="1" applyAlignment="1">
      <alignment horizontal="center" wrapText="1"/>
    </xf>
    <xf numFmtId="17" fontId="4" fillId="0" borderId="1" xfId="0" applyNumberFormat="1" applyFont="1" applyFill="1" applyBorder="1" applyAlignment="1">
      <alignment horizontal="center" vertical="center" wrapText="1"/>
    </xf>
    <xf numFmtId="17" fontId="4" fillId="0" borderId="5"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xf>
    <xf numFmtId="4" fontId="4" fillId="0" borderId="5" xfId="0" applyNumberFormat="1" applyFont="1" applyFill="1" applyBorder="1" applyAlignment="1">
      <alignment horizontal="center" vertical="center"/>
    </xf>
    <xf numFmtId="4" fontId="4" fillId="0" borderId="8" xfId="0" applyNumberFormat="1" applyFont="1" applyFill="1" applyBorder="1" applyAlignment="1">
      <alignment horizontal="center" vertical="center"/>
    </xf>
    <xf numFmtId="17" fontId="4" fillId="0" borderId="8" xfId="0" applyNumberFormat="1" applyFont="1" applyFill="1" applyBorder="1" applyAlignment="1">
      <alignment horizontal="center" vertical="center" wrapText="1"/>
    </xf>
    <xf numFmtId="0" fontId="18" fillId="3" borderId="1" xfId="0" applyFont="1" applyFill="1" applyBorder="1" applyAlignment="1">
      <alignment horizontal="left" vertical="center" wrapText="1"/>
    </xf>
    <xf numFmtId="0" fontId="18" fillId="3" borderId="8" xfId="0" applyFont="1" applyFill="1" applyBorder="1" applyAlignment="1">
      <alignment horizontal="left" vertical="center" wrapText="1"/>
    </xf>
    <xf numFmtId="0" fontId="18" fillId="3" borderId="5" xfId="0" applyFont="1" applyFill="1" applyBorder="1" applyAlignment="1">
      <alignment horizontal="left" vertical="center" wrapText="1"/>
    </xf>
    <xf numFmtId="0" fontId="2" fillId="3" borderId="8"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 xfId="0" applyFont="1" applyFill="1" applyBorder="1" applyAlignment="1">
      <alignment horizontal="center" vertical="center"/>
    </xf>
    <xf numFmtId="0" fontId="0" fillId="0" borderId="3" xfId="0" applyFont="1" applyBorder="1" applyAlignment="1">
      <alignment horizontal="left" vertical="center" wrapText="1"/>
    </xf>
    <xf numFmtId="0" fontId="0" fillId="0" borderId="7" xfId="0" applyFont="1" applyBorder="1" applyAlignment="1">
      <alignment horizontal="left" vertical="center"/>
    </xf>
    <xf numFmtId="0" fontId="0" fillId="0" borderId="4" xfId="0" applyFont="1" applyBorder="1" applyAlignment="1">
      <alignment horizontal="left" vertical="center"/>
    </xf>
    <xf numFmtId="0" fontId="9" fillId="2" borderId="1"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3" xfId="0" applyFont="1" applyFill="1" applyBorder="1" applyAlignment="1">
      <alignment horizontal="center" vertical="center" wrapText="1"/>
    </xf>
    <xf numFmtId="0" fontId="10" fillId="0" borderId="4" xfId="0" applyFont="1" applyBorder="1" applyAlignment="1">
      <alignment horizontal="center"/>
    </xf>
    <xf numFmtId="4" fontId="9" fillId="2" borderId="3" xfId="0" applyNumberFormat="1" applyFont="1" applyFill="1" applyBorder="1" applyAlignment="1">
      <alignment horizontal="center" vertical="center" wrapText="1"/>
    </xf>
    <xf numFmtId="4" fontId="9" fillId="2" borderId="4"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0" fillId="0" borderId="8" xfId="0" applyFont="1" applyBorder="1" applyAlignment="1">
      <alignment horizontal="center" vertical="center"/>
    </xf>
    <xf numFmtId="0" fontId="0" fillId="0" borderId="5" xfId="0" applyFont="1" applyBorder="1" applyAlignment="1">
      <alignment horizontal="center" vertical="center"/>
    </xf>
    <xf numFmtId="0" fontId="0" fillId="0" borderId="5"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4" fontId="2" fillId="0" borderId="5"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5" xfId="0"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49" fontId="4" fillId="0" borderId="8"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4" fontId="4" fillId="0" borderId="8" xfId="0" applyNumberFormat="1" applyFont="1" applyFill="1" applyBorder="1" applyAlignment="1">
      <alignment horizontal="center" vertical="center" wrapText="1"/>
    </xf>
    <xf numFmtId="4" fontId="4" fillId="0" borderId="5" xfId="0" applyNumberFormat="1" applyFont="1" applyFill="1" applyBorder="1" applyAlignment="1">
      <alignment horizontal="center" vertical="center" wrapText="1"/>
    </xf>
    <xf numFmtId="0" fontId="11" fillId="0" borderId="3"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0" fillId="4" borderId="3" xfId="0" applyFont="1" applyFill="1" applyBorder="1" applyAlignment="1">
      <alignment horizontal="center" vertical="center"/>
    </xf>
    <xf numFmtId="0" fontId="0" fillId="4" borderId="4" xfId="0" applyFont="1" applyFill="1" applyBorder="1" applyAlignment="1">
      <alignment horizontal="center" vertical="center"/>
    </xf>
    <xf numFmtId="0" fontId="0" fillId="4" borderId="7" xfId="0" applyFont="1" applyFill="1" applyBorder="1" applyAlignment="1">
      <alignment horizontal="center" vertical="center"/>
    </xf>
    <xf numFmtId="0" fontId="4" fillId="0" borderId="3" xfId="0" applyFont="1" applyFill="1" applyBorder="1" applyAlignment="1" applyProtection="1">
      <alignment horizontal="left" vertical="center" wrapText="1"/>
      <protection locked="0"/>
    </xf>
    <xf numFmtId="0" fontId="4" fillId="0" borderId="7"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left" vertical="center" wrapText="1"/>
      <protection locked="0"/>
    </xf>
    <xf numFmtId="4" fontId="4" fillId="0" borderId="1" xfId="0" quotePrefix="1" applyNumberFormat="1" applyFont="1" applyFill="1" applyBorder="1" applyAlignment="1">
      <alignment horizontal="center" vertical="center"/>
    </xf>
    <xf numFmtId="4" fontId="4" fillId="0" borderId="8" xfId="0" quotePrefix="1" applyNumberFormat="1" applyFont="1" applyFill="1" applyBorder="1" applyAlignment="1">
      <alignment horizontal="center" vertical="center"/>
    </xf>
    <xf numFmtId="4" fontId="4" fillId="0" borderId="5" xfId="0" quotePrefix="1" applyNumberFormat="1" applyFont="1" applyFill="1" applyBorder="1" applyAlignment="1">
      <alignment horizontal="center" vertical="center"/>
    </xf>
    <xf numFmtId="0" fontId="0" fillId="0" borderId="1" xfId="0" applyFont="1" applyBorder="1" applyAlignment="1">
      <alignment horizontal="center" wrapText="1"/>
    </xf>
    <xf numFmtId="0" fontId="0" fillId="0" borderId="8" xfId="0" applyFont="1" applyBorder="1" applyAlignment="1">
      <alignment horizontal="center"/>
    </xf>
    <xf numFmtId="0" fontId="0" fillId="0" borderId="5" xfId="0" applyFont="1" applyBorder="1" applyAlignment="1">
      <alignment horizontal="center"/>
    </xf>
    <xf numFmtId="17" fontId="4" fillId="0" borderId="1" xfId="0" quotePrefix="1" applyNumberFormat="1" applyFont="1" applyFill="1" applyBorder="1" applyAlignment="1">
      <alignment horizontal="center" vertical="center" wrapText="1"/>
    </xf>
    <xf numFmtId="17" fontId="4" fillId="0" borderId="8" xfId="0" quotePrefix="1" applyNumberFormat="1" applyFont="1" applyFill="1" applyBorder="1" applyAlignment="1">
      <alignment horizontal="center" vertical="center" wrapText="1"/>
    </xf>
    <xf numFmtId="17" fontId="4" fillId="0" borderId="5" xfId="0" quotePrefix="1" applyNumberFormat="1" applyFont="1" applyFill="1" applyBorder="1" applyAlignment="1">
      <alignment horizontal="center" vertical="center" wrapText="1"/>
    </xf>
    <xf numFmtId="0" fontId="10" fillId="4" borderId="3" xfId="0" applyFont="1" applyFill="1" applyBorder="1" applyAlignment="1">
      <alignment horizontal="center"/>
    </xf>
    <xf numFmtId="0" fontId="10" fillId="4" borderId="4" xfId="0" applyFont="1" applyFill="1" applyBorder="1" applyAlignment="1">
      <alignment horizontal="center"/>
    </xf>
    <xf numFmtId="0" fontId="10" fillId="4" borderId="7" xfId="0" applyFont="1" applyFill="1" applyBorder="1" applyAlignment="1">
      <alignment horizontal="center"/>
    </xf>
    <xf numFmtId="0" fontId="19" fillId="0" borderId="3"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4" fillId="0" borderId="3" xfId="1" applyNumberFormat="1" applyFont="1" applyFill="1" applyBorder="1" applyAlignment="1">
      <alignment horizontal="left" vertical="center" wrapText="1"/>
    </xf>
    <xf numFmtId="0" fontId="4" fillId="0" borderId="7" xfId="1" applyNumberFormat="1" applyFont="1" applyFill="1" applyBorder="1" applyAlignment="1">
      <alignment horizontal="left" vertical="center" wrapText="1"/>
    </xf>
    <xf numFmtId="0" fontId="4" fillId="0" borderId="4" xfId="1" applyNumberFormat="1" applyFont="1" applyFill="1" applyBorder="1" applyAlignment="1">
      <alignment horizontal="left" vertical="center" wrapText="1"/>
    </xf>
    <xf numFmtId="44" fontId="4" fillId="0" borderId="1" xfId="1" applyFont="1" applyFill="1" applyBorder="1" applyAlignment="1">
      <alignment horizontal="center" vertical="center" wrapText="1"/>
    </xf>
    <xf numFmtId="44" fontId="4" fillId="0" borderId="8" xfId="1" applyFont="1" applyFill="1" applyBorder="1" applyAlignment="1">
      <alignment horizontal="center" vertical="center" wrapText="1"/>
    </xf>
    <xf numFmtId="44" fontId="4" fillId="0" borderId="5" xfId="1" applyFont="1" applyFill="1" applyBorder="1" applyAlignment="1">
      <alignment horizontal="center" vertical="center" wrapText="1"/>
    </xf>
    <xf numFmtId="166" fontId="4" fillId="0" borderId="1" xfId="1" applyNumberFormat="1" applyFont="1" applyFill="1" applyBorder="1" applyAlignment="1">
      <alignment horizontal="center" vertical="center" wrapText="1"/>
    </xf>
    <xf numFmtId="166" fontId="4" fillId="0" borderId="8" xfId="1" applyNumberFormat="1" applyFont="1" applyFill="1" applyBorder="1" applyAlignment="1">
      <alignment horizontal="center" vertical="center" wrapText="1"/>
    </xf>
    <xf numFmtId="166" fontId="4" fillId="0" borderId="5" xfId="1"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5"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4" fontId="6" fillId="2" borderId="2" xfId="0" applyNumberFormat="1" applyFont="1" applyFill="1" applyBorder="1" applyAlignment="1">
      <alignment horizontal="center" vertical="center" wrapText="1"/>
    </xf>
    <xf numFmtId="0" fontId="4" fillId="0" borderId="3" xfId="0" applyFont="1" applyFill="1" applyBorder="1" applyAlignment="1">
      <alignment vertical="center" wrapText="1"/>
    </xf>
    <xf numFmtId="0" fontId="4" fillId="0" borderId="7" xfId="0" applyFont="1" applyFill="1" applyBorder="1" applyAlignment="1">
      <alignment vertical="center" wrapText="1"/>
    </xf>
    <xf numFmtId="0" fontId="4" fillId="0" borderId="4" xfId="0" applyFont="1" applyFill="1" applyBorder="1" applyAlignment="1">
      <alignment vertical="center" wrapText="1"/>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xf>
    <xf numFmtId="0" fontId="4" fillId="3" borderId="4" xfId="0" applyFont="1" applyFill="1" applyBorder="1" applyAlignment="1">
      <alignment horizontal="left" vertical="center"/>
    </xf>
    <xf numFmtId="0" fontId="4" fillId="0" borderId="2" xfId="0" applyNumberFormat="1" applyFont="1" applyFill="1" applyBorder="1" applyAlignment="1" applyProtection="1">
      <alignment horizontal="center" vertical="center" wrapText="1"/>
      <protection locked="0"/>
    </xf>
    <xf numFmtId="0" fontId="4" fillId="0" borderId="1" xfId="0" applyNumberFormat="1" applyFont="1" applyFill="1" applyBorder="1" applyAlignment="1" applyProtection="1">
      <alignment horizontal="center" vertical="center" wrapText="1"/>
      <protection locked="0"/>
    </xf>
    <xf numFmtId="0" fontId="4" fillId="0" borderId="5" xfId="0" applyNumberFormat="1" applyFont="1" applyFill="1" applyBorder="1" applyAlignment="1" applyProtection="1">
      <alignment horizontal="center" vertical="center" wrapText="1"/>
      <protection locked="0"/>
    </xf>
    <xf numFmtId="4" fontId="4" fillId="0" borderId="2" xfId="0" applyNumberFormat="1" applyFont="1" applyFill="1" applyBorder="1" applyAlignment="1" applyProtection="1">
      <alignment horizontal="center" vertical="center" wrapText="1"/>
      <protection locked="0"/>
    </xf>
    <xf numFmtId="4" fontId="0" fillId="0" borderId="2" xfId="0" applyNumberFormat="1" applyFont="1" applyBorder="1" applyAlignment="1" applyProtection="1">
      <alignment horizontal="center" vertical="center" wrapText="1"/>
      <protection locked="0"/>
    </xf>
    <xf numFmtId="0" fontId="1" fillId="0" borderId="0" xfId="0" applyFont="1" applyAlignment="1">
      <alignment horizontal="left" vertical="center"/>
    </xf>
    <xf numFmtId="0" fontId="0" fillId="0" borderId="2" xfId="0" applyFont="1" applyBorder="1" applyAlignment="1">
      <alignment horizontal="center" vertical="center" wrapText="1"/>
    </xf>
    <xf numFmtId="0" fontId="1" fillId="0" borderId="2" xfId="0" applyFont="1" applyBorder="1" applyAlignment="1">
      <alignment horizontal="center" vertical="center" wrapText="1"/>
    </xf>
    <xf numFmtId="0" fontId="0" fillId="0" borderId="2" xfId="0" applyFont="1" applyFill="1" applyBorder="1" applyAlignment="1">
      <alignment horizontal="left" vertical="center" wrapText="1"/>
    </xf>
    <xf numFmtId="0" fontId="0" fillId="0" borderId="2" xfId="0" applyFont="1" applyBorder="1" applyAlignment="1">
      <alignment horizontal="left" vertical="center" wrapText="1"/>
    </xf>
    <xf numFmtId="4" fontId="4" fillId="0" borderId="2" xfId="0" applyNumberFormat="1" applyFont="1" applyFill="1" applyBorder="1" applyAlignment="1">
      <alignment horizontal="center" vertical="center" wrapText="1"/>
    </xf>
    <xf numFmtId="0" fontId="0" fillId="0" borderId="2" xfId="0" applyFont="1" applyBorder="1" applyAlignment="1">
      <alignment horizontal="center" vertical="center"/>
    </xf>
    <xf numFmtId="0" fontId="0" fillId="4" borderId="2" xfId="0" applyFont="1" applyFill="1" applyBorder="1" applyAlignment="1">
      <alignment horizontal="center"/>
    </xf>
    <xf numFmtId="0" fontId="19" fillId="0" borderId="2"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5" xfId="0" applyFont="1" applyFill="1" applyBorder="1" applyAlignment="1">
      <alignment horizontal="center" vertical="center"/>
    </xf>
    <xf numFmtId="0" fontId="15" fillId="0" borderId="0" xfId="0" applyFont="1" applyAlignment="1">
      <alignment horizontal="left" vertical="center" wrapText="1"/>
    </xf>
    <xf numFmtId="0" fontId="0" fillId="0" borderId="4" xfId="0" applyBorder="1" applyAlignment="1">
      <alignment horizontal="center" wrapText="1"/>
    </xf>
    <xf numFmtId="0" fontId="0" fillId="4" borderId="2" xfId="0" applyFont="1" applyFill="1" applyBorder="1" applyAlignment="1">
      <alignment horizontal="center" vertical="center"/>
    </xf>
    <xf numFmtId="0" fontId="0" fillId="3" borderId="0" xfId="0" applyFont="1" applyFill="1" applyBorder="1" applyAlignment="1">
      <alignment horizontal="center"/>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0" fillId="3" borderId="4" xfId="0" applyFont="1" applyFill="1" applyBorder="1" applyAlignment="1">
      <alignment horizontal="center"/>
    </xf>
    <xf numFmtId="4" fontId="2" fillId="3" borderId="2" xfId="0" applyNumberFormat="1" applyFont="1" applyFill="1" applyBorder="1" applyAlignment="1">
      <alignment horizontal="center" vertical="center" wrapText="1"/>
    </xf>
    <xf numFmtId="0" fontId="4" fillId="3" borderId="7"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3" xfId="0" applyFont="1" applyFill="1" applyBorder="1" applyAlignment="1">
      <alignment horizontal="left" wrapText="1"/>
    </xf>
    <xf numFmtId="0" fontId="4" fillId="3" borderId="7" xfId="0" applyFont="1" applyFill="1" applyBorder="1" applyAlignment="1">
      <alignment horizontal="left" wrapText="1"/>
    </xf>
    <xf numFmtId="0" fontId="4" fillId="3" borderId="4" xfId="0" applyFont="1" applyFill="1" applyBorder="1" applyAlignment="1">
      <alignment horizontal="left" wrapText="1"/>
    </xf>
    <xf numFmtId="0" fontId="20" fillId="3" borderId="2" xfId="0" applyFont="1" applyFill="1" applyBorder="1" applyAlignment="1">
      <alignment horizontal="center" vertical="center" wrapText="1"/>
    </xf>
    <xf numFmtId="0" fontId="0" fillId="0" borderId="4" xfId="0" applyFont="1" applyBorder="1" applyAlignment="1">
      <alignment horizontal="center"/>
    </xf>
    <xf numFmtId="0" fontId="0" fillId="5" borderId="2" xfId="0" applyFill="1" applyBorder="1" applyAlignment="1">
      <alignment horizontal="center"/>
    </xf>
  </cellXfs>
  <cellStyles count="6">
    <cellStyle name="Dziesiętny [0]" xfId="5" builtinId="6"/>
    <cellStyle name="Excel Built-in Normal" xfId="2" xr:uid="{00000000-0005-0000-0000-000001000000}"/>
    <cellStyle name="Normalny" xfId="0" builtinId="0"/>
    <cellStyle name="Normalny 3" xfId="3" xr:uid="{00000000-0005-0000-0000-000003000000}"/>
    <cellStyle name="Normalny 4" xfId="4" xr:uid="{00000000-0005-0000-0000-000004000000}"/>
    <cellStyle name="Walutowy"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P305"/>
  <sheetViews>
    <sheetView zoomScale="60" zoomScaleNormal="60" workbookViewId="0">
      <selection activeCell="J2" sqref="J2"/>
    </sheetView>
  </sheetViews>
  <sheetFormatPr defaultRowHeight="15" x14ac:dyDescent="0.25"/>
  <cols>
    <col min="1" max="1" width="4.7109375" style="107" customWidth="1"/>
    <col min="2" max="2" width="8.85546875" style="108" customWidth="1"/>
    <col min="3" max="3" width="11.42578125" style="108" customWidth="1"/>
    <col min="4" max="4" width="9.7109375" style="108" customWidth="1"/>
    <col min="5" max="5" width="45.7109375" style="107" customWidth="1"/>
    <col min="6" max="6" width="76.42578125" style="107" customWidth="1"/>
    <col min="7" max="7" width="33.28515625" style="108" customWidth="1"/>
    <col min="8" max="8" width="19.28515625" style="108" customWidth="1"/>
    <col min="9" max="9" width="11.7109375" style="108" customWidth="1"/>
    <col min="10" max="10" width="48.42578125" style="107" bestFit="1" customWidth="1"/>
    <col min="11" max="12" width="10.7109375" style="108" customWidth="1"/>
    <col min="13" max="13" width="14.7109375" style="107" customWidth="1"/>
    <col min="14" max="14" width="17.5703125" style="107" customWidth="1"/>
    <col min="15" max="16" width="14.7109375" style="107" customWidth="1"/>
    <col min="17" max="17" width="16.7109375" style="109" customWidth="1"/>
    <col min="18" max="18" width="15.7109375" style="110" customWidth="1"/>
    <col min="19" max="34" width="0" style="107" hidden="1" customWidth="1"/>
    <col min="35" max="36" width="9.140625" style="107"/>
    <col min="37" max="37" width="38.7109375" style="107" customWidth="1"/>
    <col min="38" max="215" width="9.140625" style="107"/>
    <col min="216" max="216" width="4.7109375" style="107" bestFit="1" customWidth="1"/>
    <col min="217" max="217" width="9.7109375" style="107" bestFit="1" customWidth="1"/>
    <col min="218" max="218" width="10" style="107" bestFit="1" customWidth="1"/>
    <col min="219" max="219" width="8.85546875" style="107" bestFit="1" customWidth="1"/>
    <col min="220" max="220" width="22.85546875" style="107" customWidth="1"/>
    <col min="221" max="221" width="59.7109375" style="107" bestFit="1" customWidth="1"/>
    <col min="222" max="222" width="57.85546875" style="107" bestFit="1" customWidth="1"/>
    <col min="223" max="223" width="35.28515625" style="107" bestFit="1" customWidth="1"/>
    <col min="224" max="224" width="28.140625" style="107" bestFit="1" customWidth="1"/>
    <col min="225" max="225" width="33.140625" style="107" bestFit="1" customWidth="1"/>
    <col min="226" max="226" width="26" style="107" bestFit="1" customWidth="1"/>
    <col min="227" max="227" width="19.140625" style="107" bestFit="1" customWidth="1"/>
    <col min="228" max="228" width="10.42578125" style="107" customWidth="1"/>
    <col min="229" max="229" width="11.85546875" style="107" customWidth="1"/>
    <col min="230" max="230" width="14.7109375" style="107" customWidth="1"/>
    <col min="231" max="231" width="9" style="107" bestFit="1" customWidth="1"/>
    <col min="232" max="471" width="9.140625" style="107"/>
    <col min="472" max="472" width="4.7109375" style="107" bestFit="1" customWidth="1"/>
    <col min="473" max="473" width="9.7109375" style="107" bestFit="1" customWidth="1"/>
    <col min="474" max="474" width="10" style="107" bestFit="1" customWidth="1"/>
    <col min="475" max="475" width="8.85546875" style="107" bestFit="1" customWidth="1"/>
    <col min="476" max="476" width="22.85546875" style="107" customWidth="1"/>
    <col min="477" max="477" width="59.7109375" style="107" bestFit="1" customWidth="1"/>
    <col min="478" max="478" width="57.85546875" style="107" bestFit="1" customWidth="1"/>
    <col min="479" max="479" width="35.28515625" style="107" bestFit="1" customWidth="1"/>
    <col min="480" max="480" width="28.140625" style="107" bestFit="1" customWidth="1"/>
    <col min="481" max="481" width="33.140625" style="107" bestFit="1" customWidth="1"/>
    <col min="482" max="482" width="26" style="107" bestFit="1" customWidth="1"/>
    <col min="483" max="483" width="19.140625" style="107" bestFit="1" customWidth="1"/>
    <col min="484" max="484" width="10.42578125" style="107" customWidth="1"/>
    <col min="485" max="485" width="11.85546875" style="107" customWidth="1"/>
    <col min="486" max="486" width="14.7109375" style="107" customWidth="1"/>
    <col min="487" max="487" width="9" style="107" bestFit="1" customWidth="1"/>
    <col min="488" max="727" width="9.140625" style="107"/>
    <col min="728" max="728" width="4.7109375" style="107" bestFit="1" customWidth="1"/>
    <col min="729" max="729" width="9.7109375" style="107" bestFit="1" customWidth="1"/>
    <col min="730" max="730" width="10" style="107" bestFit="1" customWidth="1"/>
    <col min="731" max="731" width="8.85546875" style="107" bestFit="1" customWidth="1"/>
    <col min="732" max="732" width="22.85546875" style="107" customWidth="1"/>
    <col min="733" max="733" width="59.7109375" style="107" bestFit="1" customWidth="1"/>
    <col min="734" max="734" width="57.85546875" style="107" bestFit="1" customWidth="1"/>
    <col min="735" max="735" width="35.28515625" style="107" bestFit="1" customWidth="1"/>
    <col min="736" max="736" width="28.140625" style="107" bestFit="1" customWidth="1"/>
    <col min="737" max="737" width="33.140625" style="107" bestFit="1" customWidth="1"/>
    <col min="738" max="738" width="26" style="107" bestFit="1" customWidth="1"/>
    <col min="739" max="739" width="19.140625" style="107" bestFit="1" customWidth="1"/>
    <col min="740" max="740" width="10.42578125" style="107" customWidth="1"/>
    <col min="741" max="741" width="11.85546875" style="107" customWidth="1"/>
    <col min="742" max="742" width="14.7109375" style="107" customWidth="1"/>
    <col min="743" max="743" width="9" style="107" bestFit="1" customWidth="1"/>
    <col min="744" max="983" width="9.140625" style="107"/>
    <col min="984" max="984" width="4.7109375" style="107" bestFit="1" customWidth="1"/>
    <col min="985" max="985" width="9.7109375" style="107" bestFit="1" customWidth="1"/>
    <col min="986" max="986" width="10" style="107" bestFit="1" customWidth="1"/>
    <col min="987" max="987" width="8.85546875" style="107" bestFit="1" customWidth="1"/>
    <col min="988" max="988" width="22.85546875" style="107" customWidth="1"/>
    <col min="989" max="989" width="59.7109375" style="107" bestFit="1" customWidth="1"/>
    <col min="990" max="990" width="57.85546875" style="107" bestFit="1" customWidth="1"/>
    <col min="991" max="991" width="35.28515625" style="107" bestFit="1" customWidth="1"/>
    <col min="992" max="992" width="28.140625" style="107" bestFit="1" customWidth="1"/>
    <col min="993" max="993" width="33.140625" style="107" bestFit="1" customWidth="1"/>
    <col min="994" max="994" width="26" style="107" bestFit="1" customWidth="1"/>
    <col min="995" max="995" width="19.140625" style="107" bestFit="1" customWidth="1"/>
    <col min="996" max="996" width="10.42578125" style="107" customWidth="1"/>
    <col min="997" max="997" width="11.85546875" style="107" customWidth="1"/>
    <col min="998" max="998" width="14.7109375" style="107" customWidth="1"/>
    <col min="999" max="999" width="9" style="107" bestFit="1" customWidth="1"/>
    <col min="1000" max="1239" width="9.140625" style="107"/>
    <col min="1240" max="1240" width="4.7109375" style="107" bestFit="1" customWidth="1"/>
    <col min="1241" max="1241" width="9.7109375" style="107" bestFit="1" customWidth="1"/>
    <col min="1242" max="1242" width="10" style="107" bestFit="1" customWidth="1"/>
    <col min="1243" max="1243" width="8.85546875" style="107" bestFit="1" customWidth="1"/>
    <col min="1244" max="1244" width="22.85546875" style="107" customWidth="1"/>
    <col min="1245" max="1245" width="59.7109375" style="107" bestFit="1" customWidth="1"/>
    <col min="1246" max="1246" width="57.85546875" style="107" bestFit="1" customWidth="1"/>
    <col min="1247" max="1247" width="35.28515625" style="107" bestFit="1" customWidth="1"/>
    <col min="1248" max="1248" width="28.140625" style="107" bestFit="1" customWidth="1"/>
    <col min="1249" max="1249" width="33.140625" style="107" bestFit="1" customWidth="1"/>
    <col min="1250" max="1250" width="26" style="107" bestFit="1" customWidth="1"/>
    <col min="1251" max="1251" width="19.140625" style="107" bestFit="1" customWidth="1"/>
    <col min="1252" max="1252" width="10.42578125" style="107" customWidth="1"/>
    <col min="1253" max="1253" width="11.85546875" style="107" customWidth="1"/>
    <col min="1254" max="1254" width="14.7109375" style="107" customWidth="1"/>
    <col min="1255" max="1255" width="9" style="107" bestFit="1" customWidth="1"/>
    <col min="1256" max="1495" width="9.140625" style="107"/>
    <col min="1496" max="1496" width="4.7109375" style="107" bestFit="1" customWidth="1"/>
    <col min="1497" max="1497" width="9.7109375" style="107" bestFit="1" customWidth="1"/>
    <col min="1498" max="1498" width="10" style="107" bestFit="1" customWidth="1"/>
    <col min="1499" max="1499" width="8.85546875" style="107" bestFit="1" customWidth="1"/>
    <col min="1500" max="1500" width="22.85546875" style="107" customWidth="1"/>
    <col min="1501" max="1501" width="59.7109375" style="107" bestFit="1" customWidth="1"/>
    <col min="1502" max="1502" width="57.85546875" style="107" bestFit="1" customWidth="1"/>
    <col min="1503" max="1503" width="35.28515625" style="107" bestFit="1" customWidth="1"/>
    <col min="1504" max="1504" width="28.140625" style="107" bestFit="1" customWidth="1"/>
    <col min="1505" max="1505" width="33.140625" style="107" bestFit="1" customWidth="1"/>
    <col min="1506" max="1506" width="26" style="107" bestFit="1" customWidth="1"/>
    <col min="1507" max="1507" width="19.140625" style="107" bestFit="1" customWidth="1"/>
    <col min="1508" max="1508" width="10.42578125" style="107" customWidth="1"/>
    <col min="1509" max="1509" width="11.85546875" style="107" customWidth="1"/>
    <col min="1510" max="1510" width="14.7109375" style="107" customWidth="1"/>
    <col min="1511" max="1511" width="9" style="107" bestFit="1" customWidth="1"/>
    <col min="1512" max="1751" width="9.140625" style="107"/>
    <col min="1752" max="1752" width="4.7109375" style="107" bestFit="1" customWidth="1"/>
    <col min="1753" max="1753" width="9.7109375" style="107" bestFit="1" customWidth="1"/>
    <col min="1754" max="1754" width="10" style="107" bestFit="1" customWidth="1"/>
    <col min="1755" max="1755" width="8.85546875" style="107" bestFit="1" customWidth="1"/>
    <col min="1756" max="1756" width="22.85546875" style="107" customWidth="1"/>
    <col min="1757" max="1757" width="59.7109375" style="107" bestFit="1" customWidth="1"/>
    <col min="1758" max="1758" width="57.85546875" style="107" bestFit="1" customWidth="1"/>
    <col min="1759" max="1759" width="35.28515625" style="107" bestFit="1" customWidth="1"/>
    <col min="1760" max="1760" width="28.140625" style="107" bestFit="1" customWidth="1"/>
    <col min="1761" max="1761" width="33.140625" style="107" bestFit="1" customWidth="1"/>
    <col min="1762" max="1762" width="26" style="107" bestFit="1" customWidth="1"/>
    <col min="1763" max="1763" width="19.140625" style="107" bestFit="1" customWidth="1"/>
    <col min="1764" max="1764" width="10.42578125" style="107" customWidth="1"/>
    <col min="1765" max="1765" width="11.85546875" style="107" customWidth="1"/>
    <col min="1766" max="1766" width="14.7109375" style="107" customWidth="1"/>
    <col min="1767" max="1767" width="9" style="107" bestFit="1" customWidth="1"/>
    <col min="1768" max="2007" width="9.140625" style="107"/>
    <col min="2008" max="2008" width="4.7109375" style="107" bestFit="1" customWidth="1"/>
    <col min="2009" max="2009" width="9.7109375" style="107" bestFit="1" customWidth="1"/>
    <col min="2010" max="2010" width="10" style="107" bestFit="1" customWidth="1"/>
    <col min="2011" max="2011" width="8.85546875" style="107" bestFit="1" customWidth="1"/>
    <col min="2012" max="2012" width="22.85546875" style="107" customWidth="1"/>
    <col min="2013" max="2013" width="59.7109375" style="107" bestFit="1" customWidth="1"/>
    <col min="2014" max="2014" width="57.85546875" style="107" bestFit="1" customWidth="1"/>
    <col min="2015" max="2015" width="35.28515625" style="107" bestFit="1" customWidth="1"/>
    <col min="2016" max="2016" width="28.140625" style="107" bestFit="1" customWidth="1"/>
    <col min="2017" max="2017" width="33.140625" style="107" bestFit="1" customWidth="1"/>
    <col min="2018" max="2018" width="26" style="107" bestFit="1" customWidth="1"/>
    <col min="2019" max="2019" width="19.140625" style="107" bestFit="1" customWidth="1"/>
    <col min="2020" max="2020" width="10.42578125" style="107" customWidth="1"/>
    <col min="2021" max="2021" width="11.85546875" style="107" customWidth="1"/>
    <col min="2022" max="2022" width="14.7109375" style="107" customWidth="1"/>
    <col min="2023" max="2023" width="9" style="107" bestFit="1" customWidth="1"/>
    <col min="2024" max="2263" width="9.140625" style="107"/>
    <col min="2264" max="2264" width="4.7109375" style="107" bestFit="1" customWidth="1"/>
    <col min="2265" max="2265" width="9.7109375" style="107" bestFit="1" customWidth="1"/>
    <col min="2266" max="2266" width="10" style="107" bestFit="1" customWidth="1"/>
    <col min="2267" max="2267" width="8.85546875" style="107" bestFit="1" customWidth="1"/>
    <col min="2268" max="2268" width="22.85546875" style="107" customWidth="1"/>
    <col min="2269" max="2269" width="59.7109375" style="107" bestFit="1" customWidth="1"/>
    <col min="2270" max="2270" width="57.85546875" style="107" bestFit="1" customWidth="1"/>
    <col min="2271" max="2271" width="35.28515625" style="107" bestFit="1" customWidth="1"/>
    <col min="2272" max="2272" width="28.140625" style="107" bestFit="1" customWidth="1"/>
    <col min="2273" max="2273" width="33.140625" style="107" bestFit="1" customWidth="1"/>
    <col min="2274" max="2274" width="26" style="107" bestFit="1" customWidth="1"/>
    <col min="2275" max="2275" width="19.140625" style="107" bestFit="1" customWidth="1"/>
    <col min="2276" max="2276" width="10.42578125" style="107" customWidth="1"/>
    <col min="2277" max="2277" width="11.85546875" style="107" customWidth="1"/>
    <col min="2278" max="2278" width="14.7109375" style="107" customWidth="1"/>
    <col min="2279" max="2279" width="9" style="107" bestFit="1" customWidth="1"/>
    <col min="2280" max="2519" width="9.140625" style="107"/>
    <col min="2520" max="2520" width="4.7109375" style="107" bestFit="1" customWidth="1"/>
    <col min="2521" max="2521" width="9.7109375" style="107" bestFit="1" customWidth="1"/>
    <col min="2522" max="2522" width="10" style="107" bestFit="1" customWidth="1"/>
    <col min="2523" max="2523" width="8.85546875" style="107" bestFit="1" customWidth="1"/>
    <col min="2524" max="2524" width="22.85546875" style="107" customWidth="1"/>
    <col min="2525" max="2525" width="59.7109375" style="107" bestFit="1" customWidth="1"/>
    <col min="2526" max="2526" width="57.85546875" style="107" bestFit="1" customWidth="1"/>
    <col min="2527" max="2527" width="35.28515625" style="107" bestFit="1" customWidth="1"/>
    <col min="2528" max="2528" width="28.140625" style="107" bestFit="1" customWidth="1"/>
    <col min="2529" max="2529" width="33.140625" style="107" bestFit="1" customWidth="1"/>
    <col min="2530" max="2530" width="26" style="107" bestFit="1" customWidth="1"/>
    <col min="2531" max="2531" width="19.140625" style="107" bestFit="1" customWidth="1"/>
    <col min="2532" max="2532" width="10.42578125" style="107" customWidth="1"/>
    <col min="2533" max="2533" width="11.85546875" style="107" customWidth="1"/>
    <col min="2534" max="2534" width="14.7109375" style="107" customWidth="1"/>
    <col min="2535" max="2535" width="9" style="107" bestFit="1" customWidth="1"/>
    <col min="2536" max="2775" width="9.140625" style="107"/>
    <col min="2776" max="2776" width="4.7109375" style="107" bestFit="1" customWidth="1"/>
    <col min="2777" max="2777" width="9.7109375" style="107" bestFit="1" customWidth="1"/>
    <col min="2778" max="2778" width="10" style="107" bestFit="1" customWidth="1"/>
    <col min="2779" max="2779" width="8.85546875" style="107" bestFit="1" customWidth="1"/>
    <col min="2780" max="2780" width="22.85546875" style="107" customWidth="1"/>
    <col min="2781" max="2781" width="59.7109375" style="107" bestFit="1" customWidth="1"/>
    <col min="2782" max="2782" width="57.85546875" style="107" bestFit="1" customWidth="1"/>
    <col min="2783" max="2783" width="35.28515625" style="107" bestFit="1" customWidth="1"/>
    <col min="2784" max="2784" width="28.140625" style="107" bestFit="1" customWidth="1"/>
    <col min="2785" max="2785" width="33.140625" style="107" bestFit="1" customWidth="1"/>
    <col min="2786" max="2786" width="26" style="107" bestFit="1" customWidth="1"/>
    <col min="2787" max="2787" width="19.140625" style="107" bestFit="1" customWidth="1"/>
    <col min="2788" max="2788" width="10.42578125" style="107" customWidth="1"/>
    <col min="2789" max="2789" width="11.85546875" style="107" customWidth="1"/>
    <col min="2790" max="2790" width="14.7109375" style="107" customWidth="1"/>
    <col min="2791" max="2791" width="9" style="107" bestFit="1" customWidth="1"/>
    <col min="2792" max="3031" width="9.140625" style="107"/>
    <col min="3032" max="3032" width="4.7109375" style="107" bestFit="1" customWidth="1"/>
    <col min="3033" max="3033" width="9.7109375" style="107" bestFit="1" customWidth="1"/>
    <col min="3034" max="3034" width="10" style="107" bestFit="1" customWidth="1"/>
    <col min="3035" max="3035" width="8.85546875" style="107" bestFit="1" customWidth="1"/>
    <col min="3036" max="3036" width="22.85546875" style="107" customWidth="1"/>
    <col min="3037" max="3037" width="59.7109375" style="107" bestFit="1" customWidth="1"/>
    <col min="3038" max="3038" width="57.85546875" style="107" bestFit="1" customWidth="1"/>
    <col min="3039" max="3039" width="35.28515625" style="107" bestFit="1" customWidth="1"/>
    <col min="3040" max="3040" width="28.140625" style="107" bestFit="1" customWidth="1"/>
    <col min="3041" max="3041" width="33.140625" style="107" bestFit="1" customWidth="1"/>
    <col min="3042" max="3042" width="26" style="107" bestFit="1" customWidth="1"/>
    <col min="3043" max="3043" width="19.140625" style="107" bestFit="1" customWidth="1"/>
    <col min="3044" max="3044" width="10.42578125" style="107" customWidth="1"/>
    <col min="3045" max="3045" width="11.85546875" style="107" customWidth="1"/>
    <col min="3046" max="3046" width="14.7109375" style="107" customWidth="1"/>
    <col min="3047" max="3047" width="9" style="107" bestFit="1" customWidth="1"/>
    <col min="3048" max="3287" width="9.140625" style="107"/>
    <col min="3288" max="3288" width="4.7109375" style="107" bestFit="1" customWidth="1"/>
    <col min="3289" max="3289" width="9.7109375" style="107" bestFit="1" customWidth="1"/>
    <col min="3290" max="3290" width="10" style="107" bestFit="1" customWidth="1"/>
    <col min="3291" max="3291" width="8.85546875" style="107" bestFit="1" customWidth="1"/>
    <col min="3292" max="3292" width="22.85546875" style="107" customWidth="1"/>
    <col min="3293" max="3293" width="59.7109375" style="107" bestFit="1" customWidth="1"/>
    <col min="3294" max="3294" width="57.85546875" style="107" bestFit="1" customWidth="1"/>
    <col min="3295" max="3295" width="35.28515625" style="107" bestFit="1" customWidth="1"/>
    <col min="3296" max="3296" width="28.140625" style="107" bestFit="1" customWidth="1"/>
    <col min="3297" max="3297" width="33.140625" style="107" bestFit="1" customWidth="1"/>
    <col min="3298" max="3298" width="26" style="107" bestFit="1" customWidth="1"/>
    <col min="3299" max="3299" width="19.140625" style="107" bestFit="1" customWidth="1"/>
    <col min="3300" max="3300" width="10.42578125" style="107" customWidth="1"/>
    <col min="3301" max="3301" width="11.85546875" style="107" customWidth="1"/>
    <col min="3302" max="3302" width="14.7109375" style="107" customWidth="1"/>
    <col min="3303" max="3303" width="9" style="107" bestFit="1" customWidth="1"/>
    <col min="3304" max="3543" width="9.140625" style="107"/>
    <col min="3544" max="3544" width="4.7109375" style="107" bestFit="1" customWidth="1"/>
    <col min="3545" max="3545" width="9.7109375" style="107" bestFit="1" customWidth="1"/>
    <col min="3546" max="3546" width="10" style="107" bestFit="1" customWidth="1"/>
    <col min="3547" max="3547" width="8.85546875" style="107" bestFit="1" customWidth="1"/>
    <col min="3548" max="3548" width="22.85546875" style="107" customWidth="1"/>
    <col min="3549" max="3549" width="59.7109375" style="107" bestFit="1" customWidth="1"/>
    <col min="3550" max="3550" width="57.85546875" style="107" bestFit="1" customWidth="1"/>
    <col min="3551" max="3551" width="35.28515625" style="107" bestFit="1" customWidth="1"/>
    <col min="3552" max="3552" width="28.140625" style="107" bestFit="1" customWidth="1"/>
    <col min="3553" max="3553" width="33.140625" style="107" bestFit="1" customWidth="1"/>
    <col min="3554" max="3554" width="26" style="107" bestFit="1" customWidth="1"/>
    <col min="3555" max="3555" width="19.140625" style="107" bestFit="1" customWidth="1"/>
    <col min="3556" max="3556" width="10.42578125" style="107" customWidth="1"/>
    <col min="3557" max="3557" width="11.85546875" style="107" customWidth="1"/>
    <col min="3558" max="3558" width="14.7109375" style="107" customWidth="1"/>
    <col min="3559" max="3559" width="9" style="107" bestFit="1" customWidth="1"/>
    <col min="3560" max="3799" width="9.140625" style="107"/>
    <col min="3800" max="3800" width="4.7109375" style="107" bestFit="1" customWidth="1"/>
    <col min="3801" max="3801" width="9.7109375" style="107" bestFit="1" customWidth="1"/>
    <col min="3802" max="3802" width="10" style="107" bestFit="1" customWidth="1"/>
    <col min="3803" max="3803" width="8.85546875" style="107" bestFit="1" customWidth="1"/>
    <col min="3804" max="3804" width="22.85546875" style="107" customWidth="1"/>
    <col min="3805" max="3805" width="59.7109375" style="107" bestFit="1" customWidth="1"/>
    <col min="3806" max="3806" width="57.85546875" style="107" bestFit="1" customWidth="1"/>
    <col min="3807" max="3807" width="35.28515625" style="107" bestFit="1" customWidth="1"/>
    <col min="3808" max="3808" width="28.140625" style="107" bestFit="1" customWidth="1"/>
    <col min="3809" max="3809" width="33.140625" style="107" bestFit="1" customWidth="1"/>
    <col min="3810" max="3810" width="26" style="107" bestFit="1" customWidth="1"/>
    <col min="3811" max="3811" width="19.140625" style="107" bestFit="1" customWidth="1"/>
    <col min="3812" max="3812" width="10.42578125" style="107" customWidth="1"/>
    <col min="3813" max="3813" width="11.85546875" style="107" customWidth="1"/>
    <col min="3814" max="3814" width="14.7109375" style="107" customWidth="1"/>
    <col min="3815" max="3815" width="9" style="107" bestFit="1" customWidth="1"/>
    <col min="3816" max="4055" width="9.140625" style="107"/>
    <col min="4056" max="4056" width="4.7109375" style="107" bestFit="1" customWidth="1"/>
    <col min="4057" max="4057" width="9.7109375" style="107" bestFit="1" customWidth="1"/>
    <col min="4058" max="4058" width="10" style="107" bestFit="1" customWidth="1"/>
    <col min="4059" max="4059" width="8.85546875" style="107" bestFit="1" customWidth="1"/>
    <col min="4060" max="4060" width="22.85546875" style="107" customWidth="1"/>
    <col min="4061" max="4061" width="59.7109375" style="107" bestFit="1" customWidth="1"/>
    <col min="4062" max="4062" width="57.85546875" style="107" bestFit="1" customWidth="1"/>
    <col min="4063" max="4063" width="35.28515625" style="107" bestFit="1" customWidth="1"/>
    <col min="4064" max="4064" width="28.140625" style="107" bestFit="1" customWidth="1"/>
    <col min="4065" max="4065" width="33.140625" style="107" bestFit="1" customWidth="1"/>
    <col min="4066" max="4066" width="26" style="107" bestFit="1" customWidth="1"/>
    <col min="4067" max="4067" width="19.140625" style="107" bestFit="1" customWidth="1"/>
    <col min="4068" max="4068" width="10.42578125" style="107" customWidth="1"/>
    <col min="4069" max="4069" width="11.85546875" style="107" customWidth="1"/>
    <col min="4070" max="4070" width="14.7109375" style="107" customWidth="1"/>
    <col min="4071" max="4071" width="9" style="107" bestFit="1" customWidth="1"/>
    <col min="4072" max="4311" width="9.140625" style="107"/>
    <col min="4312" max="4312" width="4.7109375" style="107" bestFit="1" customWidth="1"/>
    <col min="4313" max="4313" width="9.7109375" style="107" bestFit="1" customWidth="1"/>
    <col min="4314" max="4314" width="10" style="107" bestFit="1" customWidth="1"/>
    <col min="4315" max="4315" width="8.85546875" style="107" bestFit="1" customWidth="1"/>
    <col min="4316" max="4316" width="22.85546875" style="107" customWidth="1"/>
    <col min="4317" max="4317" width="59.7109375" style="107" bestFit="1" customWidth="1"/>
    <col min="4318" max="4318" width="57.85546875" style="107" bestFit="1" customWidth="1"/>
    <col min="4319" max="4319" width="35.28515625" style="107" bestFit="1" customWidth="1"/>
    <col min="4320" max="4320" width="28.140625" style="107" bestFit="1" customWidth="1"/>
    <col min="4321" max="4321" width="33.140625" style="107" bestFit="1" customWidth="1"/>
    <col min="4322" max="4322" width="26" style="107" bestFit="1" customWidth="1"/>
    <col min="4323" max="4323" width="19.140625" style="107" bestFit="1" customWidth="1"/>
    <col min="4324" max="4324" width="10.42578125" style="107" customWidth="1"/>
    <col min="4325" max="4325" width="11.85546875" style="107" customWidth="1"/>
    <col min="4326" max="4326" width="14.7109375" style="107" customWidth="1"/>
    <col min="4327" max="4327" width="9" style="107" bestFit="1" customWidth="1"/>
    <col min="4328" max="4567" width="9.140625" style="107"/>
    <col min="4568" max="4568" width="4.7109375" style="107" bestFit="1" customWidth="1"/>
    <col min="4569" max="4569" width="9.7109375" style="107" bestFit="1" customWidth="1"/>
    <col min="4570" max="4570" width="10" style="107" bestFit="1" customWidth="1"/>
    <col min="4571" max="4571" width="8.85546875" style="107" bestFit="1" customWidth="1"/>
    <col min="4572" max="4572" width="22.85546875" style="107" customWidth="1"/>
    <col min="4573" max="4573" width="59.7109375" style="107" bestFit="1" customWidth="1"/>
    <col min="4574" max="4574" width="57.85546875" style="107" bestFit="1" customWidth="1"/>
    <col min="4575" max="4575" width="35.28515625" style="107" bestFit="1" customWidth="1"/>
    <col min="4576" max="4576" width="28.140625" style="107" bestFit="1" customWidth="1"/>
    <col min="4577" max="4577" width="33.140625" style="107" bestFit="1" customWidth="1"/>
    <col min="4578" max="4578" width="26" style="107" bestFit="1" customWidth="1"/>
    <col min="4579" max="4579" width="19.140625" style="107" bestFit="1" customWidth="1"/>
    <col min="4580" max="4580" width="10.42578125" style="107" customWidth="1"/>
    <col min="4581" max="4581" width="11.85546875" style="107" customWidth="1"/>
    <col min="4582" max="4582" width="14.7109375" style="107" customWidth="1"/>
    <col min="4583" max="4583" width="9" style="107" bestFit="1" customWidth="1"/>
    <col min="4584" max="4823" width="9.140625" style="107"/>
    <col min="4824" max="4824" width="4.7109375" style="107" bestFit="1" customWidth="1"/>
    <col min="4825" max="4825" width="9.7109375" style="107" bestFit="1" customWidth="1"/>
    <col min="4826" max="4826" width="10" style="107" bestFit="1" customWidth="1"/>
    <col min="4827" max="4827" width="8.85546875" style="107" bestFit="1" customWidth="1"/>
    <col min="4828" max="4828" width="22.85546875" style="107" customWidth="1"/>
    <col min="4829" max="4829" width="59.7109375" style="107" bestFit="1" customWidth="1"/>
    <col min="4830" max="4830" width="57.85546875" style="107" bestFit="1" customWidth="1"/>
    <col min="4831" max="4831" width="35.28515625" style="107" bestFit="1" customWidth="1"/>
    <col min="4832" max="4832" width="28.140625" style="107" bestFit="1" customWidth="1"/>
    <col min="4833" max="4833" width="33.140625" style="107" bestFit="1" customWidth="1"/>
    <col min="4834" max="4834" width="26" style="107" bestFit="1" customWidth="1"/>
    <col min="4835" max="4835" width="19.140625" style="107" bestFit="1" customWidth="1"/>
    <col min="4836" max="4836" width="10.42578125" style="107" customWidth="1"/>
    <col min="4837" max="4837" width="11.85546875" style="107" customWidth="1"/>
    <col min="4838" max="4838" width="14.7109375" style="107" customWidth="1"/>
    <col min="4839" max="4839" width="9" style="107" bestFit="1" customWidth="1"/>
    <col min="4840" max="5079" width="9.140625" style="107"/>
    <col min="5080" max="5080" width="4.7109375" style="107" bestFit="1" customWidth="1"/>
    <col min="5081" max="5081" width="9.7109375" style="107" bestFit="1" customWidth="1"/>
    <col min="5082" max="5082" width="10" style="107" bestFit="1" customWidth="1"/>
    <col min="5083" max="5083" width="8.85546875" style="107" bestFit="1" customWidth="1"/>
    <col min="5084" max="5084" width="22.85546875" style="107" customWidth="1"/>
    <col min="5085" max="5085" width="59.7109375" style="107" bestFit="1" customWidth="1"/>
    <col min="5086" max="5086" width="57.85546875" style="107" bestFit="1" customWidth="1"/>
    <col min="5087" max="5087" width="35.28515625" style="107" bestFit="1" customWidth="1"/>
    <col min="5088" max="5088" width="28.140625" style="107" bestFit="1" customWidth="1"/>
    <col min="5089" max="5089" width="33.140625" style="107" bestFit="1" customWidth="1"/>
    <col min="5090" max="5090" width="26" style="107" bestFit="1" customWidth="1"/>
    <col min="5091" max="5091" width="19.140625" style="107" bestFit="1" customWidth="1"/>
    <col min="5092" max="5092" width="10.42578125" style="107" customWidth="1"/>
    <col min="5093" max="5093" width="11.85546875" style="107" customWidth="1"/>
    <col min="5094" max="5094" width="14.7109375" style="107" customWidth="1"/>
    <col min="5095" max="5095" width="9" style="107" bestFit="1" customWidth="1"/>
    <col min="5096" max="5335" width="9.140625" style="107"/>
    <col min="5336" max="5336" width="4.7109375" style="107" bestFit="1" customWidth="1"/>
    <col min="5337" max="5337" width="9.7109375" style="107" bestFit="1" customWidth="1"/>
    <col min="5338" max="5338" width="10" style="107" bestFit="1" customWidth="1"/>
    <col min="5339" max="5339" width="8.85546875" style="107" bestFit="1" customWidth="1"/>
    <col min="5340" max="5340" width="22.85546875" style="107" customWidth="1"/>
    <col min="5341" max="5341" width="59.7109375" style="107" bestFit="1" customWidth="1"/>
    <col min="5342" max="5342" width="57.85546875" style="107" bestFit="1" customWidth="1"/>
    <col min="5343" max="5343" width="35.28515625" style="107" bestFit="1" customWidth="1"/>
    <col min="5344" max="5344" width="28.140625" style="107" bestFit="1" customWidth="1"/>
    <col min="5345" max="5345" width="33.140625" style="107" bestFit="1" customWidth="1"/>
    <col min="5346" max="5346" width="26" style="107" bestFit="1" customWidth="1"/>
    <col min="5347" max="5347" width="19.140625" style="107" bestFit="1" customWidth="1"/>
    <col min="5348" max="5348" width="10.42578125" style="107" customWidth="1"/>
    <col min="5349" max="5349" width="11.85546875" style="107" customWidth="1"/>
    <col min="5350" max="5350" width="14.7109375" style="107" customWidth="1"/>
    <col min="5351" max="5351" width="9" style="107" bestFit="1" customWidth="1"/>
    <col min="5352" max="5591" width="9.140625" style="107"/>
    <col min="5592" max="5592" width="4.7109375" style="107" bestFit="1" customWidth="1"/>
    <col min="5593" max="5593" width="9.7109375" style="107" bestFit="1" customWidth="1"/>
    <col min="5594" max="5594" width="10" style="107" bestFit="1" customWidth="1"/>
    <col min="5595" max="5595" width="8.85546875" style="107" bestFit="1" customWidth="1"/>
    <col min="5596" max="5596" width="22.85546875" style="107" customWidth="1"/>
    <col min="5597" max="5597" width="59.7109375" style="107" bestFit="1" customWidth="1"/>
    <col min="5598" max="5598" width="57.85546875" style="107" bestFit="1" customWidth="1"/>
    <col min="5599" max="5599" width="35.28515625" style="107" bestFit="1" customWidth="1"/>
    <col min="5600" max="5600" width="28.140625" style="107" bestFit="1" customWidth="1"/>
    <col min="5601" max="5601" width="33.140625" style="107" bestFit="1" customWidth="1"/>
    <col min="5602" max="5602" width="26" style="107" bestFit="1" customWidth="1"/>
    <col min="5603" max="5603" width="19.140625" style="107" bestFit="1" customWidth="1"/>
    <col min="5604" max="5604" width="10.42578125" style="107" customWidth="1"/>
    <col min="5605" max="5605" width="11.85546875" style="107" customWidth="1"/>
    <col min="5606" max="5606" width="14.7109375" style="107" customWidth="1"/>
    <col min="5607" max="5607" width="9" style="107" bestFit="1" customWidth="1"/>
    <col min="5608" max="5847" width="9.140625" style="107"/>
    <col min="5848" max="5848" width="4.7109375" style="107" bestFit="1" customWidth="1"/>
    <col min="5849" max="5849" width="9.7109375" style="107" bestFit="1" customWidth="1"/>
    <col min="5850" max="5850" width="10" style="107" bestFit="1" customWidth="1"/>
    <col min="5851" max="5851" width="8.85546875" style="107" bestFit="1" customWidth="1"/>
    <col min="5852" max="5852" width="22.85546875" style="107" customWidth="1"/>
    <col min="5853" max="5853" width="59.7109375" style="107" bestFit="1" customWidth="1"/>
    <col min="5854" max="5854" width="57.85546875" style="107" bestFit="1" customWidth="1"/>
    <col min="5855" max="5855" width="35.28515625" style="107" bestFit="1" customWidth="1"/>
    <col min="5856" max="5856" width="28.140625" style="107" bestFit="1" customWidth="1"/>
    <col min="5857" max="5857" width="33.140625" style="107" bestFit="1" customWidth="1"/>
    <col min="5858" max="5858" width="26" style="107" bestFit="1" customWidth="1"/>
    <col min="5859" max="5859" width="19.140625" style="107" bestFit="1" customWidth="1"/>
    <col min="5860" max="5860" width="10.42578125" style="107" customWidth="1"/>
    <col min="5861" max="5861" width="11.85546875" style="107" customWidth="1"/>
    <col min="5862" max="5862" width="14.7109375" style="107" customWidth="1"/>
    <col min="5863" max="5863" width="9" style="107" bestFit="1" customWidth="1"/>
    <col min="5864" max="6103" width="9.140625" style="107"/>
    <col min="6104" max="6104" width="4.7109375" style="107" bestFit="1" customWidth="1"/>
    <col min="6105" max="6105" width="9.7109375" style="107" bestFit="1" customWidth="1"/>
    <col min="6106" max="6106" width="10" style="107" bestFit="1" customWidth="1"/>
    <col min="6107" max="6107" width="8.85546875" style="107" bestFit="1" customWidth="1"/>
    <col min="6108" max="6108" width="22.85546875" style="107" customWidth="1"/>
    <col min="6109" max="6109" width="59.7109375" style="107" bestFit="1" customWidth="1"/>
    <col min="6110" max="6110" width="57.85546875" style="107" bestFit="1" customWidth="1"/>
    <col min="6111" max="6111" width="35.28515625" style="107" bestFit="1" customWidth="1"/>
    <col min="6112" max="6112" width="28.140625" style="107" bestFit="1" customWidth="1"/>
    <col min="6113" max="6113" width="33.140625" style="107" bestFit="1" customWidth="1"/>
    <col min="6114" max="6114" width="26" style="107" bestFit="1" customWidth="1"/>
    <col min="6115" max="6115" width="19.140625" style="107" bestFit="1" customWidth="1"/>
    <col min="6116" max="6116" width="10.42578125" style="107" customWidth="1"/>
    <col min="6117" max="6117" width="11.85546875" style="107" customWidth="1"/>
    <col min="6118" max="6118" width="14.7109375" style="107" customWidth="1"/>
    <col min="6119" max="6119" width="9" style="107" bestFit="1" customWidth="1"/>
    <col min="6120" max="6359" width="9.140625" style="107"/>
    <col min="6360" max="6360" width="4.7109375" style="107" bestFit="1" customWidth="1"/>
    <col min="6361" max="6361" width="9.7109375" style="107" bestFit="1" customWidth="1"/>
    <col min="6362" max="6362" width="10" style="107" bestFit="1" customWidth="1"/>
    <col min="6363" max="6363" width="8.85546875" style="107" bestFit="1" customWidth="1"/>
    <col min="6364" max="6364" width="22.85546875" style="107" customWidth="1"/>
    <col min="6365" max="6365" width="59.7109375" style="107" bestFit="1" customWidth="1"/>
    <col min="6366" max="6366" width="57.85546875" style="107" bestFit="1" customWidth="1"/>
    <col min="6367" max="6367" width="35.28515625" style="107" bestFit="1" customWidth="1"/>
    <col min="6368" max="6368" width="28.140625" style="107" bestFit="1" customWidth="1"/>
    <col min="6369" max="6369" width="33.140625" style="107" bestFit="1" customWidth="1"/>
    <col min="6370" max="6370" width="26" style="107" bestFit="1" customWidth="1"/>
    <col min="6371" max="6371" width="19.140625" style="107" bestFit="1" customWidth="1"/>
    <col min="6372" max="6372" width="10.42578125" style="107" customWidth="1"/>
    <col min="6373" max="6373" width="11.85546875" style="107" customWidth="1"/>
    <col min="6374" max="6374" width="14.7109375" style="107" customWidth="1"/>
    <col min="6375" max="6375" width="9" style="107" bestFit="1" customWidth="1"/>
    <col min="6376" max="6615" width="9.140625" style="107"/>
    <col min="6616" max="6616" width="4.7109375" style="107" bestFit="1" customWidth="1"/>
    <col min="6617" max="6617" width="9.7109375" style="107" bestFit="1" customWidth="1"/>
    <col min="6618" max="6618" width="10" style="107" bestFit="1" customWidth="1"/>
    <col min="6619" max="6619" width="8.85546875" style="107" bestFit="1" customWidth="1"/>
    <col min="6620" max="6620" width="22.85546875" style="107" customWidth="1"/>
    <col min="6621" max="6621" width="59.7109375" style="107" bestFit="1" customWidth="1"/>
    <col min="6622" max="6622" width="57.85546875" style="107" bestFit="1" customWidth="1"/>
    <col min="6623" max="6623" width="35.28515625" style="107" bestFit="1" customWidth="1"/>
    <col min="6624" max="6624" width="28.140625" style="107" bestFit="1" customWidth="1"/>
    <col min="6625" max="6625" width="33.140625" style="107" bestFit="1" customWidth="1"/>
    <col min="6626" max="6626" width="26" style="107" bestFit="1" customWidth="1"/>
    <col min="6627" max="6627" width="19.140625" style="107" bestFit="1" customWidth="1"/>
    <col min="6628" max="6628" width="10.42578125" style="107" customWidth="1"/>
    <col min="6629" max="6629" width="11.85546875" style="107" customWidth="1"/>
    <col min="6630" max="6630" width="14.7109375" style="107" customWidth="1"/>
    <col min="6631" max="6631" width="9" style="107" bestFit="1" customWidth="1"/>
    <col min="6632" max="6871" width="9.140625" style="107"/>
    <col min="6872" max="6872" width="4.7109375" style="107" bestFit="1" customWidth="1"/>
    <col min="6873" max="6873" width="9.7109375" style="107" bestFit="1" customWidth="1"/>
    <col min="6874" max="6874" width="10" style="107" bestFit="1" customWidth="1"/>
    <col min="6875" max="6875" width="8.85546875" style="107" bestFit="1" customWidth="1"/>
    <col min="6876" max="6876" width="22.85546875" style="107" customWidth="1"/>
    <col min="6877" max="6877" width="59.7109375" style="107" bestFit="1" customWidth="1"/>
    <col min="6878" max="6878" width="57.85546875" style="107" bestFit="1" customWidth="1"/>
    <col min="6879" max="6879" width="35.28515625" style="107" bestFit="1" customWidth="1"/>
    <col min="6880" max="6880" width="28.140625" style="107" bestFit="1" customWidth="1"/>
    <col min="6881" max="6881" width="33.140625" style="107" bestFit="1" customWidth="1"/>
    <col min="6882" max="6882" width="26" style="107" bestFit="1" customWidth="1"/>
    <col min="6883" max="6883" width="19.140625" style="107" bestFit="1" customWidth="1"/>
    <col min="6884" max="6884" width="10.42578125" style="107" customWidth="1"/>
    <col min="6885" max="6885" width="11.85546875" style="107" customWidth="1"/>
    <col min="6886" max="6886" width="14.7109375" style="107" customWidth="1"/>
    <col min="6887" max="6887" width="9" style="107" bestFit="1" customWidth="1"/>
    <col min="6888" max="7127" width="9.140625" style="107"/>
    <col min="7128" max="7128" width="4.7109375" style="107" bestFit="1" customWidth="1"/>
    <col min="7129" max="7129" width="9.7109375" style="107" bestFit="1" customWidth="1"/>
    <col min="7130" max="7130" width="10" style="107" bestFit="1" customWidth="1"/>
    <col min="7131" max="7131" width="8.85546875" style="107" bestFit="1" customWidth="1"/>
    <col min="7132" max="7132" width="22.85546875" style="107" customWidth="1"/>
    <col min="7133" max="7133" width="59.7109375" style="107" bestFit="1" customWidth="1"/>
    <col min="7134" max="7134" width="57.85546875" style="107" bestFit="1" customWidth="1"/>
    <col min="7135" max="7135" width="35.28515625" style="107" bestFit="1" customWidth="1"/>
    <col min="7136" max="7136" width="28.140625" style="107" bestFit="1" customWidth="1"/>
    <col min="7137" max="7137" width="33.140625" style="107" bestFit="1" customWidth="1"/>
    <col min="7138" max="7138" width="26" style="107" bestFit="1" customWidth="1"/>
    <col min="7139" max="7139" width="19.140625" style="107" bestFit="1" customWidth="1"/>
    <col min="7140" max="7140" width="10.42578125" style="107" customWidth="1"/>
    <col min="7141" max="7141" width="11.85546875" style="107" customWidth="1"/>
    <col min="7142" max="7142" width="14.7109375" style="107" customWidth="1"/>
    <col min="7143" max="7143" width="9" style="107" bestFit="1" customWidth="1"/>
    <col min="7144" max="7383" width="9.140625" style="107"/>
    <col min="7384" max="7384" width="4.7109375" style="107" bestFit="1" customWidth="1"/>
    <col min="7385" max="7385" width="9.7109375" style="107" bestFit="1" customWidth="1"/>
    <col min="7386" max="7386" width="10" style="107" bestFit="1" customWidth="1"/>
    <col min="7387" max="7387" width="8.85546875" style="107" bestFit="1" customWidth="1"/>
    <col min="7388" max="7388" width="22.85546875" style="107" customWidth="1"/>
    <col min="7389" max="7389" width="59.7109375" style="107" bestFit="1" customWidth="1"/>
    <col min="7390" max="7390" width="57.85546875" style="107" bestFit="1" customWidth="1"/>
    <col min="7391" max="7391" width="35.28515625" style="107" bestFit="1" customWidth="1"/>
    <col min="7392" max="7392" width="28.140625" style="107" bestFit="1" customWidth="1"/>
    <col min="7393" max="7393" width="33.140625" style="107" bestFit="1" customWidth="1"/>
    <col min="7394" max="7394" width="26" style="107" bestFit="1" customWidth="1"/>
    <col min="7395" max="7395" width="19.140625" style="107" bestFit="1" customWidth="1"/>
    <col min="7396" max="7396" width="10.42578125" style="107" customWidth="1"/>
    <col min="7397" max="7397" width="11.85546875" style="107" customWidth="1"/>
    <col min="7398" max="7398" width="14.7109375" style="107" customWidth="1"/>
    <col min="7399" max="7399" width="9" style="107" bestFit="1" customWidth="1"/>
    <col min="7400" max="7639" width="9.140625" style="107"/>
    <col min="7640" max="7640" width="4.7109375" style="107" bestFit="1" customWidth="1"/>
    <col min="7641" max="7641" width="9.7109375" style="107" bestFit="1" customWidth="1"/>
    <col min="7642" max="7642" width="10" style="107" bestFit="1" customWidth="1"/>
    <col min="7643" max="7643" width="8.85546875" style="107" bestFit="1" customWidth="1"/>
    <col min="7644" max="7644" width="22.85546875" style="107" customWidth="1"/>
    <col min="7645" max="7645" width="59.7109375" style="107" bestFit="1" customWidth="1"/>
    <col min="7646" max="7646" width="57.85546875" style="107" bestFit="1" customWidth="1"/>
    <col min="7647" max="7647" width="35.28515625" style="107" bestFit="1" customWidth="1"/>
    <col min="7648" max="7648" width="28.140625" style="107" bestFit="1" customWidth="1"/>
    <col min="7649" max="7649" width="33.140625" style="107" bestFit="1" customWidth="1"/>
    <col min="7650" max="7650" width="26" style="107" bestFit="1" customWidth="1"/>
    <col min="7651" max="7651" width="19.140625" style="107" bestFit="1" customWidth="1"/>
    <col min="7652" max="7652" width="10.42578125" style="107" customWidth="1"/>
    <col min="7653" max="7653" width="11.85546875" style="107" customWidth="1"/>
    <col min="7654" max="7654" width="14.7109375" style="107" customWidth="1"/>
    <col min="7655" max="7655" width="9" style="107" bestFit="1" customWidth="1"/>
    <col min="7656" max="7895" width="9.140625" style="107"/>
    <col min="7896" max="7896" width="4.7109375" style="107" bestFit="1" customWidth="1"/>
    <col min="7897" max="7897" width="9.7109375" style="107" bestFit="1" customWidth="1"/>
    <col min="7898" max="7898" width="10" style="107" bestFit="1" customWidth="1"/>
    <col min="7899" max="7899" width="8.85546875" style="107" bestFit="1" customWidth="1"/>
    <col min="7900" max="7900" width="22.85546875" style="107" customWidth="1"/>
    <col min="7901" max="7901" width="59.7109375" style="107" bestFit="1" customWidth="1"/>
    <col min="7902" max="7902" width="57.85546875" style="107" bestFit="1" customWidth="1"/>
    <col min="7903" max="7903" width="35.28515625" style="107" bestFit="1" customWidth="1"/>
    <col min="7904" max="7904" width="28.140625" style="107" bestFit="1" customWidth="1"/>
    <col min="7905" max="7905" width="33.140625" style="107" bestFit="1" customWidth="1"/>
    <col min="7906" max="7906" width="26" style="107" bestFit="1" customWidth="1"/>
    <col min="7907" max="7907" width="19.140625" style="107" bestFit="1" customWidth="1"/>
    <col min="7908" max="7908" width="10.42578125" style="107" customWidth="1"/>
    <col min="7909" max="7909" width="11.85546875" style="107" customWidth="1"/>
    <col min="7910" max="7910" width="14.7109375" style="107" customWidth="1"/>
    <col min="7911" max="7911" width="9" style="107" bestFit="1" customWidth="1"/>
    <col min="7912" max="8151" width="9.140625" style="107"/>
    <col min="8152" max="8152" width="4.7109375" style="107" bestFit="1" customWidth="1"/>
    <col min="8153" max="8153" width="9.7109375" style="107" bestFit="1" customWidth="1"/>
    <col min="8154" max="8154" width="10" style="107" bestFit="1" customWidth="1"/>
    <col min="8155" max="8155" width="8.85546875" style="107" bestFit="1" customWidth="1"/>
    <col min="8156" max="8156" width="22.85546875" style="107" customWidth="1"/>
    <col min="8157" max="8157" width="59.7109375" style="107" bestFit="1" customWidth="1"/>
    <col min="8158" max="8158" width="57.85546875" style="107" bestFit="1" customWidth="1"/>
    <col min="8159" max="8159" width="35.28515625" style="107" bestFit="1" customWidth="1"/>
    <col min="8160" max="8160" width="28.140625" style="107" bestFit="1" customWidth="1"/>
    <col min="8161" max="8161" width="33.140625" style="107" bestFit="1" customWidth="1"/>
    <col min="8162" max="8162" width="26" style="107" bestFit="1" customWidth="1"/>
    <col min="8163" max="8163" width="19.140625" style="107" bestFit="1" customWidth="1"/>
    <col min="8164" max="8164" width="10.42578125" style="107" customWidth="1"/>
    <col min="8165" max="8165" width="11.85546875" style="107" customWidth="1"/>
    <col min="8166" max="8166" width="14.7109375" style="107" customWidth="1"/>
    <col min="8167" max="8167" width="9" style="107" bestFit="1" customWidth="1"/>
    <col min="8168" max="8407" width="9.140625" style="107"/>
    <col min="8408" max="8408" width="4.7109375" style="107" bestFit="1" customWidth="1"/>
    <col min="8409" max="8409" width="9.7109375" style="107" bestFit="1" customWidth="1"/>
    <col min="8410" max="8410" width="10" style="107" bestFit="1" customWidth="1"/>
    <col min="8411" max="8411" width="8.85546875" style="107" bestFit="1" customWidth="1"/>
    <col min="8412" max="8412" width="22.85546875" style="107" customWidth="1"/>
    <col min="8413" max="8413" width="59.7109375" style="107" bestFit="1" customWidth="1"/>
    <col min="8414" max="8414" width="57.85546875" style="107" bestFit="1" customWidth="1"/>
    <col min="8415" max="8415" width="35.28515625" style="107" bestFit="1" customWidth="1"/>
    <col min="8416" max="8416" width="28.140625" style="107" bestFit="1" customWidth="1"/>
    <col min="8417" max="8417" width="33.140625" style="107" bestFit="1" customWidth="1"/>
    <col min="8418" max="8418" width="26" style="107" bestFit="1" customWidth="1"/>
    <col min="8419" max="8419" width="19.140625" style="107" bestFit="1" customWidth="1"/>
    <col min="8420" max="8420" width="10.42578125" style="107" customWidth="1"/>
    <col min="8421" max="8421" width="11.85546875" style="107" customWidth="1"/>
    <col min="8422" max="8422" width="14.7109375" style="107" customWidth="1"/>
    <col min="8423" max="8423" width="9" style="107" bestFit="1" customWidth="1"/>
    <col min="8424" max="8663" width="9.140625" style="107"/>
    <col min="8664" max="8664" width="4.7109375" style="107" bestFit="1" customWidth="1"/>
    <col min="8665" max="8665" width="9.7109375" style="107" bestFit="1" customWidth="1"/>
    <col min="8666" max="8666" width="10" style="107" bestFit="1" customWidth="1"/>
    <col min="8667" max="8667" width="8.85546875" style="107" bestFit="1" customWidth="1"/>
    <col min="8668" max="8668" width="22.85546875" style="107" customWidth="1"/>
    <col min="8669" max="8669" width="59.7109375" style="107" bestFit="1" customWidth="1"/>
    <col min="8670" max="8670" width="57.85546875" style="107" bestFit="1" customWidth="1"/>
    <col min="8671" max="8671" width="35.28515625" style="107" bestFit="1" customWidth="1"/>
    <col min="8672" max="8672" width="28.140625" style="107" bestFit="1" customWidth="1"/>
    <col min="8673" max="8673" width="33.140625" style="107" bestFit="1" customWidth="1"/>
    <col min="8674" max="8674" width="26" style="107" bestFit="1" customWidth="1"/>
    <col min="8675" max="8675" width="19.140625" style="107" bestFit="1" customWidth="1"/>
    <col min="8676" max="8676" width="10.42578125" style="107" customWidth="1"/>
    <col min="8677" max="8677" width="11.85546875" style="107" customWidth="1"/>
    <col min="8678" max="8678" width="14.7109375" style="107" customWidth="1"/>
    <col min="8679" max="8679" width="9" style="107" bestFit="1" customWidth="1"/>
    <col min="8680" max="8919" width="9.140625" style="107"/>
    <col min="8920" max="8920" width="4.7109375" style="107" bestFit="1" customWidth="1"/>
    <col min="8921" max="8921" width="9.7109375" style="107" bestFit="1" customWidth="1"/>
    <col min="8922" max="8922" width="10" style="107" bestFit="1" customWidth="1"/>
    <col min="8923" max="8923" width="8.85546875" style="107" bestFit="1" customWidth="1"/>
    <col min="8924" max="8924" width="22.85546875" style="107" customWidth="1"/>
    <col min="8925" max="8925" width="59.7109375" style="107" bestFit="1" customWidth="1"/>
    <col min="8926" max="8926" width="57.85546875" style="107" bestFit="1" customWidth="1"/>
    <col min="8927" max="8927" width="35.28515625" style="107" bestFit="1" customWidth="1"/>
    <col min="8928" max="8928" width="28.140625" style="107" bestFit="1" customWidth="1"/>
    <col min="8929" max="8929" width="33.140625" style="107" bestFit="1" customWidth="1"/>
    <col min="8930" max="8930" width="26" style="107" bestFit="1" customWidth="1"/>
    <col min="8931" max="8931" width="19.140625" style="107" bestFit="1" customWidth="1"/>
    <col min="8932" max="8932" width="10.42578125" style="107" customWidth="1"/>
    <col min="8933" max="8933" width="11.85546875" style="107" customWidth="1"/>
    <col min="8934" max="8934" width="14.7109375" style="107" customWidth="1"/>
    <col min="8935" max="8935" width="9" style="107" bestFit="1" customWidth="1"/>
    <col min="8936" max="9175" width="9.140625" style="107"/>
    <col min="9176" max="9176" width="4.7109375" style="107" bestFit="1" customWidth="1"/>
    <col min="9177" max="9177" width="9.7109375" style="107" bestFit="1" customWidth="1"/>
    <col min="9178" max="9178" width="10" style="107" bestFit="1" customWidth="1"/>
    <col min="9179" max="9179" width="8.85546875" style="107" bestFit="1" customWidth="1"/>
    <col min="9180" max="9180" width="22.85546875" style="107" customWidth="1"/>
    <col min="9181" max="9181" width="59.7109375" style="107" bestFit="1" customWidth="1"/>
    <col min="9182" max="9182" width="57.85546875" style="107" bestFit="1" customWidth="1"/>
    <col min="9183" max="9183" width="35.28515625" style="107" bestFit="1" customWidth="1"/>
    <col min="9184" max="9184" width="28.140625" style="107" bestFit="1" customWidth="1"/>
    <col min="9185" max="9185" width="33.140625" style="107" bestFit="1" customWidth="1"/>
    <col min="9186" max="9186" width="26" style="107" bestFit="1" customWidth="1"/>
    <col min="9187" max="9187" width="19.140625" style="107" bestFit="1" customWidth="1"/>
    <col min="9188" max="9188" width="10.42578125" style="107" customWidth="1"/>
    <col min="9189" max="9189" width="11.85546875" style="107" customWidth="1"/>
    <col min="9190" max="9190" width="14.7109375" style="107" customWidth="1"/>
    <col min="9191" max="9191" width="9" style="107" bestFit="1" customWidth="1"/>
    <col min="9192" max="9431" width="9.140625" style="107"/>
    <col min="9432" max="9432" width="4.7109375" style="107" bestFit="1" customWidth="1"/>
    <col min="9433" max="9433" width="9.7109375" style="107" bestFit="1" customWidth="1"/>
    <col min="9434" max="9434" width="10" style="107" bestFit="1" customWidth="1"/>
    <col min="9435" max="9435" width="8.85546875" style="107" bestFit="1" customWidth="1"/>
    <col min="9436" max="9436" width="22.85546875" style="107" customWidth="1"/>
    <col min="9437" max="9437" width="59.7109375" style="107" bestFit="1" customWidth="1"/>
    <col min="9438" max="9438" width="57.85546875" style="107" bestFit="1" customWidth="1"/>
    <col min="9439" max="9439" width="35.28515625" style="107" bestFit="1" customWidth="1"/>
    <col min="9440" max="9440" width="28.140625" style="107" bestFit="1" customWidth="1"/>
    <col min="9441" max="9441" width="33.140625" style="107" bestFit="1" customWidth="1"/>
    <col min="9442" max="9442" width="26" style="107" bestFit="1" customWidth="1"/>
    <col min="9443" max="9443" width="19.140625" style="107" bestFit="1" customWidth="1"/>
    <col min="9444" max="9444" width="10.42578125" style="107" customWidth="1"/>
    <col min="9445" max="9445" width="11.85546875" style="107" customWidth="1"/>
    <col min="9446" max="9446" width="14.7109375" style="107" customWidth="1"/>
    <col min="9447" max="9447" width="9" style="107" bestFit="1" customWidth="1"/>
    <col min="9448" max="9687" width="9.140625" style="107"/>
    <col min="9688" max="9688" width="4.7109375" style="107" bestFit="1" customWidth="1"/>
    <col min="9689" max="9689" width="9.7109375" style="107" bestFit="1" customWidth="1"/>
    <col min="9690" max="9690" width="10" style="107" bestFit="1" customWidth="1"/>
    <col min="9691" max="9691" width="8.85546875" style="107" bestFit="1" customWidth="1"/>
    <col min="9692" max="9692" width="22.85546875" style="107" customWidth="1"/>
    <col min="9693" max="9693" width="59.7109375" style="107" bestFit="1" customWidth="1"/>
    <col min="9694" max="9694" width="57.85546875" style="107" bestFit="1" customWidth="1"/>
    <col min="9695" max="9695" width="35.28515625" style="107" bestFit="1" customWidth="1"/>
    <col min="9696" max="9696" width="28.140625" style="107" bestFit="1" customWidth="1"/>
    <col min="9697" max="9697" width="33.140625" style="107" bestFit="1" customWidth="1"/>
    <col min="9698" max="9698" width="26" style="107" bestFit="1" customWidth="1"/>
    <col min="9699" max="9699" width="19.140625" style="107" bestFit="1" customWidth="1"/>
    <col min="9700" max="9700" width="10.42578125" style="107" customWidth="1"/>
    <col min="9701" max="9701" width="11.85546875" style="107" customWidth="1"/>
    <col min="9702" max="9702" width="14.7109375" style="107" customWidth="1"/>
    <col min="9703" max="9703" width="9" style="107" bestFit="1" customWidth="1"/>
    <col min="9704" max="9943" width="9.140625" style="107"/>
    <col min="9944" max="9944" width="4.7109375" style="107" bestFit="1" customWidth="1"/>
    <col min="9945" max="9945" width="9.7109375" style="107" bestFit="1" customWidth="1"/>
    <col min="9946" max="9946" width="10" style="107" bestFit="1" customWidth="1"/>
    <col min="9947" max="9947" width="8.85546875" style="107" bestFit="1" customWidth="1"/>
    <col min="9948" max="9948" width="22.85546875" style="107" customWidth="1"/>
    <col min="9949" max="9949" width="59.7109375" style="107" bestFit="1" customWidth="1"/>
    <col min="9950" max="9950" width="57.85546875" style="107" bestFit="1" customWidth="1"/>
    <col min="9951" max="9951" width="35.28515625" style="107" bestFit="1" customWidth="1"/>
    <col min="9952" max="9952" width="28.140625" style="107" bestFit="1" customWidth="1"/>
    <col min="9953" max="9953" width="33.140625" style="107" bestFit="1" customWidth="1"/>
    <col min="9954" max="9954" width="26" style="107" bestFit="1" customWidth="1"/>
    <col min="9955" max="9955" width="19.140625" style="107" bestFit="1" customWidth="1"/>
    <col min="9956" max="9956" width="10.42578125" style="107" customWidth="1"/>
    <col min="9957" max="9957" width="11.85546875" style="107" customWidth="1"/>
    <col min="9958" max="9958" width="14.7109375" style="107" customWidth="1"/>
    <col min="9959" max="9959" width="9" style="107" bestFit="1" customWidth="1"/>
    <col min="9960" max="10199" width="9.140625" style="107"/>
    <col min="10200" max="10200" width="4.7109375" style="107" bestFit="1" customWidth="1"/>
    <col min="10201" max="10201" width="9.7109375" style="107" bestFit="1" customWidth="1"/>
    <col min="10202" max="10202" width="10" style="107" bestFit="1" customWidth="1"/>
    <col min="10203" max="10203" width="8.85546875" style="107" bestFit="1" customWidth="1"/>
    <col min="10204" max="10204" width="22.85546875" style="107" customWidth="1"/>
    <col min="10205" max="10205" width="59.7109375" style="107" bestFit="1" customWidth="1"/>
    <col min="10206" max="10206" width="57.85546875" style="107" bestFit="1" customWidth="1"/>
    <col min="10207" max="10207" width="35.28515625" style="107" bestFit="1" customWidth="1"/>
    <col min="10208" max="10208" width="28.140625" style="107" bestFit="1" customWidth="1"/>
    <col min="10209" max="10209" width="33.140625" style="107" bestFit="1" customWidth="1"/>
    <col min="10210" max="10210" width="26" style="107" bestFit="1" customWidth="1"/>
    <col min="10211" max="10211" width="19.140625" style="107" bestFit="1" customWidth="1"/>
    <col min="10212" max="10212" width="10.42578125" style="107" customWidth="1"/>
    <col min="10213" max="10213" width="11.85546875" style="107" customWidth="1"/>
    <col min="10214" max="10214" width="14.7109375" style="107" customWidth="1"/>
    <col min="10215" max="10215" width="9" style="107" bestFit="1" customWidth="1"/>
    <col min="10216" max="10455" width="9.140625" style="107"/>
    <col min="10456" max="10456" width="4.7109375" style="107" bestFit="1" customWidth="1"/>
    <col min="10457" max="10457" width="9.7109375" style="107" bestFit="1" customWidth="1"/>
    <col min="10458" max="10458" width="10" style="107" bestFit="1" customWidth="1"/>
    <col min="10459" max="10459" width="8.85546875" style="107" bestFit="1" customWidth="1"/>
    <col min="10460" max="10460" width="22.85546875" style="107" customWidth="1"/>
    <col min="10461" max="10461" width="59.7109375" style="107" bestFit="1" customWidth="1"/>
    <col min="10462" max="10462" width="57.85546875" style="107" bestFit="1" customWidth="1"/>
    <col min="10463" max="10463" width="35.28515625" style="107" bestFit="1" customWidth="1"/>
    <col min="10464" max="10464" width="28.140625" style="107" bestFit="1" customWidth="1"/>
    <col min="10465" max="10465" width="33.140625" style="107" bestFit="1" customWidth="1"/>
    <col min="10466" max="10466" width="26" style="107" bestFit="1" customWidth="1"/>
    <col min="10467" max="10467" width="19.140625" style="107" bestFit="1" customWidth="1"/>
    <col min="10468" max="10468" width="10.42578125" style="107" customWidth="1"/>
    <col min="10469" max="10469" width="11.85546875" style="107" customWidth="1"/>
    <col min="10470" max="10470" width="14.7109375" style="107" customWidth="1"/>
    <col min="10471" max="10471" width="9" style="107" bestFit="1" customWidth="1"/>
    <col min="10472" max="10711" width="9.140625" style="107"/>
    <col min="10712" max="10712" width="4.7109375" style="107" bestFit="1" customWidth="1"/>
    <col min="10713" max="10713" width="9.7109375" style="107" bestFit="1" customWidth="1"/>
    <col min="10714" max="10714" width="10" style="107" bestFit="1" customWidth="1"/>
    <col min="10715" max="10715" width="8.85546875" style="107" bestFit="1" customWidth="1"/>
    <col min="10716" max="10716" width="22.85546875" style="107" customWidth="1"/>
    <col min="10717" max="10717" width="59.7109375" style="107" bestFit="1" customWidth="1"/>
    <col min="10718" max="10718" width="57.85546875" style="107" bestFit="1" customWidth="1"/>
    <col min="10719" max="10719" width="35.28515625" style="107" bestFit="1" customWidth="1"/>
    <col min="10720" max="10720" width="28.140625" style="107" bestFit="1" customWidth="1"/>
    <col min="10721" max="10721" width="33.140625" style="107" bestFit="1" customWidth="1"/>
    <col min="10722" max="10722" width="26" style="107" bestFit="1" customWidth="1"/>
    <col min="10723" max="10723" width="19.140625" style="107" bestFit="1" customWidth="1"/>
    <col min="10724" max="10724" width="10.42578125" style="107" customWidth="1"/>
    <col min="10725" max="10725" width="11.85546875" style="107" customWidth="1"/>
    <col min="10726" max="10726" width="14.7109375" style="107" customWidth="1"/>
    <col min="10727" max="10727" width="9" style="107" bestFit="1" customWidth="1"/>
    <col min="10728" max="10967" width="9.140625" style="107"/>
    <col min="10968" max="10968" width="4.7109375" style="107" bestFit="1" customWidth="1"/>
    <col min="10969" max="10969" width="9.7109375" style="107" bestFit="1" customWidth="1"/>
    <col min="10970" max="10970" width="10" style="107" bestFit="1" customWidth="1"/>
    <col min="10971" max="10971" width="8.85546875" style="107" bestFit="1" customWidth="1"/>
    <col min="10972" max="10972" width="22.85546875" style="107" customWidth="1"/>
    <col min="10973" max="10973" width="59.7109375" style="107" bestFit="1" customWidth="1"/>
    <col min="10974" max="10974" width="57.85546875" style="107" bestFit="1" customWidth="1"/>
    <col min="10975" max="10975" width="35.28515625" style="107" bestFit="1" customWidth="1"/>
    <col min="10976" max="10976" width="28.140625" style="107" bestFit="1" customWidth="1"/>
    <col min="10977" max="10977" width="33.140625" style="107" bestFit="1" customWidth="1"/>
    <col min="10978" max="10978" width="26" style="107" bestFit="1" customWidth="1"/>
    <col min="10979" max="10979" width="19.140625" style="107" bestFit="1" customWidth="1"/>
    <col min="10980" max="10980" width="10.42578125" style="107" customWidth="1"/>
    <col min="10981" max="10981" width="11.85546875" style="107" customWidth="1"/>
    <col min="10982" max="10982" width="14.7109375" style="107" customWidth="1"/>
    <col min="10983" max="10983" width="9" style="107" bestFit="1" customWidth="1"/>
    <col min="10984" max="11223" width="9.140625" style="107"/>
    <col min="11224" max="11224" width="4.7109375" style="107" bestFit="1" customWidth="1"/>
    <col min="11225" max="11225" width="9.7109375" style="107" bestFit="1" customWidth="1"/>
    <col min="11226" max="11226" width="10" style="107" bestFit="1" customWidth="1"/>
    <col min="11227" max="11227" width="8.85546875" style="107" bestFit="1" customWidth="1"/>
    <col min="11228" max="11228" width="22.85546875" style="107" customWidth="1"/>
    <col min="11229" max="11229" width="59.7109375" style="107" bestFit="1" customWidth="1"/>
    <col min="11230" max="11230" width="57.85546875" style="107" bestFit="1" customWidth="1"/>
    <col min="11231" max="11231" width="35.28515625" style="107" bestFit="1" customWidth="1"/>
    <col min="11232" max="11232" width="28.140625" style="107" bestFit="1" customWidth="1"/>
    <col min="11233" max="11233" width="33.140625" style="107" bestFit="1" customWidth="1"/>
    <col min="11234" max="11234" width="26" style="107" bestFit="1" customWidth="1"/>
    <col min="11235" max="11235" width="19.140625" style="107" bestFit="1" customWidth="1"/>
    <col min="11236" max="11236" width="10.42578125" style="107" customWidth="1"/>
    <col min="11237" max="11237" width="11.85546875" style="107" customWidth="1"/>
    <col min="11238" max="11238" width="14.7109375" style="107" customWidth="1"/>
    <col min="11239" max="11239" width="9" style="107" bestFit="1" customWidth="1"/>
    <col min="11240" max="11479" width="9.140625" style="107"/>
    <col min="11480" max="11480" width="4.7109375" style="107" bestFit="1" customWidth="1"/>
    <col min="11481" max="11481" width="9.7109375" style="107" bestFit="1" customWidth="1"/>
    <col min="11482" max="11482" width="10" style="107" bestFit="1" customWidth="1"/>
    <col min="11483" max="11483" width="8.85546875" style="107" bestFit="1" customWidth="1"/>
    <col min="11484" max="11484" width="22.85546875" style="107" customWidth="1"/>
    <col min="11485" max="11485" width="59.7109375" style="107" bestFit="1" customWidth="1"/>
    <col min="11486" max="11486" width="57.85546875" style="107" bestFit="1" customWidth="1"/>
    <col min="11487" max="11487" width="35.28515625" style="107" bestFit="1" customWidth="1"/>
    <col min="11488" max="11488" width="28.140625" style="107" bestFit="1" customWidth="1"/>
    <col min="11489" max="11489" width="33.140625" style="107" bestFit="1" customWidth="1"/>
    <col min="11490" max="11490" width="26" style="107" bestFit="1" customWidth="1"/>
    <col min="11491" max="11491" width="19.140625" style="107" bestFit="1" customWidth="1"/>
    <col min="11492" max="11492" width="10.42578125" style="107" customWidth="1"/>
    <col min="11493" max="11493" width="11.85546875" style="107" customWidth="1"/>
    <col min="11494" max="11494" width="14.7109375" style="107" customWidth="1"/>
    <col min="11495" max="11495" width="9" style="107" bestFit="1" customWidth="1"/>
    <col min="11496" max="11735" width="9.140625" style="107"/>
    <col min="11736" max="11736" width="4.7109375" style="107" bestFit="1" customWidth="1"/>
    <col min="11737" max="11737" width="9.7109375" style="107" bestFit="1" customWidth="1"/>
    <col min="11738" max="11738" width="10" style="107" bestFit="1" customWidth="1"/>
    <col min="11739" max="11739" width="8.85546875" style="107" bestFit="1" customWidth="1"/>
    <col min="11740" max="11740" width="22.85546875" style="107" customWidth="1"/>
    <col min="11741" max="11741" width="59.7109375" style="107" bestFit="1" customWidth="1"/>
    <col min="11742" max="11742" width="57.85546875" style="107" bestFit="1" customWidth="1"/>
    <col min="11743" max="11743" width="35.28515625" style="107" bestFit="1" customWidth="1"/>
    <col min="11744" max="11744" width="28.140625" style="107" bestFit="1" customWidth="1"/>
    <col min="11745" max="11745" width="33.140625" style="107" bestFit="1" customWidth="1"/>
    <col min="11746" max="11746" width="26" style="107" bestFit="1" customWidth="1"/>
    <col min="11747" max="11747" width="19.140625" style="107" bestFit="1" customWidth="1"/>
    <col min="11748" max="11748" width="10.42578125" style="107" customWidth="1"/>
    <col min="11749" max="11749" width="11.85546875" style="107" customWidth="1"/>
    <col min="11750" max="11750" width="14.7109375" style="107" customWidth="1"/>
    <col min="11751" max="11751" width="9" style="107" bestFit="1" customWidth="1"/>
    <col min="11752" max="11991" width="9.140625" style="107"/>
    <col min="11992" max="11992" width="4.7109375" style="107" bestFit="1" customWidth="1"/>
    <col min="11993" max="11993" width="9.7109375" style="107" bestFit="1" customWidth="1"/>
    <col min="11994" max="11994" width="10" style="107" bestFit="1" customWidth="1"/>
    <col min="11995" max="11995" width="8.85546875" style="107" bestFit="1" customWidth="1"/>
    <col min="11996" max="11996" width="22.85546875" style="107" customWidth="1"/>
    <col min="11997" max="11997" width="59.7109375" style="107" bestFit="1" customWidth="1"/>
    <col min="11998" max="11998" width="57.85546875" style="107" bestFit="1" customWidth="1"/>
    <col min="11999" max="11999" width="35.28515625" style="107" bestFit="1" customWidth="1"/>
    <col min="12000" max="12000" width="28.140625" style="107" bestFit="1" customWidth="1"/>
    <col min="12001" max="12001" width="33.140625" style="107" bestFit="1" customWidth="1"/>
    <col min="12002" max="12002" width="26" style="107" bestFit="1" customWidth="1"/>
    <col min="12003" max="12003" width="19.140625" style="107" bestFit="1" customWidth="1"/>
    <col min="12004" max="12004" width="10.42578125" style="107" customWidth="1"/>
    <col min="12005" max="12005" width="11.85546875" style="107" customWidth="1"/>
    <col min="12006" max="12006" width="14.7109375" style="107" customWidth="1"/>
    <col min="12007" max="12007" width="9" style="107" bestFit="1" customWidth="1"/>
    <col min="12008" max="12247" width="9.140625" style="107"/>
    <col min="12248" max="12248" width="4.7109375" style="107" bestFit="1" customWidth="1"/>
    <col min="12249" max="12249" width="9.7109375" style="107" bestFit="1" customWidth="1"/>
    <col min="12250" max="12250" width="10" style="107" bestFit="1" customWidth="1"/>
    <col min="12251" max="12251" width="8.85546875" style="107" bestFit="1" customWidth="1"/>
    <col min="12252" max="12252" width="22.85546875" style="107" customWidth="1"/>
    <col min="12253" max="12253" width="59.7109375" style="107" bestFit="1" customWidth="1"/>
    <col min="12254" max="12254" width="57.85546875" style="107" bestFit="1" customWidth="1"/>
    <col min="12255" max="12255" width="35.28515625" style="107" bestFit="1" customWidth="1"/>
    <col min="12256" max="12256" width="28.140625" style="107" bestFit="1" customWidth="1"/>
    <col min="12257" max="12257" width="33.140625" style="107" bestFit="1" customWidth="1"/>
    <col min="12258" max="12258" width="26" style="107" bestFit="1" customWidth="1"/>
    <col min="12259" max="12259" width="19.140625" style="107" bestFit="1" customWidth="1"/>
    <col min="12260" max="12260" width="10.42578125" style="107" customWidth="1"/>
    <col min="12261" max="12261" width="11.85546875" style="107" customWidth="1"/>
    <col min="12262" max="12262" width="14.7109375" style="107" customWidth="1"/>
    <col min="12263" max="12263" width="9" style="107" bestFit="1" customWidth="1"/>
    <col min="12264" max="12503" width="9.140625" style="107"/>
    <col min="12504" max="12504" width="4.7109375" style="107" bestFit="1" customWidth="1"/>
    <col min="12505" max="12505" width="9.7109375" style="107" bestFit="1" customWidth="1"/>
    <col min="12506" max="12506" width="10" style="107" bestFit="1" customWidth="1"/>
    <col min="12507" max="12507" width="8.85546875" style="107" bestFit="1" customWidth="1"/>
    <col min="12508" max="12508" width="22.85546875" style="107" customWidth="1"/>
    <col min="12509" max="12509" width="59.7109375" style="107" bestFit="1" customWidth="1"/>
    <col min="12510" max="12510" width="57.85546875" style="107" bestFit="1" customWidth="1"/>
    <col min="12511" max="12511" width="35.28515625" style="107" bestFit="1" customWidth="1"/>
    <col min="12512" max="12512" width="28.140625" style="107" bestFit="1" customWidth="1"/>
    <col min="12513" max="12513" width="33.140625" style="107" bestFit="1" customWidth="1"/>
    <col min="12514" max="12514" width="26" style="107" bestFit="1" customWidth="1"/>
    <col min="12515" max="12515" width="19.140625" style="107" bestFit="1" customWidth="1"/>
    <col min="12516" max="12516" width="10.42578125" style="107" customWidth="1"/>
    <col min="12517" max="12517" width="11.85546875" style="107" customWidth="1"/>
    <col min="12518" max="12518" width="14.7109375" style="107" customWidth="1"/>
    <col min="12519" max="12519" width="9" style="107" bestFit="1" customWidth="1"/>
    <col min="12520" max="12759" width="9.140625" style="107"/>
    <col min="12760" max="12760" width="4.7109375" style="107" bestFit="1" customWidth="1"/>
    <col min="12761" max="12761" width="9.7109375" style="107" bestFit="1" customWidth="1"/>
    <col min="12762" max="12762" width="10" style="107" bestFit="1" customWidth="1"/>
    <col min="12763" max="12763" width="8.85546875" style="107" bestFit="1" customWidth="1"/>
    <col min="12764" max="12764" width="22.85546875" style="107" customWidth="1"/>
    <col min="12765" max="12765" width="59.7109375" style="107" bestFit="1" customWidth="1"/>
    <col min="12766" max="12766" width="57.85546875" style="107" bestFit="1" customWidth="1"/>
    <col min="12767" max="12767" width="35.28515625" style="107" bestFit="1" customWidth="1"/>
    <col min="12768" max="12768" width="28.140625" style="107" bestFit="1" customWidth="1"/>
    <col min="12769" max="12769" width="33.140625" style="107" bestFit="1" customWidth="1"/>
    <col min="12770" max="12770" width="26" style="107" bestFit="1" customWidth="1"/>
    <col min="12771" max="12771" width="19.140625" style="107" bestFit="1" customWidth="1"/>
    <col min="12772" max="12772" width="10.42578125" style="107" customWidth="1"/>
    <col min="12773" max="12773" width="11.85546875" style="107" customWidth="1"/>
    <col min="12774" max="12774" width="14.7109375" style="107" customWidth="1"/>
    <col min="12775" max="12775" width="9" style="107" bestFit="1" customWidth="1"/>
    <col min="12776" max="13015" width="9.140625" style="107"/>
    <col min="13016" max="13016" width="4.7109375" style="107" bestFit="1" customWidth="1"/>
    <col min="13017" max="13017" width="9.7109375" style="107" bestFit="1" customWidth="1"/>
    <col min="13018" max="13018" width="10" style="107" bestFit="1" customWidth="1"/>
    <col min="13019" max="13019" width="8.85546875" style="107" bestFit="1" customWidth="1"/>
    <col min="13020" max="13020" width="22.85546875" style="107" customWidth="1"/>
    <col min="13021" max="13021" width="59.7109375" style="107" bestFit="1" customWidth="1"/>
    <col min="13022" max="13022" width="57.85546875" style="107" bestFit="1" customWidth="1"/>
    <col min="13023" max="13023" width="35.28515625" style="107" bestFit="1" customWidth="1"/>
    <col min="13024" max="13024" width="28.140625" style="107" bestFit="1" customWidth="1"/>
    <col min="13025" max="13025" width="33.140625" style="107" bestFit="1" customWidth="1"/>
    <col min="13026" max="13026" width="26" style="107" bestFit="1" customWidth="1"/>
    <col min="13027" max="13027" width="19.140625" style="107" bestFit="1" customWidth="1"/>
    <col min="13028" max="13028" width="10.42578125" style="107" customWidth="1"/>
    <col min="13029" max="13029" width="11.85546875" style="107" customWidth="1"/>
    <col min="13030" max="13030" width="14.7109375" style="107" customWidth="1"/>
    <col min="13031" max="13031" width="9" style="107" bestFit="1" customWidth="1"/>
    <col min="13032" max="13271" width="9.140625" style="107"/>
    <col min="13272" max="13272" width="4.7109375" style="107" bestFit="1" customWidth="1"/>
    <col min="13273" max="13273" width="9.7109375" style="107" bestFit="1" customWidth="1"/>
    <col min="13274" max="13274" width="10" style="107" bestFit="1" customWidth="1"/>
    <col min="13275" max="13275" width="8.85546875" style="107" bestFit="1" customWidth="1"/>
    <col min="13276" max="13276" width="22.85546875" style="107" customWidth="1"/>
    <col min="13277" max="13277" width="59.7109375" style="107" bestFit="1" customWidth="1"/>
    <col min="13278" max="13278" width="57.85546875" style="107" bestFit="1" customWidth="1"/>
    <col min="13279" max="13279" width="35.28515625" style="107" bestFit="1" customWidth="1"/>
    <col min="13280" max="13280" width="28.140625" style="107" bestFit="1" customWidth="1"/>
    <col min="13281" max="13281" width="33.140625" style="107" bestFit="1" customWidth="1"/>
    <col min="13282" max="13282" width="26" style="107" bestFit="1" customWidth="1"/>
    <col min="13283" max="13283" width="19.140625" style="107" bestFit="1" customWidth="1"/>
    <col min="13284" max="13284" width="10.42578125" style="107" customWidth="1"/>
    <col min="13285" max="13285" width="11.85546875" style="107" customWidth="1"/>
    <col min="13286" max="13286" width="14.7109375" style="107" customWidth="1"/>
    <col min="13287" max="13287" width="9" style="107" bestFit="1" customWidth="1"/>
    <col min="13288" max="13527" width="9.140625" style="107"/>
    <col min="13528" max="13528" width="4.7109375" style="107" bestFit="1" customWidth="1"/>
    <col min="13529" max="13529" width="9.7109375" style="107" bestFit="1" customWidth="1"/>
    <col min="13530" max="13530" width="10" style="107" bestFit="1" customWidth="1"/>
    <col min="13531" max="13531" width="8.85546875" style="107" bestFit="1" customWidth="1"/>
    <col min="13532" max="13532" width="22.85546875" style="107" customWidth="1"/>
    <col min="13533" max="13533" width="59.7109375" style="107" bestFit="1" customWidth="1"/>
    <col min="13534" max="13534" width="57.85546875" style="107" bestFit="1" customWidth="1"/>
    <col min="13535" max="13535" width="35.28515625" style="107" bestFit="1" customWidth="1"/>
    <col min="13536" max="13536" width="28.140625" style="107" bestFit="1" customWidth="1"/>
    <col min="13537" max="13537" width="33.140625" style="107" bestFit="1" customWidth="1"/>
    <col min="13538" max="13538" width="26" style="107" bestFit="1" customWidth="1"/>
    <col min="13539" max="13539" width="19.140625" style="107" bestFit="1" customWidth="1"/>
    <col min="13540" max="13540" width="10.42578125" style="107" customWidth="1"/>
    <col min="13541" max="13541" width="11.85546875" style="107" customWidth="1"/>
    <col min="13542" max="13542" width="14.7109375" style="107" customWidth="1"/>
    <col min="13543" max="13543" width="9" style="107" bestFit="1" customWidth="1"/>
    <col min="13544" max="13783" width="9.140625" style="107"/>
    <col min="13784" max="13784" width="4.7109375" style="107" bestFit="1" customWidth="1"/>
    <col min="13785" max="13785" width="9.7109375" style="107" bestFit="1" customWidth="1"/>
    <col min="13786" max="13786" width="10" style="107" bestFit="1" customWidth="1"/>
    <col min="13787" max="13787" width="8.85546875" style="107" bestFit="1" customWidth="1"/>
    <col min="13788" max="13788" width="22.85546875" style="107" customWidth="1"/>
    <col min="13789" max="13789" width="59.7109375" style="107" bestFit="1" customWidth="1"/>
    <col min="13790" max="13790" width="57.85546875" style="107" bestFit="1" customWidth="1"/>
    <col min="13791" max="13791" width="35.28515625" style="107" bestFit="1" customWidth="1"/>
    <col min="13792" max="13792" width="28.140625" style="107" bestFit="1" customWidth="1"/>
    <col min="13793" max="13793" width="33.140625" style="107" bestFit="1" customWidth="1"/>
    <col min="13794" max="13794" width="26" style="107" bestFit="1" customWidth="1"/>
    <col min="13795" max="13795" width="19.140625" style="107" bestFit="1" customWidth="1"/>
    <col min="13796" max="13796" width="10.42578125" style="107" customWidth="1"/>
    <col min="13797" max="13797" width="11.85546875" style="107" customWidth="1"/>
    <col min="13798" max="13798" width="14.7109375" style="107" customWidth="1"/>
    <col min="13799" max="13799" width="9" style="107" bestFit="1" customWidth="1"/>
    <col min="13800" max="14039" width="9.140625" style="107"/>
    <col min="14040" max="14040" width="4.7109375" style="107" bestFit="1" customWidth="1"/>
    <col min="14041" max="14041" width="9.7109375" style="107" bestFit="1" customWidth="1"/>
    <col min="14042" max="14042" width="10" style="107" bestFit="1" customWidth="1"/>
    <col min="14043" max="14043" width="8.85546875" style="107" bestFit="1" customWidth="1"/>
    <col min="14044" max="14044" width="22.85546875" style="107" customWidth="1"/>
    <col min="14045" max="14045" width="59.7109375" style="107" bestFit="1" customWidth="1"/>
    <col min="14046" max="14046" width="57.85546875" style="107" bestFit="1" customWidth="1"/>
    <col min="14047" max="14047" width="35.28515625" style="107" bestFit="1" customWidth="1"/>
    <col min="14048" max="14048" width="28.140625" style="107" bestFit="1" customWidth="1"/>
    <col min="14049" max="14049" width="33.140625" style="107" bestFit="1" customWidth="1"/>
    <col min="14050" max="14050" width="26" style="107" bestFit="1" customWidth="1"/>
    <col min="14051" max="14051" width="19.140625" style="107" bestFit="1" customWidth="1"/>
    <col min="14052" max="14052" width="10.42578125" style="107" customWidth="1"/>
    <col min="14053" max="14053" width="11.85546875" style="107" customWidth="1"/>
    <col min="14054" max="14054" width="14.7109375" style="107" customWidth="1"/>
    <col min="14055" max="14055" width="9" style="107" bestFit="1" customWidth="1"/>
    <col min="14056" max="14295" width="9.140625" style="107"/>
    <col min="14296" max="14296" width="4.7109375" style="107" bestFit="1" customWidth="1"/>
    <col min="14297" max="14297" width="9.7109375" style="107" bestFit="1" customWidth="1"/>
    <col min="14298" max="14298" width="10" style="107" bestFit="1" customWidth="1"/>
    <col min="14299" max="14299" width="8.85546875" style="107" bestFit="1" customWidth="1"/>
    <col min="14300" max="14300" width="22.85546875" style="107" customWidth="1"/>
    <col min="14301" max="14301" width="59.7109375" style="107" bestFit="1" customWidth="1"/>
    <col min="14302" max="14302" width="57.85546875" style="107" bestFit="1" customWidth="1"/>
    <col min="14303" max="14303" width="35.28515625" style="107" bestFit="1" customWidth="1"/>
    <col min="14304" max="14304" width="28.140625" style="107" bestFit="1" customWidth="1"/>
    <col min="14305" max="14305" width="33.140625" style="107" bestFit="1" customWidth="1"/>
    <col min="14306" max="14306" width="26" style="107" bestFit="1" customWidth="1"/>
    <col min="14307" max="14307" width="19.140625" style="107" bestFit="1" customWidth="1"/>
    <col min="14308" max="14308" width="10.42578125" style="107" customWidth="1"/>
    <col min="14309" max="14309" width="11.85546875" style="107" customWidth="1"/>
    <col min="14310" max="14310" width="14.7109375" style="107" customWidth="1"/>
    <col min="14311" max="14311" width="9" style="107" bestFit="1" customWidth="1"/>
    <col min="14312" max="14551" width="9.140625" style="107"/>
    <col min="14552" max="14552" width="4.7109375" style="107" bestFit="1" customWidth="1"/>
    <col min="14553" max="14553" width="9.7109375" style="107" bestFit="1" customWidth="1"/>
    <col min="14554" max="14554" width="10" style="107" bestFit="1" customWidth="1"/>
    <col min="14555" max="14555" width="8.85546875" style="107" bestFit="1" customWidth="1"/>
    <col min="14556" max="14556" width="22.85546875" style="107" customWidth="1"/>
    <col min="14557" max="14557" width="59.7109375" style="107" bestFit="1" customWidth="1"/>
    <col min="14558" max="14558" width="57.85546875" style="107" bestFit="1" customWidth="1"/>
    <col min="14559" max="14559" width="35.28515625" style="107" bestFit="1" customWidth="1"/>
    <col min="14560" max="14560" width="28.140625" style="107" bestFit="1" customWidth="1"/>
    <col min="14561" max="14561" width="33.140625" style="107" bestFit="1" customWidth="1"/>
    <col min="14562" max="14562" width="26" style="107" bestFit="1" customWidth="1"/>
    <col min="14563" max="14563" width="19.140625" style="107" bestFit="1" customWidth="1"/>
    <col min="14564" max="14564" width="10.42578125" style="107" customWidth="1"/>
    <col min="14565" max="14565" width="11.85546875" style="107" customWidth="1"/>
    <col min="14566" max="14566" width="14.7109375" style="107" customWidth="1"/>
    <col min="14567" max="14567" width="9" style="107" bestFit="1" customWidth="1"/>
    <col min="14568" max="14807" width="9.140625" style="107"/>
    <col min="14808" max="14808" width="4.7109375" style="107" bestFit="1" customWidth="1"/>
    <col min="14809" max="14809" width="9.7109375" style="107" bestFit="1" customWidth="1"/>
    <col min="14810" max="14810" width="10" style="107" bestFit="1" customWidth="1"/>
    <col min="14811" max="14811" width="8.85546875" style="107" bestFit="1" customWidth="1"/>
    <col min="14812" max="14812" width="22.85546875" style="107" customWidth="1"/>
    <col min="14813" max="14813" width="59.7109375" style="107" bestFit="1" customWidth="1"/>
    <col min="14814" max="14814" width="57.85546875" style="107" bestFit="1" customWidth="1"/>
    <col min="14815" max="14815" width="35.28515625" style="107" bestFit="1" customWidth="1"/>
    <col min="14816" max="14816" width="28.140625" style="107" bestFit="1" customWidth="1"/>
    <col min="14817" max="14817" width="33.140625" style="107" bestFit="1" customWidth="1"/>
    <col min="14818" max="14818" width="26" style="107" bestFit="1" customWidth="1"/>
    <col min="14819" max="14819" width="19.140625" style="107" bestFit="1" customWidth="1"/>
    <col min="14820" max="14820" width="10.42578125" style="107" customWidth="1"/>
    <col min="14821" max="14821" width="11.85546875" style="107" customWidth="1"/>
    <col min="14822" max="14822" width="14.7109375" style="107" customWidth="1"/>
    <col min="14823" max="14823" width="9" style="107" bestFit="1" customWidth="1"/>
    <col min="14824" max="15063" width="9.140625" style="107"/>
    <col min="15064" max="15064" width="4.7109375" style="107" bestFit="1" customWidth="1"/>
    <col min="15065" max="15065" width="9.7109375" style="107" bestFit="1" customWidth="1"/>
    <col min="15066" max="15066" width="10" style="107" bestFit="1" customWidth="1"/>
    <col min="15067" max="15067" width="8.85546875" style="107" bestFit="1" customWidth="1"/>
    <col min="15068" max="15068" width="22.85546875" style="107" customWidth="1"/>
    <col min="15069" max="15069" width="59.7109375" style="107" bestFit="1" customWidth="1"/>
    <col min="15070" max="15070" width="57.85546875" style="107" bestFit="1" customWidth="1"/>
    <col min="15071" max="15071" width="35.28515625" style="107" bestFit="1" customWidth="1"/>
    <col min="15072" max="15072" width="28.140625" style="107" bestFit="1" customWidth="1"/>
    <col min="15073" max="15073" width="33.140625" style="107" bestFit="1" customWidth="1"/>
    <col min="15074" max="15074" width="26" style="107" bestFit="1" customWidth="1"/>
    <col min="15075" max="15075" width="19.140625" style="107" bestFit="1" customWidth="1"/>
    <col min="15076" max="15076" width="10.42578125" style="107" customWidth="1"/>
    <col min="15077" max="15077" width="11.85546875" style="107" customWidth="1"/>
    <col min="15078" max="15078" width="14.7109375" style="107" customWidth="1"/>
    <col min="15079" max="15079" width="9" style="107" bestFit="1" customWidth="1"/>
    <col min="15080" max="15319" width="9.140625" style="107"/>
    <col min="15320" max="15320" width="4.7109375" style="107" bestFit="1" customWidth="1"/>
    <col min="15321" max="15321" width="9.7109375" style="107" bestFit="1" customWidth="1"/>
    <col min="15322" max="15322" width="10" style="107" bestFit="1" customWidth="1"/>
    <col min="15323" max="15323" width="8.85546875" style="107" bestFit="1" customWidth="1"/>
    <col min="15324" max="15324" width="22.85546875" style="107" customWidth="1"/>
    <col min="15325" max="15325" width="59.7109375" style="107" bestFit="1" customWidth="1"/>
    <col min="15326" max="15326" width="57.85546875" style="107" bestFit="1" customWidth="1"/>
    <col min="15327" max="15327" width="35.28515625" style="107" bestFit="1" customWidth="1"/>
    <col min="15328" max="15328" width="28.140625" style="107" bestFit="1" customWidth="1"/>
    <col min="15329" max="15329" width="33.140625" style="107" bestFit="1" customWidth="1"/>
    <col min="15330" max="15330" width="26" style="107" bestFit="1" customWidth="1"/>
    <col min="15331" max="15331" width="19.140625" style="107" bestFit="1" customWidth="1"/>
    <col min="15332" max="15332" width="10.42578125" style="107" customWidth="1"/>
    <col min="15333" max="15333" width="11.85546875" style="107" customWidth="1"/>
    <col min="15334" max="15334" width="14.7109375" style="107" customWidth="1"/>
    <col min="15335" max="15335" width="9" style="107" bestFit="1" customWidth="1"/>
    <col min="15336" max="15575" width="9.140625" style="107"/>
    <col min="15576" max="15576" width="4.7109375" style="107" bestFit="1" customWidth="1"/>
    <col min="15577" max="15577" width="9.7109375" style="107" bestFit="1" customWidth="1"/>
    <col min="15578" max="15578" width="10" style="107" bestFit="1" customWidth="1"/>
    <col min="15579" max="15579" width="8.85546875" style="107" bestFit="1" customWidth="1"/>
    <col min="15580" max="15580" width="22.85546875" style="107" customWidth="1"/>
    <col min="15581" max="15581" width="59.7109375" style="107" bestFit="1" customWidth="1"/>
    <col min="15582" max="15582" width="57.85546875" style="107" bestFit="1" customWidth="1"/>
    <col min="15583" max="15583" width="35.28515625" style="107" bestFit="1" customWidth="1"/>
    <col min="15584" max="15584" width="28.140625" style="107" bestFit="1" customWidth="1"/>
    <col min="15585" max="15585" width="33.140625" style="107" bestFit="1" customWidth="1"/>
    <col min="15586" max="15586" width="26" style="107" bestFit="1" customWidth="1"/>
    <col min="15587" max="15587" width="19.140625" style="107" bestFit="1" customWidth="1"/>
    <col min="15588" max="15588" width="10.42578125" style="107" customWidth="1"/>
    <col min="15589" max="15589" width="11.85546875" style="107" customWidth="1"/>
    <col min="15590" max="15590" width="14.7109375" style="107" customWidth="1"/>
    <col min="15591" max="15591" width="9" style="107" bestFit="1" customWidth="1"/>
    <col min="15592" max="15831" width="9.140625" style="107"/>
    <col min="15832" max="15832" width="4.7109375" style="107" bestFit="1" customWidth="1"/>
    <col min="15833" max="15833" width="9.7109375" style="107" bestFit="1" customWidth="1"/>
    <col min="15834" max="15834" width="10" style="107" bestFit="1" customWidth="1"/>
    <col min="15835" max="15835" width="8.85546875" style="107" bestFit="1" customWidth="1"/>
    <col min="15836" max="15836" width="22.85546875" style="107" customWidth="1"/>
    <col min="15837" max="15837" width="59.7109375" style="107" bestFit="1" customWidth="1"/>
    <col min="15838" max="15838" width="57.85546875" style="107" bestFit="1" customWidth="1"/>
    <col min="15839" max="15839" width="35.28515625" style="107" bestFit="1" customWidth="1"/>
    <col min="15840" max="15840" width="28.140625" style="107" bestFit="1" customWidth="1"/>
    <col min="15841" max="15841" width="33.140625" style="107" bestFit="1" customWidth="1"/>
    <col min="15842" max="15842" width="26" style="107" bestFit="1" customWidth="1"/>
    <col min="15843" max="15843" width="19.140625" style="107" bestFit="1" customWidth="1"/>
    <col min="15844" max="15844" width="10.42578125" style="107" customWidth="1"/>
    <col min="15845" max="15845" width="11.85546875" style="107" customWidth="1"/>
    <col min="15846" max="15846" width="14.7109375" style="107" customWidth="1"/>
    <col min="15847" max="15847" width="9" style="107" bestFit="1" customWidth="1"/>
    <col min="15848" max="16087" width="9.140625" style="107"/>
    <col min="16088" max="16088" width="4.7109375" style="107" bestFit="1" customWidth="1"/>
    <col min="16089" max="16089" width="9.7109375" style="107" bestFit="1" customWidth="1"/>
    <col min="16090" max="16090" width="10" style="107" bestFit="1" customWidth="1"/>
    <col min="16091" max="16091" width="8.85546875" style="107" bestFit="1" customWidth="1"/>
    <col min="16092" max="16092" width="22.85546875" style="107" customWidth="1"/>
    <col min="16093" max="16093" width="59.7109375" style="107" bestFit="1" customWidth="1"/>
    <col min="16094" max="16094" width="57.85546875" style="107" bestFit="1" customWidth="1"/>
    <col min="16095" max="16095" width="35.28515625" style="107" bestFit="1" customWidth="1"/>
    <col min="16096" max="16096" width="28.140625" style="107" bestFit="1" customWidth="1"/>
    <col min="16097" max="16097" width="33.140625" style="107" bestFit="1" customWidth="1"/>
    <col min="16098" max="16098" width="26" style="107" bestFit="1" customWidth="1"/>
    <col min="16099" max="16099" width="19.140625" style="107" bestFit="1" customWidth="1"/>
    <col min="16100" max="16100" width="10.42578125" style="107" customWidth="1"/>
    <col min="16101" max="16101" width="11.85546875" style="107" customWidth="1"/>
    <col min="16102" max="16102" width="14.7109375" style="107" customWidth="1"/>
    <col min="16103" max="16103" width="9" style="107" bestFit="1" customWidth="1"/>
    <col min="16104" max="16384" width="9.140625" style="107"/>
  </cols>
  <sheetData>
    <row r="1" spans="1:42" ht="18.75" x14ac:dyDescent="0.3">
      <c r="A1" s="266" t="s">
        <v>793</v>
      </c>
      <c r="AP1" s="111"/>
    </row>
    <row r="2" spans="1:42" x14ac:dyDescent="0.25">
      <c r="A2" s="1" t="s">
        <v>627</v>
      </c>
      <c r="B2" s="112"/>
      <c r="C2" s="112"/>
      <c r="D2" s="112"/>
      <c r="E2" s="113"/>
      <c r="F2" s="113"/>
      <c r="G2" s="112"/>
      <c r="H2" s="112"/>
      <c r="I2" s="112"/>
      <c r="J2" s="113"/>
      <c r="K2" s="112"/>
      <c r="L2" s="112"/>
      <c r="M2" s="113"/>
      <c r="N2" s="113"/>
      <c r="O2" s="113"/>
      <c r="P2" s="113"/>
      <c r="Q2" s="114"/>
      <c r="R2" s="115"/>
      <c r="S2" s="113"/>
      <c r="T2" s="116"/>
      <c r="AP2" s="111"/>
    </row>
    <row r="3" spans="1:42" x14ac:dyDescent="0.25">
      <c r="A3" s="113"/>
      <c r="B3" s="112"/>
      <c r="C3" s="112"/>
      <c r="D3" s="112"/>
      <c r="E3" s="113"/>
      <c r="F3" s="113"/>
      <c r="G3" s="112"/>
      <c r="H3" s="112"/>
      <c r="I3" s="112"/>
      <c r="J3" s="113"/>
      <c r="K3" s="112"/>
      <c r="L3" s="112"/>
      <c r="M3" s="113"/>
      <c r="N3" s="113"/>
      <c r="O3" s="113"/>
      <c r="P3" s="113"/>
      <c r="Q3" s="114"/>
      <c r="R3" s="115"/>
      <c r="S3" s="113"/>
      <c r="T3" s="116"/>
      <c r="AP3" s="111"/>
    </row>
    <row r="4" spans="1:42" ht="65.25" customHeight="1" x14ac:dyDescent="0.25">
      <c r="A4" s="272" t="s">
        <v>0</v>
      </c>
      <c r="B4" s="274" t="s">
        <v>1</v>
      </c>
      <c r="C4" s="274" t="s">
        <v>2</v>
      </c>
      <c r="D4" s="274" t="s">
        <v>3</v>
      </c>
      <c r="E4" s="271" t="s">
        <v>4</v>
      </c>
      <c r="F4" s="271" t="s">
        <v>5</v>
      </c>
      <c r="G4" s="271" t="s">
        <v>6</v>
      </c>
      <c r="H4" s="274" t="s">
        <v>7</v>
      </c>
      <c r="I4" s="274"/>
      <c r="J4" s="271" t="s">
        <v>8</v>
      </c>
      <c r="K4" s="280" t="s">
        <v>547</v>
      </c>
      <c r="L4" s="281"/>
      <c r="M4" s="274" t="s">
        <v>10</v>
      </c>
      <c r="N4" s="274"/>
      <c r="O4" s="274" t="s">
        <v>548</v>
      </c>
      <c r="P4" s="274"/>
      <c r="Q4" s="274" t="s">
        <v>12</v>
      </c>
      <c r="R4" s="274" t="s">
        <v>13</v>
      </c>
      <c r="S4" s="274">
        <f>SUM(S26:S26)</f>
        <v>0</v>
      </c>
      <c r="T4" s="274">
        <f>SUM(T26:T26)</f>
        <v>0</v>
      </c>
      <c r="U4" s="117" t="s">
        <v>549</v>
      </c>
      <c r="V4" s="275">
        <v>0</v>
      </c>
      <c r="W4" s="275">
        <v>3585205</v>
      </c>
      <c r="X4" s="275">
        <f>V4-S4</f>
        <v>0</v>
      </c>
      <c r="Y4" s="275">
        <f>W4-T4</f>
        <v>3585205</v>
      </c>
      <c r="Z4" s="118">
        <f>SUM(X4:Y4)</f>
        <v>3585205</v>
      </c>
      <c r="AA4" s="275"/>
      <c r="AB4" s="275"/>
      <c r="AC4" s="275"/>
      <c r="AD4" s="275"/>
      <c r="AE4" s="275"/>
      <c r="AF4" s="275"/>
      <c r="AG4" s="275"/>
      <c r="AH4" s="275"/>
      <c r="AP4" s="111"/>
    </row>
    <row r="5" spans="1:42" ht="24" customHeight="1" x14ac:dyDescent="0.25">
      <c r="A5" s="273"/>
      <c r="B5" s="274"/>
      <c r="C5" s="274"/>
      <c r="D5" s="274"/>
      <c r="E5" s="271"/>
      <c r="F5" s="271"/>
      <c r="G5" s="271"/>
      <c r="H5" s="120" t="s">
        <v>14</v>
      </c>
      <c r="I5" s="120" t="s">
        <v>15</v>
      </c>
      <c r="J5" s="271"/>
      <c r="K5" s="120">
        <v>2018</v>
      </c>
      <c r="L5" s="120">
        <v>2019</v>
      </c>
      <c r="M5" s="120">
        <v>2018</v>
      </c>
      <c r="N5" s="120">
        <v>2019</v>
      </c>
      <c r="O5" s="120">
        <v>2018</v>
      </c>
      <c r="P5" s="120">
        <v>2019</v>
      </c>
      <c r="Q5" s="274"/>
      <c r="R5" s="274"/>
      <c r="S5" s="274" t="e">
        <f>SUM(S7:S25)+#REF!</f>
        <v>#REF!</v>
      </c>
      <c r="T5" s="274" t="e">
        <f>SUM(T7:T25)+#REF!</f>
        <v>#REF!</v>
      </c>
      <c r="U5" s="121" t="s">
        <v>550</v>
      </c>
      <c r="V5" s="276">
        <v>2504121.98</v>
      </c>
      <c r="W5" s="276">
        <v>3500668.1311000003</v>
      </c>
      <c r="X5" s="276" t="e">
        <f>V5-S5</f>
        <v>#REF!</v>
      </c>
      <c r="Y5" s="276" t="e">
        <f>W5-T5</f>
        <v>#REF!</v>
      </c>
      <c r="Z5" s="119" t="e">
        <f>SUM(X5:Y5)</f>
        <v>#REF!</v>
      </c>
      <c r="AA5" s="276"/>
      <c r="AB5" s="276"/>
      <c r="AC5" s="276"/>
      <c r="AD5" s="276"/>
      <c r="AE5" s="276"/>
      <c r="AF5" s="276"/>
      <c r="AG5" s="276"/>
      <c r="AH5" s="276"/>
      <c r="AP5" s="111"/>
    </row>
    <row r="6" spans="1:42" ht="15.75" customHeight="1" x14ac:dyDescent="0.25">
      <c r="A6" s="138" t="s">
        <v>16</v>
      </c>
      <c r="B6" s="120" t="s">
        <v>17</v>
      </c>
      <c r="C6" s="120" t="s">
        <v>18</v>
      </c>
      <c r="D6" s="120" t="s">
        <v>19</v>
      </c>
      <c r="E6" s="140" t="s">
        <v>20</v>
      </c>
      <c r="F6" s="140" t="s">
        <v>21</v>
      </c>
      <c r="G6" s="140" t="s">
        <v>22</v>
      </c>
      <c r="H6" s="120" t="s">
        <v>23</v>
      </c>
      <c r="I6" s="120" t="s">
        <v>24</v>
      </c>
      <c r="J6" s="140" t="s">
        <v>25</v>
      </c>
      <c r="K6" s="120" t="s">
        <v>26</v>
      </c>
      <c r="L6" s="120" t="s">
        <v>27</v>
      </c>
      <c r="M6" s="120" t="s">
        <v>28</v>
      </c>
      <c r="N6" s="120" t="s">
        <v>29</v>
      </c>
      <c r="O6" s="120" t="s">
        <v>30</v>
      </c>
      <c r="P6" s="120" t="s">
        <v>31</v>
      </c>
      <c r="Q6" s="120" t="s">
        <v>32</v>
      </c>
      <c r="R6" s="120" t="s">
        <v>33</v>
      </c>
      <c r="S6" s="120">
        <v>2016</v>
      </c>
      <c r="T6" s="120">
        <v>2017</v>
      </c>
      <c r="U6" s="121"/>
      <c r="V6" s="119"/>
      <c r="W6" s="119"/>
      <c r="X6" s="119"/>
      <c r="Y6" s="119"/>
      <c r="Z6" s="119"/>
      <c r="AA6" s="119"/>
      <c r="AB6" s="119"/>
      <c r="AC6" s="119"/>
      <c r="AD6" s="119"/>
      <c r="AE6" s="119"/>
      <c r="AF6" s="119"/>
      <c r="AG6" s="119"/>
      <c r="AH6" s="119"/>
      <c r="AP6" s="111"/>
    </row>
    <row r="7" spans="1:42" s="10" customFormat="1" ht="126.75" customHeight="1" x14ac:dyDescent="0.25">
      <c r="A7" s="139">
        <v>1</v>
      </c>
      <c r="B7" s="122">
        <v>1</v>
      </c>
      <c r="C7" s="122">
        <v>4</v>
      </c>
      <c r="D7" s="122">
        <v>2</v>
      </c>
      <c r="E7" s="123" t="s">
        <v>559</v>
      </c>
      <c r="F7" s="123" t="s">
        <v>560</v>
      </c>
      <c r="G7" s="122" t="s">
        <v>561</v>
      </c>
      <c r="H7" s="122" t="s">
        <v>562</v>
      </c>
      <c r="I7" s="122">
        <v>1500</v>
      </c>
      <c r="J7" s="123" t="s">
        <v>563</v>
      </c>
      <c r="K7" s="122" t="s">
        <v>556</v>
      </c>
      <c r="L7" s="122"/>
      <c r="M7" s="124">
        <v>15000</v>
      </c>
      <c r="N7" s="124">
        <v>0</v>
      </c>
      <c r="O7" s="124">
        <f t="shared" ref="O7:P21" si="0">M7</f>
        <v>15000</v>
      </c>
      <c r="P7" s="124">
        <f t="shared" si="0"/>
        <v>0</v>
      </c>
      <c r="Q7" s="122" t="s">
        <v>564</v>
      </c>
      <c r="R7" s="131" t="s">
        <v>551</v>
      </c>
      <c r="S7" s="142"/>
      <c r="T7" s="143"/>
      <c r="V7" s="127"/>
      <c r="W7" s="127"/>
      <c r="X7" s="127"/>
    </row>
    <row r="8" spans="1:42" s="10" customFormat="1" ht="28.5" customHeight="1" x14ac:dyDescent="0.25">
      <c r="A8" s="139"/>
      <c r="B8" s="277" t="s">
        <v>565</v>
      </c>
      <c r="C8" s="279"/>
      <c r="D8" s="279"/>
      <c r="E8" s="279"/>
      <c r="F8" s="279"/>
      <c r="G8" s="279"/>
      <c r="H8" s="279"/>
      <c r="I8" s="279"/>
      <c r="J8" s="279"/>
      <c r="K8" s="279"/>
      <c r="L8" s="279"/>
      <c r="M8" s="279"/>
      <c r="N8" s="279"/>
      <c r="O8" s="279"/>
      <c r="P8" s="279"/>
      <c r="Q8" s="279"/>
      <c r="R8" s="279"/>
      <c r="S8" s="142"/>
      <c r="T8" s="143"/>
      <c r="V8" s="127"/>
      <c r="W8" s="127"/>
      <c r="X8" s="127"/>
    </row>
    <row r="9" spans="1:42" s="10" customFormat="1" ht="111.75" customHeight="1" x14ac:dyDescent="0.25">
      <c r="A9" s="139">
        <v>2</v>
      </c>
      <c r="B9" s="122">
        <v>1</v>
      </c>
      <c r="C9" s="122">
        <v>4</v>
      </c>
      <c r="D9" s="122">
        <v>2</v>
      </c>
      <c r="E9" s="123" t="s">
        <v>567</v>
      </c>
      <c r="F9" s="123" t="s">
        <v>568</v>
      </c>
      <c r="G9" s="122" t="s">
        <v>569</v>
      </c>
      <c r="H9" s="122" t="s">
        <v>570</v>
      </c>
      <c r="I9" s="122" t="s">
        <v>571</v>
      </c>
      <c r="J9" s="123" t="s">
        <v>563</v>
      </c>
      <c r="K9" s="122"/>
      <c r="L9" s="122" t="s">
        <v>249</v>
      </c>
      <c r="M9" s="124">
        <v>0</v>
      </c>
      <c r="N9" s="124">
        <v>150000</v>
      </c>
      <c r="O9" s="124">
        <f t="shared" si="0"/>
        <v>0</v>
      </c>
      <c r="P9" s="124">
        <f t="shared" si="0"/>
        <v>150000</v>
      </c>
      <c r="Q9" s="122" t="s">
        <v>564</v>
      </c>
      <c r="R9" s="131" t="s">
        <v>551</v>
      </c>
      <c r="S9" s="144">
        <f t="shared" ref="S9:T11" si="1">O9</f>
        <v>0</v>
      </c>
      <c r="T9" s="145">
        <f t="shared" si="1"/>
        <v>150000</v>
      </c>
      <c r="V9" s="127"/>
      <c r="W9" s="127"/>
      <c r="X9" s="127"/>
    </row>
    <row r="10" spans="1:42" s="10" customFormat="1" ht="24.75" customHeight="1" x14ac:dyDescent="0.25">
      <c r="A10" s="139"/>
      <c r="B10" s="277" t="s">
        <v>572</v>
      </c>
      <c r="C10" s="278"/>
      <c r="D10" s="278"/>
      <c r="E10" s="278"/>
      <c r="F10" s="278"/>
      <c r="G10" s="278"/>
      <c r="H10" s="278"/>
      <c r="I10" s="278"/>
      <c r="J10" s="278"/>
      <c r="K10" s="278"/>
      <c r="L10" s="278"/>
      <c r="M10" s="278"/>
      <c r="N10" s="278"/>
      <c r="O10" s="278"/>
      <c r="P10" s="278"/>
      <c r="Q10" s="278"/>
      <c r="R10" s="278"/>
      <c r="S10" s="144"/>
      <c r="T10" s="145"/>
      <c r="V10" s="127"/>
      <c r="W10" s="127"/>
      <c r="X10" s="127"/>
    </row>
    <row r="11" spans="1:42" s="125" customFormat="1" ht="133.5" customHeight="1" x14ac:dyDescent="0.25">
      <c r="A11" s="139">
        <v>3</v>
      </c>
      <c r="B11" s="122">
        <v>1</v>
      </c>
      <c r="C11" s="122">
        <v>4</v>
      </c>
      <c r="D11" s="122">
        <v>2</v>
      </c>
      <c r="E11" s="123" t="s">
        <v>573</v>
      </c>
      <c r="F11" s="123" t="s">
        <v>574</v>
      </c>
      <c r="G11" s="122" t="s">
        <v>566</v>
      </c>
      <c r="H11" s="122" t="s">
        <v>558</v>
      </c>
      <c r="I11" s="122">
        <v>6</v>
      </c>
      <c r="J11" s="123" t="s">
        <v>575</v>
      </c>
      <c r="K11" s="122" t="s">
        <v>555</v>
      </c>
      <c r="L11" s="122" t="s">
        <v>555</v>
      </c>
      <c r="M11" s="124">
        <v>40000</v>
      </c>
      <c r="N11" s="124">
        <v>50000</v>
      </c>
      <c r="O11" s="124">
        <f t="shared" si="0"/>
        <v>40000</v>
      </c>
      <c r="P11" s="124">
        <f t="shared" si="0"/>
        <v>50000</v>
      </c>
      <c r="Q11" s="122" t="s">
        <v>564</v>
      </c>
      <c r="R11" s="131" t="s">
        <v>551</v>
      </c>
      <c r="S11" s="144">
        <f t="shared" si="1"/>
        <v>40000</v>
      </c>
      <c r="T11" s="145">
        <f t="shared" si="1"/>
        <v>50000</v>
      </c>
      <c r="V11" s="128"/>
      <c r="W11" s="128"/>
      <c r="X11" s="128"/>
    </row>
    <row r="12" spans="1:42" s="125" customFormat="1" ht="36.75" customHeight="1" x14ac:dyDescent="0.25">
      <c r="A12" s="132"/>
      <c r="B12" s="277" t="s">
        <v>576</v>
      </c>
      <c r="C12" s="282"/>
      <c r="D12" s="282"/>
      <c r="E12" s="282"/>
      <c r="F12" s="282"/>
      <c r="G12" s="282"/>
      <c r="H12" s="282"/>
      <c r="I12" s="282"/>
      <c r="J12" s="282"/>
      <c r="K12" s="282"/>
      <c r="L12" s="282"/>
      <c r="M12" s="282"/>
      <c r="N12" s="282"/>
      <c r="O12" s="282"/>
      <c r="P12" s="282"/>
      <c r="Q12" s="282"/>
      <c r="R12" s="282"/>
      <c r="S12" s="122"/>
      <c r="T12" s="122"/>
      <c r="U12" s="133"/>
      <c r="V12" s="133"/>
      <c r="W12" s="133"/>
      <c r="X12" s="133"/>
      <c r="Y12" s="133"/>
      <c r="Z12" s="133"/>
      <c r="AA12" s="133"/>
      <c r="AB12" s="133"/>
      <c r="AC12" s="133"/>
      <c r="AD12" s="133"/>
      <c r="AE12" s="133"/>
      <c r="AF12" s="133"/>
      <c r="AG12" s="133"/>
      <c r="AH12" s="133"/>
    </row>
    <row r="13" spans="1:42" s="10" customFormat="1" ht="128.25" customHeight="1" x14ac:dyDescent="0.25">
      <c r="A13" s="139">
        <v>4</v>
      </c>
      <c r="B13" s="122">
        <v>1</v>
      </c>
      <c r="C13" s="122">
        <v>4</v>
      </c>
      <c r="D13" s="122">
        <v>2</v>
      </c>
      <c r="E13" s="123" t="s">
        <v>577</v>
      </c>
      <c r="F13" s="123" t="s">
        <v>578</v>
      </c>
      <c r="G13" s="122" t="s">
        <v>566</v>
      </c>
      <c r="H13" s="122" t="s">
        <v>558</v>
      </c>
      <c r="I13" s="122">
        <v>1</v>
      </c>
      <c r="J13" s="123" t="s">
        <v>579</v>
      </c>
      <c r="K13" s="122" t="s">
        <v>344</v>
      </c>
      <c r="L13" s="122"/>
      <c r="M13" s="124">
        <v>10000</v>
      </c>
      <c r="N13" s="124">
        <v>0</v>
      </c>
      <c r="O13" s="124">
        <f t="shared" si="0"/>
        <v>10000</v>
      </c>
      <c r="P13" s="124">
        <f t="shared" si="0"/>
        <v>0</v>
      </c>
      <c r="Q13" s="122" t="s">
        <v>564</v>
      </c>
      <c r="R13" s="131" t="s">
        <v>551</v>
      </c>
      <c r="S13" s="144">
        <f t="shared" ref="S13:T15" si="2">O13</f>
        <v>10000</v>
      </c>
      <c r="T13" s="145">
        <f t="shared" si="2"/>
        <v>0</v>
      </c>
      <c r="V13" s="127"/>
      <c r="W13" s="127"/>
      <c r="X13" s="127"/>
    </row>
    <row r="14" spans="1:42" s="10" customFormat="1" ht="25.5" customHeight="1" x14ac:dyDescent="0.25">
      <c r="A14" s="139"/>
      <c r="B14" s="277" t="s">
        <v>580</v>
      </c>
      <c r="C14" s="279"/>
      <c r="D14" s="279"/>
      <c r="E14" s="279"/>
      <c r="F14" s="279"/>
      <c r="G14" s="279"/>
      <c r="H14" s="279"/>
      <c r="I14" s="279"/>
      <c r="J14" s="279"/>
      <c r="K14" s="279"/>
      <c r="L14" s="279"/>
      <c r="M14" s="279"/>
      <c r="N14" s="279"/>
      <c r="O14" s="279"/>
      <c r="P14" s="279"/>
      <c r="Q14" s="279"/>
      <c r="R14" s="279"/>
      <c r="S14" s="144"/>
      <c r="T14" s="145"/>
      <c r="V14" s="127"/>
      <c r="W14" s="127"/>
      <c r="X14" s="127"/>
    </row>
    <row r="15" spans="1:42" s="10" customFormat="1" ht="210" x14ac:dyDescent="0.25">
      <c r="A15" s="139">
        <v>5</v>
      </c>
      <c r="B15" s="122">
        <v>1</v>
      </c>
      <c r="C15" s="122">
        <v>4</v>
      </c>
      <c r="D15" s="122">
        <v>2</v>
      </c>
      <c r="E15" s="123" t="s">
        <v>581</v>
      </c>
      <c r="F15" s="123" t="s">
        <v>582</v>
      </c>
      <c r="G15" s="122" t="s">
        <v>552</v>
      </c>
      <c r="H15" s="122" t="s">
        <v>553</v>
      </c>
      <c r="I15" s="122">
        <v>3</v>
      </c>
      <c r="J15" s="123" t="s">
        <v>583</v>
      </c>
      <c r="K15" s="122" t="s">
        <v>584</v>
      </c>
      <c r="L15" s="122" t="s">
        <v>585</v>
      </c>
      <c r="M15" s="124">
        <v>90000</v>
      </c>
      <c r="N15" s="124">
        <v>200000</v>
      </c>
      <c r="O15" s="124">
        <f t="shared" ref="O15:P15" si="3">M15</f>
        <v>90000</v>
      </c>
      <c r="P15" s="124">
        <f t="shared" si="3"/>
        <v>200000</v>
      </c>
      <c r="Q15" s="122" t="s">
        <v>564</v>
      </c>
      <c r="R15" s="131" t="s">
        <v>551</v>
      </c>
      <c r="S15" s="144">
        <f t="shared" si="2"/>
        <v>90000</v>
      </c>
      <c r="T15" s="145">
        <f t="shared" si="2"/>
        <v>200000</v>
      </c>
      <c r="V15" s="127"/>
      <c r="W15" s="127"/>
      <c r="X15" s="127"/>
    </row>
    <row r="16" spans="1:42" s="10" customFormat="1" ht="33.75" customHeight="1" x14ac:dyDescent="0.25">
      <c r="A16" s="139"/>
      <c r="B16" s="277" t="s">
        <v>586</v>
      </c>
      <c r="C16" s="277"/>
      <c r="D16" s="277"/>
      <c r="E16" s="277"/>
      <c r="F16" s="277"/>
      <c r="G16" s="277"/>
      <c r="H16" s="277"/>
      <c r="I16" s="277"/>
      <c r="J16" s="277"/>
      <c r="K16" s="277"/>
      <c r="L16" s="277"/>
      <c r="M16" s="277"/>
      <c r="N16" s="277"/>
      <c r="O16" s="277"/>
      <c r="P16" s="277"/>
      <c r="Q16" s="277"/>
      <c r="R16" s="277"/>
      <c r="S16" s="144"/>
      <c r="T16" s="145"/>
      <c r="V16" s="127"/>
      <c r="W16" s="127"/>
      <c r="X16" s="127"/>
    </row>
    <row r="17" spans="1:34" s="10" customFormat="1" ht="135" x14ac:dyDescent="0.25">
      <c r="A17" s="139">
        <v>6</v>
      </c>
      <c r="B17" s="122">
        <v>1</v>
      </c>
      <c r="C17" s="122">
        <v>4</v>
      </c>
      <c r="D17" s="122">
        <v>2</v>
      </c>
      <c r="E17" s="123" t="s">
        <v>587</v>
      </c>
      <c r="F17" s="123" t="s">
        <v>588</v>
      </c>
      <c r="G17" s="122" t="s">
        <v>589</v>
      </c>
      <c r="H17" s="122" t="s">
        <v>557</v>
      </c>
      <c r="I17" s="122">
        <v>2</v>
      </c>
      <c r="J17" s="123" t="s">
        <v>590</v>
      </c>
      <c r="K17" s="122" t="s">
        <v>584</v>
      </c>
      <c r="L17" s="122" t="s">
        <v>556</v>
      </c>
      <c r="M17" s="124">
        <v>130000</v>
      </c>
      <c r="N17" s="124">
        <v>130000</v>
      </c>
      <c r="O17" s="124">
        <f t="shared" si="0"/>
        <v>130000</v>
      </c>
      <c r="P17" s="124">
        <f t="shared" si="0"/>
        <v>130000</v>
      </c>
      <c r="Q17" s="122" t="s">
        <v>564</v>
      </c>
      <c r="R17" s="131" t="s">
        <v>551</v>
      </c>
      <c r="S17" s="144">
        <f>O17</f>
        <v>130000</v>
      </c>
      <c r="T17" s="145">
        <f>P17</f>
        <v>130000</v>
      </c>
      <c r="V17" s="127"/>
      <c r="W17" s="127"/>
      <c r="X17" s="127"/>
    </row>
    <row r="18" spans="1:34" s="10" customFormat="1" ht="42" customHeight="1" x14ac:dyDescent="0.25">
      <c r="A18" s="139"/>
      <c r="B18" s="277" t="s">
        <v>591</v>
      </c>
      <c r="C18" s="279"/>
      <c r="D18" s="279"/>
      <c r="E18" s="279"/>
      <c r="F18" s="279"/>
      <c r="G18" s="279"/>
      <c r="H18" s="279"/>
      <c r="I18" s="279"/>
      <c r="J18" s="279"/>
      <c r="K18" s="279"/>
      <c r="L18" s="279"/>
      <c r="M18" s="279"/>
      <c r="N18" s="279"/>
      <c r="O18" s="279"/>
      <c r="P18" s="279"/>
      <c r="Q18" s="279"/>
      <c r="R18" s="279"/>
      <c r="S18" s="144"/>
      <c r="T18" s="145"/>
      <c r="V18" s="127"/>
      <c r="W18" s="127"/>
      <c r="X18" s="127"/>
    </row>
    <row r="19" spans="1:34" s="10" customFormat="1" ht="165" x14ac:dyDescent="0.25">
      <c r="A19" s="139">
        <v>7</v>
      </c>
      <c r="B19" s="122">
        <v>1</v>
      </c>
      <c r="C19" s="122">
        <v>4</v>
      </c>
      <c r="D19" s="122">
        <v>2</v>
      </c>
      <c r="E19" s="123" t="s">
        <v>592</v>
      </c>
      <c r="F19" s="123" t="s">
        <v>593</v>
      </c>
      <c r="G19" s="122" t="s">
        <v>364</v>
      </c>
      <c r="H19" s="123" t="s">
        <v>594</v>
      </c>
      <c r="I19" s="122">
        <v>2</v>
      </c>
      <c r="J19" s="123" t="s">
        <v>595</v>
      </c>
      <c r="K19" s="122" t="s">
        <v>249</v>
      </c>
      <c r="L19" s="122" t="s">
        <v>337</v>
      </c>
      <c r="M19" s="124">
        <v>175000</v>
      </c>
      <c r="N19" s="124">
        <v>175000</v>
      </c>
      <c r="O19" s="124">
        <f t="shared" ref="O19:P19" si="4">M19</f>
        <v>175000</v>
      </c>
      <c r="P19" s="124">
        <f t="shared" si="4"/>
        <v>175000</v>
      </c>
      <c r="Q19" s="122" t="s">
        <v>564</v>
      </c>
      <c r="R19" s="131" t="s">
        <v>551</v>
      </c>
      <c r="S19" s="146">
        <f>O19</f>
        <v>175000</v>
      </c>
      <c r="T19" s="145">
        <f>P19</f>
        <v>175000</v>
      </c>
      <c r="V19" s="127"/>
      <c r="W19" s="127"/>
      <c r="X19" s="127"/>
    </row>
    <row r="20" spans="1:34" s="10" customFormat="1" ht="45" customHeight="1" x14ac:dyDescent="0.25">
      <c r="A20" s="139"/>
      <c r="B20" s="277" t="s">
        <v>596</v>
      </c>
      <c r="C20" s="277"/>
      <c r="D20" s="277"/>
      <c r="E20" s="277"/>
      <c r="F20" s="277"/>
      <c r="G20" s="277"/>
      <c r="H20" s="277"/>
      <c r="I20" s="277"/>
      <c r="J20" s="277"/>
      <c r="K20" s="277"/>
      <c r="L20" s="277"/>
      <c r="M20" s="277"/>
      <c r="N20" s="277"/>
      <c r="O20" s="277"/>
      <c r="P20" s="277"/>
      <c r="Q20" s="277"/>
      <c r="R20" s="277"/>
      <c r="S20" s="146"/>
      <c r="T20" s="145"/>
      <c r="V20" s="127"/>
      <c r="W20" s="127"/>
      <c r="X20" s="127"/>
    </row>
    <row r="21" spans="1:34" s="10" customFormat="1" ht="90" x14ac:dyDescent="0.25">
      <c r="A21" s="139">
        <v>8</v>
      </c>
      <c r="B21" s="122">
        <v>1</v>
      </c>
      <c r="C21" s="122">
        <v>4</v>
      </c>
      <c r="D21" s="122">
        <v>2</v>
      </c>
      <c r="E21" s="123" t="s">
        <v>597</v>
      </c>
      <c r="F21" s="123" t="s">
        <v>598</v>
      </c>
      <c r="G21" s="122" t="s">
        <v>566</v>
      </c>
      <c r="H21" s="122" t="s">
        <v>599</v>
      </c>
      <c r="I21" s="122" t="s">
        <v>600</v>
      </c>
      <c r="J21" s="123" t="s">
        <v>601</v>
      </c>
      <c r="K21" s="122" t="s">
        <v>554</v>
      </c>
      <c r="L21" s="122" t="s">
        <v>555</v>
      </c>
      <c r="M21" s="124">
        <v>50000</v>
      </c>
      <c r="N21" s="124">
        <v>40000</v>
      </c>
      <c r="O21" s="124">
        <f t="shared" si="0"/>
        <v>50000</v>
      </c>
      <c r="P21" s="124">
        <f t="shared" si="0"/>
        <v>40000</v>
      </c>
      <c r="Q21" s="122" t="s">
        <v>564</v>
      </c>
      <c r="R21" s="131" t="s">
        <v>551</v>
      </c>
      <c r="S21" s="142"/>
      <c r="T21" s="143"/>
      <c r="V21" s="127"/>
      <c r="W21" s="127"/>
      <c r="X21" s="127"/>
    </row>
    <row r="22" spans="1:34" s="10" customFormat="1" ht="27" customHeight="1" x14ac:dyDescent="0.25">
      <c r="A22" s="139"/>
      <c r="B22" s="277" t="s">
        <v>602</v>
      </c>
      <c r="C22" s="278"/>
      <c r="D22" s="278"/>
      <c r="E22" s="278"/>
      <c r="F22" s="278"/>
      <c r="G22" s="278"/>
      <c r="H22" s="278"/>
      <c r="I22" s="278"/>
      <c r="J22" s="278"/>
      <c r="K22" s="278"/>
      <c r="L22" s="278"/>
      <c r="M22" s="278"/>
      <c r="N22" s="278"/>
      <c r="O22" s="278"/>
      <c r="P22" s="278"/>
      <c r="Q22" s="278"/>
      <c r="R22" s="278"/>
      <c r="S22" s="142"/>
      <c r="T22" s="143"/>
      <c r="V22" s="127"/>
      <c r="W22" s="127"/>
      <c r="X22" s="127"/>
    </row>
    <row r="23" spans="1:34" s="10" customFormat="1" ht="165" x14ac:dyDescent="0.25">
      <c r="A23" s="139">
        <v>9</v>
      </c>
      <c r="B23" s="264">
        <v>1</v>
      </c>
      <c r="C23" s="264">
        <v>4</v>
      </c>
      <c r="D23" s="264">
        <v>2</v>
      </c>
      <c r="E23" s="123" t="s">
        <v>603</v>
      </c>
      <c r="F23" s="123" t="s">
        <v>604</v>
      </c>
      <c r="G23" s="264" t="s">
        <v>566</v>
      </c>
      <c r="H23" s="264" t="s">
        <v>605</v>
      </c>
      <c r="I23" s="264">
        <v>6</v>
      </c>
      <c r="J23" s="130" t="s">
        <v>606</v>
      </c>
      <c r="K23" s="264" t="s">
        <v>43</v>
      </c>
      <c r="L23" s="264" t="s">
        <v>43</v>
      </c>
      <c r="M23" s="124">
        <v>180000</v>
      </c>
      <c r="N23" s="124">
        <v>180000</v>
      </c>
      <c r="O23" s="124">
        <f t="shared" ref="O23:P23" si="5">M23</f>
        <v>180000</v>
      </c>
      <c r="P23" s="124">
        <f t="shared" si="5"/>
        <v>180000</v>
      </c>
      <c r="Q23" s="264" t="s">
        <v>564</v>
      </c>
      <c r="R23" s="263" t="s">
        <v>551</v>
      </c>
      <c r="S23" s="144" t="e">
        <f>#REF!</f>
        <v>#REF!</v>
      </c>
      <c r="T23" s="145" t="e">
        <f>#REF!</f>
        <v>#REF!</v>
      </c>
      <c r="V23" s="127"/>
      <c r="W23" s="127"/>
      <c r="X23" s="127"/>
    </row>
    <row r="24" spans="1:34" s="10" customFormat="1" ht="36.75" customHeight="1" x14ac:dyDescent="0.25">
      <c r="A24" s="139"/>
      <c r="B24" s="277" t="s">
        <v>607</v>
      </c>
      <c r="C24" s="277"/>
      <c r="D24" s="277"/>
      <c r="E24" s="277"/>
      <c r="F24" s="277"/>
      <c r="G24" s="277"/>
      <c r="H24" s="277"/>
      <c r="I24" s="277"/>
      <c r="J24" s="277"/>
      <c r="K24" s="277"/>
      <c r="L24" s="277"/>
      <c r="M24" s="277"/>
      <c r="N24" s="277"/>
      <c r="O24" s="277"/>
      <c r="P24" s="277"/>
      <c r="Q24" s="277"/>
      <c r="R24" s="277"/>
      <c r="S24" s="144"/>
      <c r="T24" s="145"/>
      <c r="V24" s="127"/>
      <c r="W24" s="127"/>
      <c r="X24" s="127"/>
    </row>
    <row r="25" spans="1:34" s="10" customFormat="1" x14ac:dyDescent="0.25">
      <c r="A25" s="133"/>
      <c r="B25" s="133"/>
      <c r="C25" s="133"/>
      <c r="D25" s="133"/>
      <c r="E25" s="134"/>
      <c r="F25" s="134"/>
      <c r="G25" s="133"/>
      <c r="H25" s="133"/>
      <c r="I25" s="133"/>
      <c r="J25" s="134"/>
      <c r="K25" s="133"/>
      <c r="L25" s="133"/>
      <c r="M25" s="135"/>
      <c r="N25" s="135"/>
      <c r="O25" s="135"/>
      <c r="P25" s="135"/>
      <c r="Q25" s="133"/>
      <c r="R25" s="107"/>
      <c r="S25" s="128"/>
      <c r="T25" s="129"/>
      <c r="U25" s="125"/>
      <c r="V25" s="128"/>
      <c r="W25" s="128"/>
      <c r="X25" s="128"/>
      <c r="Y25" s="125"/>
      <c r="Z25" s="125"/>
      <c r="AA25" s="125"/>
      <c r="AB25" s="125"/>
      <c r="AC25" s="125"/>
      <c r="AD25" s="125"/>
      <c r="AE25" s="125"/>
      <c r="AF25" s="125"/>
      <c r="AG25" s="125"/>
      <c r="AH25" s="125"/>
    </row>
    <row r="26" spans="1:34" s="10" customFormat="1" x14ac:dyDescent="0.25">
      <c r="A26" s="133"/>
      <c r="B26" s="133"/>
      <c r="C26" s="133"/>
      <c r="D26" s="133"/>
      <c r="E26" s="134"/>
      <c r="F26" s="134"/>
      <c r="G26" s="133"/>
      <c r="H26" s="133"/>
      <c r="I26" s="133"/>
      <c r="J26" s="134"/>
      <c r="K26" s="133"/>
      <c r="L26" s="133"/>
      <c r="M26" s="283" t="s">
        <v>144</v>
      </c>
      <c r="N26" s="284"/>
      <c r="O26" s="284" t="s">
        <v>145</v>
      </c>
      <c r="P26" s="285"/>
      <c r="Q26" s="133"/>
      <c r="R26" s="107"/>
      <c r="S26" s="125"/>
      <c r="T26" s="126"/>
      <c r="U26" s="125"/>
      <c r="V26" s="128"/>
      <c r="W26" s="128"/>
      <c r="X26" s="128"/>
      <c r="Y26" s="125"/>
      <c r="Z26" s="125"/>
      <c r="AA26" s="125"/>
      <c r="AB26" s="125"/>
      <c r="AC26" s="125"/>
      <c r="AD26" s="125"/>
      <c r="AE26" s="125"/>
      <c r="AF26" s="125"/>
      <c r="AG26" s="125"/>
      <c r="AH26" s="125"/>
    </row>
    <row r="27" spans="1:34" x14ac:dyDescent="0.25">
      <c r="F27" s="109"/>
      <c r="M27" s="25" t="s">
        <v>118</v>
      </c>
      <c r="N27" s="25" t="s">
        <v>119</v>
      </c>
      <c r="O27" s="25" t="s">
        <v>118</v>
      </c>
      <c r="P27" s="25" t="s">
        <v>119</v>
      </c>
      <c r="R27" s="107"/>
      <c r="T27" s="136"/>
      <c r="V27" s="137"/>
      <c r="W27" s="137"/>
      <c r="X27" s="137"/>
    </row>
    <row r="28" spans="1:34" x14ac:dyDescent="0.25">
      <c r="F28" s="109"/>
      <c r="M28" s="41">
        <v>9</v>
      </c>
      <c r="N28" s="42">
        <v>1615000</v>
      </c>
      <c r="O28" s="28" t="s">
        <v>120</v>
      </c>
      <c r="P28" s="29" t="s">
        <v>120</v>
      </c>
      <c r="R28" s="107"/>
      <c r="T28" s="136"/>
      <c r="V28" s="137"/>
      <c r="W28" s="137"/>
      <c r="X28" s="137"/>
    </row>
    <row r="29" spans="1:34" x14ac:dyDescent="0.25">
      <c r="F29" s="109"/>
      <c r="R29" s="107"/>
      <c r="T29" s="136"/>
      <c r="V29" s="137"/>
      <c r="W29" s="137"/>
      <c r="X29" s="137"/>
    </row>
    <row r="30" spans="1:34" x14ac:dyDescent="0.25">
      <c r="F30" s="109"/>
      <c r="R30" s="107"/>
      <c r="T30" s="136"/>
      <c r="V30" s="137"/>
      <c r="W30" s="137"/>
      <c r="X30" s="137"/>
    </row>
    <row r="31" spans="1:34" x14ac:dyDescent="0.25">
      <c r="F31" s="109"/>
      <c r="J31" s="109"/>
      <c r="R31" s="107"/>
      <c r="T31" s="136"/>
      <c r="V31" s="137"/>
      <c r="W31" s="137"/>
      <c r="X31" s="137"/>
    </row>
    <row r="32" spans="1:34" x14ac:dyDescent="0.25">
      <c r="F32" s="109"/>
      <c r="J32" s="109"/>
      <c r="R32" s="107"/>
      <c r="T32" s="136"/>
      <c r="V32" s="137"/>
      <c r="W32" s="137"/>
      <c r="X32" s="137"/>
    </row>
    <row r="33" spans="6:24" x14ac:dyDescent="0.25">
      <c r="F33" s="109"/>
      <c r="J33" s="109"/>
      <c r="R33" s="107"/>
      <c r="T33" s="136"/>
      <c r="V33" s="137"/>
      <c r="W33" s="137"/>
      <c r="X33" s="137"/>
    </row>
    <row r="34" spans="6:24" x14ac:dyDescent="0.25">
      <c r="F34" s="109"/>
      <c r="J34" s="109"/>
      <c r="R34" s="107"/>
      <c r="T34" s="136"/>
      <c r="V34" s="137"/>
      <c r="W34" s="137"/>
      <c r="X34" s="137"/>
    </row>
    <row r="35" spans="6:24" x14ac:dyDescent="0.25">
      <c r="F35" s="109"/>
      <c r="J35" s="109"/>
      <c r="R35" s="107"/>
      <c r="T35" s="136"/>
      <c r="V35" s="137"/>
      <c r="W35" s="137"/>
      <c r="X35" s="137"/>
    </row>
    <row r="36" spans="6:24" x14ac:dyDescent="0.25">
      <c r="F36" s="109"/>
      <c r="J36" s="109"/>
      <c r="R36" s="107"/>
      <c r="T36" s="136"/>
      <c r="V36" s="137"/>
      <c r="W36" s="137"/>
      <c r="X36" s="137"/>
    </row>
    <row r="37" spans="6:24" x14ac:dyDescent="0.25">
      <c r="R37" s="107"/>
    </row>
    <row r="38" spans="6:24" x14ac:dyDescent="0.25">
      <c r="R38" s="107"/>
    </row>
    <row r="39" spans="6:24" x14ac:dyDescent="0.25">
      <c r="R39" s="107"/>
    </row>
    <row r="40" spans="6:24" x14ac:dyDescent="0.25">
      <c r="R40" s="107"/>
    </row>
    <row r="41" spans="6:24" x14ac:dyDescent="0.25">
      <c r="R41" s="107"/>
    </row>
    <row r="42" spans="6:24" x14ac:dyDescent="0.25">
      <c r="R42" s="107"/>
    </row>
    <row r="43" spans="6:24" x14ac:dyDescent="0.25">
      <c r="R43" s="107"/>
    </row>
    <row r="44" spans="6:24" x14ac:dyDescent="0.25">
      <c r="R44" s="107"/>
    </row>
    <row r="45" spans="6:24" x14ac:dyDescent="0.25">
      <c r="R45" s="107"/>
    </row>
    <row r="46" spans="6:24" x14ac:dyDescent="0.25">
      <c r="R46" s="107"/>
    </row>
    <row r="47" spans="6:24" x14ac:dyDescent="0.25">
      <c r="R47" s="107"/>
    </row>
    <row r="48" spans="6:24" x14ac:dyDescent="0.25">
      <c r="R48" s="107"/>
    </row>
    <row r="49" spans="18:18" x14ac:dyDescent="0.25">
      <c r="R49" s="107"/>
    </row>
    <row r="50" spans="18:18" x14ac:dyDescent="0.25">
      <c r="R50" s="107"/>
    </row>
    <row r="51" spans="18:18" x14ac:dyDescent="0.25">
      <c r="R51" s="107"/>
    </row>
    <row r="52" spans="18:18" x14ac:dyDescent="0.25">
      <c r="R52" s="107"/>
    </row>
    <row r="53" spans="18:18" x14ac:dyDescent="0.25">
      <c r="R53" s="107"/>
    </row>
    <row r="54" spans="18:18" x14ac:dyDescent="0.25">
      <c r="R54" s="107"/>
    </row>
    <row r="55" spans="18:18" x14ac:dyDescent="0.25">
      <c r="R55" s="107"/>
    </row>
    <row r="56" spans="18:18" x14ac:dyDescent="0.25">
      <c r="R56" s="107"/>
    </row>
    <row r="57" spans="18:18" x14ac:dyDescent="0.25">
      <c r="R57" s="107"/>
    </row>
    <row r="58" spans="18:18" x14ac:dyDescent="0.25">
      <c r="R58" s="107"/>
    </row>
    <row r="59" spans="18:18" x14ac:dyDescent="0.25">
      <c r="R59" s="107"/>
    </row>
    <row r="60" spans="18:18" x14ac:dyDescent="0.25">
      <c r="R60" s="107"/>
    </row>
    <row r="61" spans="18:18" x14ac:dyDescent="0.25">
      <c r="R61" s="107"/>
    </row>
    <row r="62" spans="18:18" x14ac:dyDescent="0.25">
      <c r="R62" s="107"/>
    </row>
    <row r="63" spans="18:18" x14ac:dyDescent="0.25">
      <c r="R63" s="107"/>
    </row>
    <row r="64" spans="18:18" x14ac:dyDescent="0.25">
      <c r="R64" s="107"/>
    </row>
    <row r="65" spans="18:18" x14ac:dyDescent="0.25">
      <c r="R65" s="107"/>
    </row>
    <row r="66" spans="18:18" x14ac:dyDescent="0.25">
      <c r="R66" s="107"/>
    </row>
    <row r="67" spans="18:18" x14ac:dyDescent="0.25">
      <c r="R67" s="107"/>
    </row>
    <row r="68" spans="18:18" x14ac:dyDescent="0.25">
      <c r="R68" s="107"/>
    </row>
    <row r="69" spans="18:18" x14ac:dyDescent="0.25">
      <c r="R69" s="107"/>
    </row>
    <row r="70" spans="18:18" x14ac:dyDescent="0.25">
      <c r="R70" s="107"/>
    </row>
    <row r="71" spans="18:18" x14ac:dyDescent="0.25">
      <c r="R71" s="107"/>
    </row>
    <row r="72" spans="18:18" x14ac:dyDescent="0.25">
      <c r="R72" s="107"/>
    </row>
    <row r="73" spans="18:18" x14ac:dyDescent="0.25">
      <c r="R73" s="107"/>
    </row>
    <row r="74" spans="18:18" x14ac:dyDescent="0.25">
      <c r="R74" s="107"/>
    </row>
    <row r="75" spans="18:18" x14ac:dyDescent="0.25">
      <c r="R75" s="107"/>
    </row>
    <row r="76" spans="18:18" x14ac:dyDescent="0.25">
      <c r="R76" s="107"/>
    </row>
    <row r="77" spans="18:18" x14ac:dyDescent="0.25">
      <c r="R77" s="107"/>
    </row>
    <row r="78" spans="18:18" x14ac:dyDescent="0.25">
      <c r="R78" s="107"/>
    </row>
    <row r="79" spans="18:18" x14ac:dyDescent="0.25">
      <c r="R79" s="107"/>
    </row>
    <row r="80" spans="18:18" x14ac:dyDescent="0.25">
      <c r="R80" s="107"/>
    </row>
    <row r="81" spans="18:18" x14ac:dyDescent="0.25">
      <c r="R81" s="107"/>
    </row>
    <row r="82" spans="18:18" x14ac:dyDescent="0.25">
      <c r="R82" s="107"/>
    </row>
    <row r="83" spans="18:18" x14ac:dyDescent="0.25">
      <c r="R83" s="107"/>
    </row>
    <row r="84" spans="18:18" x14ac:dyDescent="0.25">
      <c r="R84" s="107"/>
    </row>
    <row r="85" spans="18:18" x14ac:dyDescent="0.25">
      <c r="R85" s="107"/>
    </row>
    <row r="86" spans="18:18" x14ac:dyDescent="0.25">
      <c r="R86" s="107"/>
    </row>
    <row r="87" spans="18:18" x14ac:dyDescent="0.25">
      <c r="R87" s="107"/>
    </row>
    <row r="88" spans="18:18" x14ac:dyDescent="0.25">
      <c r="R88" s="107"/>
    </row>
    <row r="89" spans="18:18" x14ac:dyDescent="0.25">
      <c r="R89" s="107"/>
    </row>
    <row r="90" spans="18:18" x14ac:dyDescent="0.25">
      <c r="R90" s="107"/>
    </row>
    <row r="91" spans="18:18" x14ac:dyDescent="0.25">
      <c r="R91" s="107"/>
    </row>
    <row r="92" spans="18:18" x14ac:dyDescent="0.25">
      <c r="R92" s="107"/>
    </row>
    <row r="93" spans="18:18" x14ac:dyDescent="0.25">
      <c r="R93" s="107"/>
    </row>
    <row r="94" spans="18:18" x14ac:dyDescent="0.25">
      <c r="R94" s="107"/>
    </row>
    <row r="95" spans="18:18" x14ac:dyDescent="0.25">
      <c r="R95" s="107"/>
    </row>
    <row r="96" spans="18:18" x14ac:dyDescent="0.25">
      <c r="R96" s="107"/>
    </row>
    <row r="97" spans="18:18" x14ac:dyDescent="0.25">
      <c r="R97" s="107"/>
    </row>
    <row r="98" spans="18:18" x14ac:dyDescent="0.25">
      <c r="R98" s="107"/>
    </row>
    <row r="99" spans="18:18" x14ac:dyDescent="0.25">
      <c r="R99" s="107"/>
    </row>
    <row r="100" spans="18:18" x14ac:dyDescent="0.25">
      <c r="R100" s="107"/>
    </row>
    <row r="101" spans="18:18" x14ac:dyDescent="0.25">
      <c r="R101" s="107"/>
    </row>
    <row r="102" spans="18:18" x14ac:dyDescent="0.25">
      <c r="R102" s="107"/>
    </row>
    <row r="103" spans="18:18" x14ac:dyDescent="0.25">
      <c r="R103" s="107"/>
    </row>
    <row r="104" spans="18:18" x14ac:dyDescent="0.25">
      <c r="R104" s="107"/>
    </row>
    <row r="105" spans="18:18" x14ac:dyDescent="0.25">
      <c r="R105" s="107"/>
    </row>
    <row r="106" spans="18:18" x14ac:dyDescent="0.25">
      <c r="R106" s="107"/>
    </row>
    <row r="107" spans="18:18" x14ac:dyDescent="0.25">
      <c r="R107" s="107"/>
    </row>
    <row r="108" spans="18:18" x14ac:dyDescent="0.25">
      <c r="R108" s="107"/>
    </row>
    <row r="109" spans="18:18" x14ac:dyDescent="0.25">
      <c r="R109" s="107"/>
    </row>
    <row r="110" spans="18:18" x14ac:dyDescent="0.25">
      <c r="R110" s="107"/>
    </row>
    <row r="111" spans="18:18" x14ac:dyDescent="0.25">
      <c r="R111" s="107"/>
    </row>
    <row r="112" spans="18:18" x14ac:dyDescent="0.25">
      <c r="R112" s="107"/>
    </row>
    <row r="113" spans="18:18" x14ac:dyDescent="0.25">
      <c r="R113" s="107"/>
    </row>
    <row r="114" spans="18:18" x14ac:dyDescent="0.25">
      <c r="R114" s="107"/>
    </row>
    <row r="115" spans="18:18" x14ac:dyDescent="0.25">
      <c r="R115" s="107"/>
    </row>
    <row r="116" spans="18:18" x14ac:dyDescent="0.25">
      <c r="R116" s="107"/>
    </row>
    <row r="117" spans="18:18" x14ac:dyDescent="0.25">
      <c r="R117" s="107"/>
    </row>
    <row r="118" spans="18:18" x14ac:dyDescent="0.25">
      <c r="R118" s="107"/>
    </row>
    <row r="119" spans="18:18" x14ac:dyDescent="0.25">
      <c r="R119" s="107"/>
    </row>
    <row r="120" spans="18:18" x14ac:dyDescent="0.25">
      <c r="R120" s="107"/>
    </row>
    <row r="121" spans="18:18" x14ac:dyDescent="0.25">
      <c r="R121" s="107"/>
    </row>
    <row r="122" spans="18:18" x14ac:dyDescent="0.25">
      <c r="R122" s="107"/>
    </row>
    <row r="123" spans="18:18" x14ac:dyDescent="0.25">
      <c r="R123" s="107"/>
    </row>
    <row r="124" spans="18:18" x14ac:dyDescent="0.25">
      <c r="R124" s="107"/>
    </row>
    <row r="125" spans="18:18" x14ac:dyDescent="0.25">
      <c r="R125" s="107"/>
    </row>
    <row r="126" spans="18:18" x14ac:dyDescent="0.25">
      <c r="R126" s="107"/>
    </row>
    <row r="127" spans="18:18" x14ac:dyDescent="0.25">
      <c r="R127" s="107"/>
    </row>
    <row r="128" spans="18:18" x14ac:dyDescent="0.25">
      <c r="R128" s="107"/>
    </row>
    <row r="129" spans="18:18" x14ac:dyDescent="0.25">
      <c r="R129" s="107"/>
    </row>
    <row r="130" spans="18:18" x14ac:dyDescent="0.25">
      <c r="R130" s="107"/>
    </row>
    <row r="131" spans="18:18" x14ac:dyDescent="0.25">
      <c r="R131" s="107"/>
    </row>
    <row r="132" spans="18:18" x14ac:dyDescent="0.25">
      <c r="R132" s="107"/>
    </row>
    <row r="133" spans="18:18" x14ac:dyDescent="0.25">
      <c r="R133" s="107"/>
    </row>
    <row r="134" spans="18:18" x14ac:dyDescent="0.25">
      <c r="R134" s="107"/>
    </row>
    <row r="135" spans="18:18" x14ac:dyDescent="0.25">
      <c r="R135" s="107"/>
    </row>
    <row r="136" spans="18:18" x14ac:dyDescent="0.25">
      <c r="R136" s="107"/>
    </row>
    <row r="137" spans="18:18" x14ac:dyDescent="0.25">
      <c r="R137" s="107"/>
    </row>
    <row r="138" spans="18:18" x14ac:dyDescent="0.25">
      <c r="R138" s="107"/>
    </row>
    <row r="139" spans="18:18" x14ac:dyDescent="0.25">
      <c r="R139" s="107"/>
    </row>
    <row r="140" spans="18:18" x14ac:dyDescent="0.25">
      <c r="R140" s="107"/>
    </row>
    <row r="141" spans="18:18" x14ac:dyDescent="0.25">
      <c r="R141" s="107"/>
    </row>
    <row r="142" spans="18:18" x14ac:dyDescent="0.25">
      <c r="R142" s="107"/>
    </row>
    <row r="143" spans="18:18" x14ac:dyDescent="0.25">
      <c r="R143" s="107"/>
    </row>
    <row r="144" spans="18:18" x14ac:dyDescent="0.25">
      <c r="R144" s="107"/>
    </row>
    <row r="145" spans="18:18" x14ac:dyDescent="0.25">
      <c r="R145" s="107"/>
    </row>
    <row r="146" spans="18:18" x14ac:dyDescent="0.25">
      <c r="R146" s="107"/>
    </row>
    <row r="147" spans="18:18" x14ac:dyDescent="0.25">
      <c r="R147" s="107"/>
    </row>
    <row r="148" spans="18:18" x14ac:dyDescent="0.25">
      <c r="R148" s="107"/>
    </row>
    <row r="149" spans="18:18" x14ac:dyDescent="0.25">
      <c r="R149" s="107"/>
    </row>
    <row r="150" spans="18:18" x14ac:dyDescent="0.25">
      <c r="R150" s="107"/>
    </row>
    <row r="151" spans="18:18" x14ac:dyDescent="0.25">
      <c r="R151" s="107"/>
    </row>
    <row r="152" spans="18:18" x14ac:dyDescent="0.25">
      <c r="R152" s="107"/>
    </row>
    <row r="153" spans="18:18" x14ac:dyDescent="0.25">
      <c r="R153" s="107"/>
    </row>
    <row r="154" spans="18:18" x14ac:dyDescent="0.25">
      <c r="R154" s="107"/>
    </row>
    <row r="155" spans="18:18" x14ac:dyDescent="0.25">
      <c r="R155" s="107"/>
    </row>
    <row r="156" spans="18:18" x14ac:dyDescent="0.25">
      <c r="R156" s="107"/>
    </row>
    <row r="157" spans="18:18" x14ac:dyDescent="0.25">
      <c r="R157" s="107"/>
    </row>
    <row r="158" spans="18:18" x14ac:dyDescent="0.25">
      <c r="R158" s="107"/>
    </row>
    <row r="159" spans="18:18" x14ac:dyDescent="0.25">
      <c r="R159" s="107"/>
    </row>
    <row r="160" spans="18:18" x14ac:dyDescent="0.25">
      <c r="R160" s="107"/>
    </row>
    <row r="161" spans="18:18" x14ac:dyDescent="0.25">
      <c r="R161" s="107"/>
    </row>
    <row r="162" spans="18:18" x14ac:dyDescent="0.25">
      <c r="R162" s="107"/>
    </row>
    <row r="163" spans="18:18" x14ac:dyDescent="0.25">
      <c r="R163" s="107"/>
    </row>
    <row r="164" spans="18:18" x14ac:dyDescent="0.25">
      <c r="R164" s="107"/>
    </row>
    <row r="165" spans="18:18" x14ac:dyDescent="0.25">
      <c r="R165" s="107"/>
    </row>
    <row r="166" spans="18:18" x14ac:dyDescent="0.25">
      <c r="R166" s="107"/>
    </row>
    <row r="167" spans="18:18" x14ac:dyDescent="0.25">
      <c r="R167" s="107"/>
    </row>
    <row r="168" spans="18:18" x14ac:dyDescent="0.25">
      <c r="R168" s="107"/>
    </row>
    <row r="169" spans="18:18" x14ac:dyDescent="0.25">
      <c r="R169" s="107"/>
    </row>
    <row r="170" spans="18:18" x14ac:dyDescent="0.25">
      <c r="R170" s="107"/>
    </row>
    <row r="171" spans="18:18" x14ac:dyDescent="0.25">
      <c r="R171" s="107"/>
    </row>
    <row r="172" spans="18:18" x14ac:dyDescent="0.25">
      <c r="R172" s="107"/>
    </row>
    <row r="173" spans="18:18" x14ac:dyDescent="0.25">
      <c r="R173" s="107"/>
    </row>
    <row r="174" spans="18:18" x14ac:dyDescent="0.25">
      <c r="R174" s="107"/>
    </row>
    <row r="175" spans="18:18" x14ac:dyDescent="0.25">
      <c r="R175" s="107"/>
    </row>
    <row r="176" spans="18:18" x14ac:dyDescent="0.25">
      <c r="R176" s="107"/>
    </row>
    <row r="177" spans="18:18" x14ac:dyDescent="0.25">
      <c r="R177" s="107"/>
    </row>
    <row r="178" spans="18:18" x14ac:dyDescent="0.25">
      <c r="R178" s="107"/>
    </row>
    <row r="179" spans="18:18" x14ac:dyDescent="0.25">
      <c r="R179" s="107"/>
    </row>
    <row r="180" spans="18:18" x14ac:dyDescent="0.25">
      <c r="R180" s="107"/>
    </row>
    <row r="181" spans="18:18" x14ac:dyDescent="0.25">
      <c r="R181" s="107"/>
    </row>
    <row r="182" spans="18:18" x14ac:dyDescent="0.25">
      <c r="R182" s="107"/>
    </row>
    <row r="183" spans="18:18" x14ac:dyDescent="0.25">
      <c r="R183" s="107"/>
    </row>
    <row r="184" spans="18:18" x14ac:dyDescent="0.25">
      <c r="R184" s="107"/>
    </row>
    <row r="185" spans="18:18" x14ac:dyDescent="0.25">
      <c r="R185" s="107"/>
    </row>
    <row r="186" spans="18:18" x14ac:dyDescent="0.25">
      <c r="R186" s="107"/>
    </row>
    <row r="187" spans="18:18" x14ac:dyDescent="0.25">
      <c r="R187" s="107"/>
    </row>
    <row r="188" spans="18:18" x14ac:dyDescent="0.25">
      <c r="R188" s="107"/>
    </row>
    <row r="189" spans="18:18" x14ac:dyDescent="0.25">
      <c r="R189" s="107"/>
    </row>
    <row r="190" spans="18:18" x14ac:dyDescent="0.25">
      <c r="R190" s="107"/>
    </row>
    <row r="191" spans="18:18" x14ac:dyDescent="0.25">
      <c r="R191" s="107"/>
    </row>
    <row r="192" spans="18:18" x14ac:dyDescent="0.25">
      <c r="R192" s="107"/>
    </row>
    <row r="193" spans="18:18" x14ac:dyDescent="0.25">
      <c r="R193" s="107"/>
    </row>
    <row r="194" spans="18:18" x14ac:dyDescent="0.25">
      <c r="R194" s="107"/>
    </row>
    <row r="195" spans="18:18" x14ac:dyDescent="0.25">
      <c r="R195" s="107"/>
    </row>
    <row r="196" spans="18:18" x14ac:dyDescent="0.25">
      <c r="R196" s="107"/>
    </row>
    <row r="197" spans="18:18" x14ac:dyDescent="0.25">
      <c r="R197" s="107"/>
    </row>
    <row r="198" spans="18:18" x14ac:dyDescent="0.25">
      <c r="R198" s="107"/>
    </row>
    <row r="199" spans="18:18" x14ac:dyDescent="0.25">
      <c r="R199" s="107"/>
    </row>
    <row r="200" spans="18:18" x14ac:dyDescent="0.25">
      <c r="R200" s="107"/>
    </row>
    <row r="201" spans="18:18" x14ac:dyDescent="0.25">
      <c r="R201" s="107"/>
    </row>
    <row r="202" spans="18:18" x14ac:dyDescent="0.25">
      <c r="R202" s="107"/>
    </row>
    <row r="203" spans="18:18" x14ac:dyDescent="0.25">
      <c r="R203" s="107"/>
    </row>
    <row r="204" spans="18:18" x14ac:dyDescent="0.25">
      <c r="R204" s="107"/>
    </row>
    <row r="205" spans="18:18" x14ac:dyDescent="0.25">
      <c r="R205" s="107"/>
    </row>
    <row r="206" spans="18:18" x14ac:dyDescent="0.25">
      <c r="R206" s="107"/>
    </row>
    <row r="207" spans="18:18" x14ac:dyDescent="0.25">
      <c r="R207" s="107"/>
    </row>
    <row r="208" spans="18:18" x14ac:dyDescent="0.25">
      <c r="R208" s="107"/>
    </row>
    <row r="209" spans="18:18" x14ac:dyDescent="0.25">
      <c r="R209" s="107"/>
    </row>
    <row r="210" spans="18:18" x14ac:dyDescent="0.25">
      <c r="R210" s="107"/>
    </row>
    <row r="211" spans="18:18" x14ac:dyDescent="0.25">
      <c r="R211" s="107"/>
    </row>
    <row r="212" spans="18:18" x14ac:dyDescent="0.25">
      <c r="R212" s="107"/>
    </row>
    <row r="213" spans="18:18" x14ac:dyDescent="0.25">
      <c r="R213" s="107"/>
    </row>
    <row r="214" spans="18:18" x14ac:dyDescent="0.25">
      <c r="R214" s="107"/>
    </row>
    <row r="215" spans="18:18" x14ac:dyDescent="0.25">
      <c r="R215" s="107"/>
    </row>
    <row r="216" spans="18:18" x14ac:dyDescent="0.25">
      <c r="R216" s="107"/>
    </row>
    <row r="217" spans="18:18" x14ac:dyDescent="0.25">
      <c r="R217" s="107"/>
    </row>
    <row r="218" spans="18:18" x14ac:dyDescent="0.25">
      <c r="R218" s="107"/>
    </row>
    <row r="219" spans="18:18" x14ac:dyDescent="0.25">
      <c r="R219" s="107"/>
    </row>
    <row r="220" spans="18:18" x14ac:dyDescent="0.25">
      <c r="R220" s="107"/>
    </row>
    <row r="221" spans="18:18" x14ac:dyDescent="0.25">
      <c r="R221" s="107"/>
    </row>
    <row r="222" spans="18:18" x14ac:dyDescent="0.25">
      <c r="R222" s="107"/>
    </row>
    <row r="223" spans="18:18" x14ac:dyDescent="0.25">
      <c r="R223" s="107"/>
    </row>
    <row r="224" spans="18:18" x14ac:dyDescent="0.25">
      <c r="R224" s="107"/>
    </row>
    <row r="225" spans="18:18" x14ac:dyDescent="0.25">
      <c r="R225" s="107"/>
    </row>
    <row r="226" spans="18:18" x14ac:dyDescent="0.25">
      <c r="R226" s="107"/>
    </row>
    <row r="227" spans="18:18" x14ac:dyDescent="0.25">
      <c r="R227" s="107"/>
    </row>
    <row r="228" spans="18:18" x14ac:dyDescent="0.25">
      <c r="R228" s="107"/>
    </row>
    <row r="229" spans="18:18" x14ac:dyDescent="0.25">
      <c r="R229" s="107"/>
    </row>
    <row r="230" spans="18:18" x14ac:dyDescent="0.25">
      <c r="R230" s="107"/>
    </row>
    <row r="231" spans="18:18" x14ac:dyDescent="0.25">
      <c r="R231" s="107"/>
    </row>
    <row r="232" spans="18:18" x14ac:dyDescent="0.25">
      <c r="R232" s="107"/>
    </row>
    <row r="233" spans="18:18" x14ac:dyDescent="0.25">
      <c r="R233" s="107"/>
    </row>
    <row r="234" spans="18:18" x14ac:dyDescent="0.25">
      <c r="R234" s="107"/>
    </row>
    <row r="235" spans="18:18" x14ac:dyDescent="0.25">
      <c r="R235" s="107"/>
    </row>
    <row r="236" spans="18:18" x14ac:dyDescent="0.25">
      <c r="R236" s="107"/>
    </row>
    <row r="237" spans="18:18" x14ac:dyDescent="0.25">
      <c r="R237" s="107"/>
    </row>
    <row r="238" spans="18:18" x14ac:dyDescent="0.25">
      <c r="R238" s="107"/>
    </row>
    <row r="239" spans="18:18" x14ac:dyDescent="0.25">
      <c r="R239" s="107"/>
    </row>
    <row r="240" spans="18:18" x14ac:dyDescent="0.25">
      <c r="R240" s="107"/>
    </row>
    <row r="241" spans="18:18" x14ac:dyDescent="0.25">
      <c r="R241" s="107"/>
    </row>
    <row r="242" spans="18:18" x14ac:dyDescent="0.25">
      <c r="R242" s="107"/>
    </row>
    <row r="243" spans="18:18" x14ac:dyDescent="0.25">
      <c r="R243" s="107"/>
    </row>
    <row r="244" spans="18:18" x14ac:dyDescent="0.25">
      <c r="R244" s="107"/>
    </row>
    <row r="245" spans="18:18" x14ac:dyDescent="0.25">
      <c r="R245" s="107"/>
    </row>
    <row r="246" spans="18:18" x14ac:dyDescent="0.25">
      <c r="R246" s="107"/>
    </row>
    <row r="247" spans="18:18" x14ac:dyDescent="0.25">
      <c r="R247" s="107"/>
    </row>
    <row r="248" spans="18:18" x14ac:dyDescent="0.25">
      <c r="R248" s="107"/>
    </row>
    <row r="249" spans="18:18" x14ac:dyDescent="0.25">
      <c r="R249" s="107"/>
    </row>
    <row r="250" spans="18:18" x14ac:dyDescent="0.25">
      <c r="R250" s="107"/>
    </row>
    <row r="251" spans="18:18" x14ac:dyDescent="0.25">
      <c r="R251" s="107"/>
    </row>
    <row r="252" spans="18:18" x14ac:dyDescent="0.25">
      <c r="R252" s="107"/>
    </row>
    <row r="253" spans="18:18" x14ac:dyDescent="0.25">
      <c r="R253" s="107"/>
    </row>
    <row r="254" spans="18:18" x14ac:dyDescent="0.25">
      <c r="R254" s="107"/>
    </row>
    <row r="255" spans="18:18" x14ac:dyDescent="0.25">
      <c r="R255" s="107"/>
    </row>
    <row r="256" spans="18:18" x14ac:dyDescent="0.25">
      <c r="R256" s="107"/>
    </row>
    <row r="257" spans="18:18" x14ac:dyDescent="0.25">
      <c r="R257" s="107"/>
    </row>
    <row r="258" spans="18:18" x14ac:dyDescent="0.25">
      <c r="R258" s="107"/>
    </row>
    <row r="259" spans="18:18" x14ac:dyDescent="0.25">
      <c r="R259" s="107"/>
    </row>
    <row r="260" spans="18:18" x14ac:dyDescent="0.25">
      <c r="R260" s="107"/>
    </row>
    <row r="261" spans="18:18" x14ac:dyDescent="0.25">
      <c r="R261" s="107"/>
    </row>
    <row r="262" spans="18:18" x14ac:dyDescent="0.25">
      <c r="R262" s="107"/>
    </row>
    <row r="263" spans="18:18" x14ac:dyDescent="0.25">
      <c r="R263" s="107"/>
    </row>
    <row r="264" spans="18:18" x14ac:dyDescent="0.25">
      <c r="R264" s="107"/>
    </row>
    <row r="265" spans="18:18" x14ac:dyDescent="0.25">
      <c r="R265" s="107"/>
    </row>
    <row r="266" spans="18:18" x14ac:dyDescent="0.25">
      <c r="R266" s="107"/>
    </row>
    <row r="267" spans="18:18" x14ac:dyDescent="0.25">
      <c r="R267" s="107"/>
    </row>
    <row r="268" spans="18:18" x14ac:dyDescent="0.25">
      <c r="R268" s="107"/>
    </row>
    <row r="269" spans="18:18" x14ac:dyDescent="0.25">
      <c r="R269" s="107"/>
    </row>
    <row r="270" spans="18:18" x14ac:dyDescent="0.25">
      <c r="R270" s="107"/>
    </row>
    <row r="271" spans="18:18" x14ac:dyDescent="0.25">
      <c r="R271" s="107"/>
    </row>
    <row r="272" spans="18:18" x14ac:dyDescent="0.25">
      <c r="R272" s="107"/>
    </row>
    <row r="273" spans="18:18" x14ac:dyDescent="0.25">
      <c r="R273" s="107"/>
    </row>
    <row r="274" spans="18:18" x14ac:dyDescent="0.25">
      <c r="R274" s="107"/>
    </row>
    <row r="275" spans="18:18" x14ac:dyDescent="0.25">
      <c r="R275" s="107"/>
    </row>
    <row r="276" spans="18:18" x14ac:dyDescent="0.25">
      <c r="R276" s="107"/>
    </row>
    <row r="277" spans="18:18" x14ac:dyDescent="0.25">
      <c r="R277" s="107"/>
    </row>
    <row r="278" spans="18:18" x14ac:dyDescent="0.25">
      <c r="R278" s="107"/>
    </row>
    <row r="279" spans="18:18" x14ac:dyDescent="0.25">
      <c r="R279" s="107"/>
    </row>
    <row r="280" spans="18:18" x14ac:dyDescent="0.25">
      <c r="R280" s="107"/>
    </row>
    <row r="281" spans="18:18" x14ac:dyDescent="0.25">
      <c r="R281" s="107"/>
    </row>
    <row r="282" spans="18:18" x14ac:dyDescent="0.25">
      <c r="R282" s="107"/>
    </row>
    <row r="283" spans="18:18" x14ac:dyDescent="0.25">
      <c r="R283" s="107"/>
    </row>
    <row r="284" spans="18:18" x14ac:dyDescent="0.25">
      <c r="R284" s="107"/>
    </row>
    <row r="285" spans="18:18" x14ac:dyDescent="0.25">
      <c r="R285" s="107"/>
    </row>
    <row r="286" spans="18:18" x14ac:dyDescent="0.25">
      <c r="R286" s="107"/>
    </row>
    <row r="287" spans="18:18" x14ac:dyDescent="0.25">
      <c r="R287" s="107"/>
    </row>
    <row r="288" spans="18:18" x14ac:dyDescent="0.25">
      <c r="R288" s="107"/>
    </row>
    <row r="289" spans="18:18" x14ac:dyDescent="0.25">
      <c r="R289" s="107"/>
    </row>
    <row r="290" spans="18:18" x14ac:dyDescent="0.25">
      <c r="R290" s="107"/>
    </row>
    <row r="291" spans="18:18" x14ac:dyDescent="0.25">
      <c r="R291" s="107"/>
    </row>
    <row r="292" spans="18:18" x14ac:dyDescent="0.25">
      <c r="R292" s="107"/>
    </row>
    <row r="293" spans="18:18" x14ac:dyDescent="0.25">
      <c r="R293" s="107"/>
    </row>
    <row r="294" spans="18:18" x14ac:dyDescent="0.25">
      <c r="R294" s="107"/>
    </row>
    <row r="295" spans="18:18" x14ac:dyDescent="0.25">
      <c r="R295" s="107"/>
    </row>
    <row r="296" spans="18:18" x14ac:dyDescent="0.25">
      <c r="R296" s="107"/>
    </row>
    <row r="297" spans="18:18" x14ac:dyDescent="0.25">
      <c r="R297" s="107"/>
    </row>
    <row r="298" spans="18:18" x14ac:dyDescent="0.25">
      <c r="R298" s="107"/>
    </row>
    <row r="299" spans="18:18" x14ac:dyDescent="0.25">
      <c r="R299" s="107"/>
    </row>
    <row r="300" spans="18:18" x14ac:dyDescent="0.25">
      <c r="R300" s="107"/>
    </row>
    <row r="301" spans="18:18" x14ac:dyDescent="0.25">
      <c r="R301" s="107"/>
    </row>
    <row r="302" spans="18:18" x14ac:dyDescent="0.25">
      <c r="R302" s="107"/>
    </row>
    <row r="303" spans="18:18" x14ac:dyDescent="0.25">
      <c r="R303" s="107"/>
    </row>
    <row r="304" spans="18:18" x14ac:dyDescent="0.25">
      <c r="R304" s="107"/>
    </row>
    <row r="305" spans="18:18" x14ac:dyDescent="0.25">
      <c r="R305" s="107"/>
    </row>
  </sheetData>
  <mergeCells count="39">
    <mergeCell ref="B12:R12"/>
    <mergeCell ref="M26:N26"/>
    <mergeCell ref="O26:P26"/>
    <mergeCell ref="B14:R14"/>
    <mergeCell ref="B16:R16"/>
    <mergeCell ref="B18:R18"/>
    <mergeCell ref="B24:R24"/>
    <mergeCell ref="B20:R20"/>
    <mergeCell ref="B22:R22"/>
    <mergeCell ref="B10:R10"/>
    <mergeCell ref="B8:R8"/>
    <mergeCell ref="AE4:AE5"/>
    <mergeCell ref="AF4:AF5"/>
    <mergeCell ref="H4:I4"/>
    <mergeCell ref="J4:J5"/>
    <mergeCell ref="K4:L4"/>
    <mergeCell ref="M4:N4"/>
    <mergeCell ref="O4:P4"/>
    <mergeCell ref="F4:F5"/>
    <mergeCell ref="Q4:Q5"/>
    <mergeCell ref="R4:R5"/>
    <mergeCell ref="S4:S5"/>
    <mergeCell ref="T4:T5"/>
    <mergeCell ref="V4:V5"/>
    <mergeCell ref="W4:W5"/>
    <mergeCell ref="AG4:AG5"/>
    <mergeCell ref="AH4:AH5"/>
    <mergeCell ref="X4:X5"/>
    <mergeCell ref="Y4:Y5"/>
    <mergeCell ref="AA4:AA5"/>
    <mergeCell ref="AB4:AB5"/>
    <mergeCell ref="AC4:AC5"/>
    <mergeCell ref="AD4:AD5"/>
    <mergeCell ref="G4:G5"/>
    <mergeCell ref="A4:A5"/>
    <mergeCell ref="B4:B5"/>
    <mergeCell ref="C4:C5"/>
    <mergeCell ref="D4:D5"/>
    <mergeCell ref="E4:E5"/>
  </mergeCells>
  <dataValidations count="2">
    <dataValidation type="list" allowBlank="1" showInputMessage="1" showErrorMessage="1" sqref="Q25:Q26 Q17 Q13 Q9 Q21 Q11 Q7" xr:uid="{00000000-0002-0000-1000-000000000000}">
      <formula1>$AP$1:$AP$6</formula1>
    </dataValidation>
    <dataValidation type="list" allowBlank="1" showInputMessage="1" showErrorMessage="1" sqref="Q23 Q15 Q19" xr:uid="{00000000-0002-0000-1000-000001000000}">
      <formula1>$AQ$1:$AQ$6</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S147"/>
  <sheetViews>
    <sheetView workbookViewId="0">
      <selection activeCell="D2" sqref="D2"/>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1" width="10.7109375" customWidth="1"/>
    <col min="12" max="12" width="12.7109375" customWidth="1"/>
    <col min="13" max="16" width="14.7109375" style="2" customWidth="1"/>
    <col min="17" max="17" width="18.140625"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1" spans="1:19" ht="18.75" x14ac:dyDescent="0.3">
      <c r="A1" s="266" t="s">
        <v>793</v>
      </c>
    </row>
    <row r="2" spans="1:19" x14ac:dyDescent="0.25">
      <c r="A2" s="1" t="s">
        <v>801</v>
      </c>
    </row>
    <row r="4" spans="1:19" s="4" customFormat="1" ht="47.25" customHeight="1" x14ac:dyDescent="0.25">
      <c r="A4" s="302" t="s">
        <v>0</v>
      </c>
      <c r="B4" s="304" t="s">
        <v>1</v>
      </c>
      <c r="C4" s="304" t="s">
        <v>2</v>
      </c>
      <c r="D4" s="304" t="s">
        <v>3</v>
      </c>
      <c r="E4" s="302" t="s">
        <v>4</v>
      </c>
      <c r="F4" s="302" t="s">
        <v>5</v>
      </c>
      <c r="G4" s="302" t="s">
        <v>6</v>
      </c>
      <c r="H4" s="319" t="s">
        <v>7</v>
      </c>
      <c r="I4" s="319"/>
      <c r="J4" s="302" t="s">
        <v>8</v>
      </c>
      <c r="K4" s="320" t="s">
        <v>9</v>
      </c>
      <c r="L4" s="321"/>
      <c r="M4" s="322" t="s">
        <v>10</v>
      </c>
      <c r="N4" s="322"/>
      <c r="O4" s="322" t="s">
        <v>11</v>
      </c>
      <c r="P4" s="322"/>
      <c r="Q4" s="302" t="s">
        <v>12</v>
      </c>
      <c r="R4" s="304" t="s">
        <v>13</v>
      </c>
      <c r="S4" s="3"/>
    </row>
    <row r="5" spans="1:19" s="4" customFormat="1" ht="35.25" customHeight="1" x14ac:dyDescent="0.2">
      <c r="A5" s="303"/>
      <c r="B5" s="305"/>
      <c r="C5" s="305"/>
      <c r="D5" s="305"/>
      <c r="E5" s="303"/>
      <c r="F5" s="303"/>
      <c r="G5" s="303"/>
      <c r="H5" s="20" t="s">
        <v>14</v>
      </c>
      <c r="I5" s="20" t="s">
        <v>15</v>
      </c>
      <c r="J5" s="303"/>
      <c r="K5" s="21">
        <v>2018</v>
      </c>
      <c r="L5" s="21">
        <v>2019</v>
      </c>
      <c r="M5" s="13">
        <v>2018</v>
      </c>
      <c r="N5" s="13">
        <v>2019</v>
      </c>
      <c r="O5" s="13">
        <v>2018</v>
      </c>
      <c r="P5" s="13">
        <v>2019</v>
      </c>
      <c r="Q5" s="303"/>
      <c r="R5" s="305"/>
      <c r="S5" s="3"/>
    </row>
    <row r="6" spans="1:19" s="4" customFormat="1" ht="15.75" customHeight="1" x14ac:dyDescent="0.2">
      <c r="A6" s="19" t="s">
        <v>16</v>
      </c>
      <c r="B6" s="20" t="s">
        <v>17</v>
      </c>
      <c r="C6" s="20" t="s">
        <v>18</v>
      </c>
      <c r="D6" s="20" t="s">
        <v>19</v>
      </c>
      <c r="E6" s="19" t="s">
        <v>20</v>
      </c>
      <c r="F6" s="19" t="s">
        <v>21</v>
      </c>
      <c r="G6" s="19" t="s">
        <v>22</v>
      </c>
      <c r="H6" s="20" t="s">
        <v>23</v>
      </c>
      <c r="I6" s="20" t="s">
        <v>24</v>
      </c>
      <c r="J6" s="19" t="s">
        <v>25</v>
      </c>
      <c r="K6" s="21" t="s">
        <v>26</v>
      </c>
      <c r="L6" s="21" t="s">
        <v>27</v>
      </c>
      <c r="M6" s="22" t="s">
        <v>28</v>
      </c>
      <c r="N6" s="22" t="s">
        <v>29</v>
      </c>
      <c r="O6" s="22" t="s">
        <v>30</v>
      </c>
      <c r="P6" s="22" t="s">
        <v>31</v>
      </c>
      <c r="Q6" s="19" t="s">
        <v>32</v>
      </c>
      <c r="R6" s="20" t="s">
        <v>33</v>
      </c>
      <c r="S6" s="3"/>
    </row>
    <row r="7" spans="1:19" s="10" customFormat="1" ht="158.25" customHeight="1" x14ac:dyDescent="0.25">
      <c r="A7" s="63">
        <v>1</v>
      </c>
      <c r="B7" s="178">
        <v>3</v>
      </c>
      <c r="C7" s="178">
        <v>4</v>
      </c>
      <c r="D7" s="180">
        <v>5</v>
      </c>
      <c r="E7" s="104" t="s">
        <v>306</v>
      </c>
      <c r="F7" s="180" t="s">
        <v>307</v>
      </c>
      <c r="G7" s="180" t="s">
        <v>308</v>
      </c>
      <c r="H7" s="179" t="s">
        <v>309</v>
      </c>
      <c r="I7" s="69" t="s">
        <v>310</v>
      </c>
      <c r="J7" s="180" t="s">
        <v>311</v>
      </c>
      <c r="K7" s="179" t="s">
        <v>312</v>
      </c>
      <c r="L7" s="179"/>
      <c r="M7" s="182">
        <v>15300</v>
      </c>
      <c r="N7" s="182"/>
      <c r="O7" s="182">
        <v>15300</v>
      </c>
      <c r="P7" s="182"/>
      <c r="Q7" s="180" t="s">
        <v>313</v>
      </c>
      <c r="R7" s="180" t="s">
        <v>543</v>
      </c>
      <c r="S7" s="9"/>
    </row>
    <row r="8" spans="1:19" s="10" customFormat="1" ht="71.25" customHeight="1" x14ac:dyDescent="0.25">
      <c r="A8" s="178"/>
      <c r="B8" s="295" t="s">
        <v>314</v>
      </c>
      <c r="C8" s="296"/>
      <c r="D8" s="296"/>
      <c r="E8" s="296"/>
      <c r="F8" s="296"/>
      <c r="G8" s="296"/>
      <c r="H8" s="296"/>
      <c r="I8" s="296"/>
      <c r="J8" s="296"/>
      <c r="K8" s="296"/>
      <c r="L8" s="296"/>
      <c r="M8" s="296"/>
      <c r="N8" s="296"/>
      <c r="O8" s="296"/>
      <c r="P8" s="296"/>
      <c r="Q8" s="296"/>
      <c r="R8" s="297"/>
      <c r="S8" s="9"/>
    </row>
    <row r="9" spans="1:19" s="218" customFormat="1" ht="138.75" customHeight="1" x14ac:dyDescent="0.25">
      <c r="A9" s="63">
        <v>2</v>
      </c>
      <c r="B9" s="178">
        <v>1</v>
      </c>
      <c r="C9" s="178">
        <v>4</v>
      </c>
      <c r="D9" s="180">
        <v>5</v>
      </c>
      <c r="E9" s="180" t="s">
        <v>732</v>
      </c>
      <c r="F9" s="180" t="s">
        <v>733</v>
      </c>
      <c r="G9" s="180" t="s">
        <v>53</v>
      </c>
      <c r="H9" s="179" t="s">
        <v>545</v>
      </c>
      <c r="I9" s="69" t="s">
        <v>222</v>
      </c>
      <c r="J9" s="180" t="s">
        <v>734</v>
      </c>
      <c r="K9" s="179" t="s">
        <v>735</v>
      </c>
      <c r="L9" s="179"/>
      <c r="M9" s="182">
        <v>24216</v>
      </c>
      <c r="N9" s="182"/>
      <c r="O9" s="182">
        <v>20716</v>
      </c>
      <c r="P9" s="182"/>
      <c r="Q9" s="180" t="s">
        <v>736</v>
      </c>
      <c r="R9" s="180" t="s">
        <v>737</v>
      </c>
      <c r="S9" s="217"/>
    </row>
    <row r="10" spans="1:19" s="218" customFormat="1" ht="21" customHeight="1" x14ac:dyDescent="0.25">
      <c r="A10" s="178"/>
      <c r="B10" s="288" t="s">
        <v>738</v>
      </c>
      <c r="C10" s="289"/>
      <c r="D10" s="289"/>
      <c r="E10" s="289"/>
      <c r="F10" s="289"/>
      <c r="G10" s="289"/>
      <c r="H10" s="289"/>
      <c r="I10" s="289"/>
      <c r="J10" s="289"/>
      <c r="K10" s="289"/>
      <c r="L10" s="289"/>
      <c r="M10" s="289"/>
      <c r="N10" s="289"/>
      <c r="O10" s="289"/>
      <c r="P10" s="289"/>
      <c r="Q10" s="289"/>
      <c r="R10" s="290"/>
      <c r="S10" s="217"/>
    </row>
    <row r="11" spans="1:19" s="11" customFormat="1" x14ac:dyDescent="0.25">
      <c r="M11" s="12"/>
      <c r="N11" s="12"/>
      <c r="O11" s="12"/>
      <c r="P11" s="12"/>
    </row>
    <row r="12" spans="1:19" s="11" customFormat="1" x14ac:dyDescent="0.25">
      <c r="M12" s="283" t="s">
        <v>144</v>
      </c>
      <c r="N12" s="284"/>
      <c r="O12" s="284" t="s">
        <v>145</v>
      </c>
      <c r="P12" s="285"/>
    </row>
    <row r="13" spans="1:19" s="11" customFormat="1" x14ac:dyDescent="0.25">
      <c r="M13" s="25" t="s">
        <v>118</v>
      </c>
      <c r="N13" s="25" t="s">
        <v>119</v>
      </c>
      <c r="O13" s="25" t="s">
        <v>118</v>
      </c>
      <c r="P13" s="25" t="s">
        <v>119</v>
      </c>
    </row>
    <row r="14" spans="1:19" s="11" customFormat="1" x14ac:dyDescent="0.25">
      <c r="M14" s="26">
        <v>1</v>
      </c>
      <c r="N14" s="27">
        <v>15300</v>
      </c>
      <c r="O14" s="28">
        <v>1</v>
      </c>
      <c r="P14" s="155">
        <v>20716</v>
      </c>
    </row>
    <row r="15" spans="1:19" s="11" customFormat="1" x14ac:dyDescent="0.25">
      <c r="M15" s="12"/>
      <c r="N15" s="12"/>
      <c r="O15" s="12"/>
      <c r="P15" s="12"/>
    </row>
    <row r="16" spans="1:19" s="11" customFormat="1" x14ac:dyDescent="0.25">
      <c r="M16" s="12"/>
      <c r="N16" s="12"/>
      <c r="O16" s="12"/>
      <c r="P16" s="12"/>
    </row>
    <row r="17" spans="13:16" s="11" customFormat="1" x14ac:dyDescent="0.25">
      <c r="M17" s="12"/>
      <c r="N17" s="12"/>
      <c r="O17" s="12"/>
      <c r="P17" s="12"/>
    </row>
    <row r="18" spans="13:16" s="11" customFormat="1" x14ac:dyDescent="0.25">
      <c r="M18" s="12"/>
      <c r="N18" s="12"/>
      <c r="O18" s="12"/>
      <c r="P18" s="12"/>
    </row>
    <row r="19" spans="13:16" s="11" customFormat="1" x14ac:dyDescent="0.25">
      <c r="M19" s="12"/>
      <c r="N19" s="12"/>
      <c r="O19" s="12"/>
      <c r="P19" s="12"/>
    </row>
    <row r="20" spans="13:16" s="11" customFormat="1" x14ac:dyDescent="0.25">
      <c r="M20" s="12"/>
      <c r="N20" s="12"/>
      <c r="O20" s="12"/>
      <c r="P20" s="12"/>
    </row>
    <row r="21" spans="13:16" s="11" customFormat="1" x14ac:dyDescent="0.25">
      <c r="M21" s="12"/>
      <c r="N21" s="12"/>
      <c r="O21" s="12"/>
      <c r="P21" s="12"/>
    </row>
    <row r="22" spans="13:16" s="11" customFormat="1" x14ac:dyDescent="0.25">
      <c r="M22" s="12"/>
      <c r="N22" s="12"/>
      <c r="O22" s="12"/>
      <c r="P22" s="12"/>
    </row>
    <row r="23" spans="13:16" s="11" customFormat="1" x14ac:dyDescent="0.25">
      <c r="M23" s="12"/>
      <c r="N23" s="12"/>
      <c r="O23" s="12"/>
      <c r="P23" s="12"/>
    </row>
    <row r="24" spans="13:16" s="11" customFormat="1" x14ac:dyDescent="0.25">
      <c r="M24" s="12"/>
      <c r="N24" s="12"/>
      <c r="O24" s="12"/>
      <c r="P24" s="12"/>
    </row>
    <row r="25" spans="13:16" s="11" customFormat="1" x14ac:dyDescent="0.25">
      <c r="M25" s="12"/>
      <c r="N25" s="12"/>
      <c r="O25" s="12"/>
      <c r="P25" s="12"/>
    </row>
    <row r="26" spans="13:16" s="11" customFormat="1" x14ac:dyDescent="0.25">
      <c r="M26" s="12"/>
      <c r="N26" s="12"/>
      <c r="O26" s="12"/>
      <c r="P26" s="12"/>
    </row>
    <row r="27" spans="13:16" s="11" customFormat="1" x14ac:dyDescent="0.25">
      <c r="M27" s="12"/>
      <c r="N27" s="12"/>
      <c r="O27" s="12"/>
      <c r="P27" s="12"/>
    </row>
    <row r="28" spans="13:16" s="11" customFormat="1" x14ac:dyDescent="0.25">
      <c r="M28" s="12"/>
      <c r="N28" s="12"/>
      <c r="O28" s="12"/>
      <c r="P28" s="12"/>
    </row>
    <row r="29" spans="13:16" s="11" customFormat="1" x14ac:dyDescent="0.25">
      <c r="M29" s="12"/>
      <c r="N29" s="12"/>
      <c r="O29" s="12"/>
      <c r="P29" s="12"/>
    </row>
    <row r="30" spans="13:16" s="11" customFormat="1" x14ac:dyDescent="0.25">
      <c r="M30" s="12"/>
      <c r="N30" s="12"/>
      <c r="O30" s="12"/>
      <c r="P30" s="12"/>
    </row>
    <row r="31" spans="13:16" s="11" customFormat="1" x14ac:dyDescent="0.25">
      <c r="M31" s="12"/>
      <c r="N31" s="12"/>
      <c r="O31" s="12"/>
      <c r="P31" s="12"/>
    </row>
    <row r="32" spans="13:16" s="11" customFormat="1" x14ac:dyDescent="0.25">
      <c r="M32" s="12"/>
      <c r="N32" s="12"/>
      <c r="O32" s="12"/>
      <c r="P32" s="12"/>
    </row>
    <row r="33" spans="13:16" s="11" customFormat="1" x14ac:dyDescent="0.25">
      <c r="M33" s="12"/>
      <c r="N33" s="12"/>
      <c r="O33" s="12"/>
      <c r="P33" s="12"/>
    </row>
    <row r="34" spans="13:16" s="11" customFormat="1" x14ac:dyDescent="0.25">
      <c r="M34" s="12"/>
      <c r="N34" s="12"/>
      <c r="O34" s="12"/>
      <c r="P34" s="12"/>
    </row>
    <row r="35" spans="13:16" s="11" customFormat="1" x14ac:dyDescent="0.25">
      <c r="M35" s="12"/>
      <c r="N35" s="12"/>
      <c r="O35" s="12"/>
      <c r="P35" s="12"/>
    </row>
    <row r="36" spans="13:16" s="11" customFormat="1" x14ac:dyDescent="0.25">
      <c r="M36" s="12"/>
      <c r="N36" s="12"/>
      <c r="O36" s="12"/>
      <c r="P36" s="12"/>
    </row>
    <row r="37" spans="13:16" s="11" customFormat="1" x14ac:dyDescent="0.25">
      <c r="M37" s="12"/>
      <c r="N37" s="12"/>
      <c r="O37" s="12"/>
      <c r="P37" s="12"/>
    </row>
    <row r="38" spans="13:16" s="11" customFormat="1" x14ac:dyDescent="0.25">
      <c r="M38" s="12"/>
      <c r="N38" s="12"/>
      <c r="O38" s="12"/>
      <c r="P38" s="12"/>
    </row>
    <row r="39" spans="13:16" s="11" customFormat="1" x14ac:dyDescent="0.25">
      <c r="M39" s="12"/>
      <c r="N39" s="12"/>
      <c r="O39" s="12"/>
      <c r="P39" s="12"/>
    </row>
    <row r="40" spans="13:16" s="11" customFormat="1" x14ac:dyDescent="0.25">
      <c r="M40" s="12"/>
      <c r="N40" s="12"/>
      <c r="O40" s="12"/>
      <c r="P40" s="12"/>
    </row>
    <row r="41" spans="13:16" s="11" customFormat="1" x14ac:dyDescent="0.25">
      <c r="M41" s="12"/>
      <c r="N41" s="12"/>
      <c r="O41" s="12"/>
      <c r="P41" s="12"/>
    </row>
    <row r="42" spans="13:16" s="11" customFormat="1" x14ac:dyDescent="0.25">
      <c r="M42" s="12"/>
      <c r="N42" s="12"/>
      <c r="O42" s="12"/>
      <c r="P42" s="12"/>
    </row>
    <row r="43" spans="13:16" s="11" customFormat="1" x14ac:dyDescent="0.25">
      <c r="M43" s="12"/>
      <c r="N43" s="12"/>
      <c r="O43" s="12"/>
      <c r="P43" s="12"/>
    </row>
    <row r="44" spans="13:16" s="11" customFormat="1" x14ac:dyDescent="0.25">
      <c r="M44" s="12"/>
      <c r="N44" s="12"/>
      <c r="O44" s="12"/>
      <c r="P44" s="12"/>
    </row>
    <row r="45" spans="13:16" s="11" customFormat="1" x14ac:dyDescent="0.25">
      <c r="M45" s="12"/>
      <c r="N45" s="12"/>
      <c r="O45" s="12"/>
      <c r="P45" s="12"/>
    </row>
    <row r="46" spans="13:16" s="11" customFormat="1" x14ac:dyDescent="0.25">
      <c r="M46" s="12"/>
      <c r="N46" s="12"/>
      <c r="O46" s="12"/>
      <c r="P46" s="12"/>
    </row>
    <row r="47" spans="13:16" s="11" customFormat="1" x14ac:dyDescent="0.25">
      <c r="M47" s="12"/>
      <c r="N47" s="12"/>
      <c r="O47" s="12"/>
      <c r="P47" s="12"/>
    </row>
    <row r="48" spans="13:16" s="11" customFormat="1" x14ac:dyDescent="0.25">
      <c r="M48" s="12"/>
      <c r="N48" s="12"/>
      <c r="O48" s="12"/>
      <c r="P48" s="12"/>
    </row>
    <row r="49" spans="13:16" s="11" customFormat="1" x14ac:dyDescent="0.25">
      <c r="M49" s="12"/>
      <c r="N49" s="12"/>
      <c r="O49" s="12"/>
      <c r="P49" s="12"/>
    </row>
    <row r="50" spans="13:16" s="11" customFormat="1" x14ac:dyDescent="0.25">
      <c r="M50" s="12"/>
      <c r="N50" s="12"/>
      <c r="O50" s="12"/>
      <c r="P50" s="12"/>
    </row>
    <row r="51" spans="13:16" s="11" customFormat="1" x14ac:dyDescent="0.25">
      <c r="M51" s="12"/>
      <c r="N51" s="12"/>
      <c r="O51" s="12"/>
      <c r="P51" s="12"/>
    </row>
    <row r="52" spans="13:16" s="11" customFormat="1" x14ac:dyDescent="0.25">
      <c r="M52" s="12"/>
      <c r="N52" s="12"/>
      <c r="O52" s="12"/>
      <c r="P52" s="12"/>
    </row>
    <row r="53" spans="13:16" s="11" customFormat="1" x14ac:dyDescent="0.25">
      <c r="M53" s="12"/>
      <c r="N53" s="12"/>
      <c r="O53" s="12"/>
      <c r="P53" s="12"/>
    </row>
    <row r="54" spans="13:16" s="11" customFormat="1" x14ac:dyDescent="0.25">
      <c r="M54" s="12"/>
      <c r="N54" s="12"/>
      <c r="O54" s="12"/>
      <c r="P54" s="12"/>
    </row>
    <row r="55" spans="13:16" s="11" customFormat="1" x14ac:dyDescent="0.25">
      <c r="M55" s="12"/>
      <c r="N55" s="12"/>
      <c r="O55" s="12"/>
      <c r="P55" s="12"/>
    </row>
    <row r="56" spans="13:16" s="11" customFormat="1" x14ac:dyDescent="0.25">
      <c r="M56" s="12"/>
      <c r="N56" s="12"/>
      <c r="O56" s="12"/>
      <c r="P56" s="12"/>
    </row>
    <row r="57" spans="13:16" s="11" customFormat="1" x14ac:dyDescent="0.25">
      <c r="M57" s="12"/>
      <c r="N57" s="12"/>
      <c r="O57" s="12"/>
      <c r="P57" s="12"/>
    </row>
    <row r="58" spans="13:16" s="11" customFormat="1" x14ac:dyDescent="0.25">
      <c r="M58" s="12"/>
      <c r="N58" s="12"/>
      <c r="O58" s="12"/>
      <c r="P58" s="12"/>
    </row>
    <row r="59" spans="13:16" s="11" customFormat="1" x14ac:dyDescent="0.25">
      <c r="M59" s="12"/>
      <c r="N59" s="12"/>
      <c r="O59" s="12"/>
      <c r="P59" s="12"/>
    </row>
    <row r="60" spans="13:16" s="11" customFormat="1" x14ac:dyDescent="0.25">
      <c r="M60" s="12"/>
      <c r="N60" s="12"/>
      <c r="O60" s="12"/>
      <c r="P60" s="12"/>
    </row>
    <row r="61" spans="13:16" s="11" customFormat="1" x14ac:dyDescent="0.25">
      <c r="M61" s="12"/>
      <c r="N61" s="12"/>
      <c r="O61" s="12"/>
      <c r="P61" s="12"/>
    </row>
    <row r="62" spans="13:16" s="11" customFormat="1" x14ac:dyDescent="0.25">
      <c r="M62" s="12"/>
      <c r="N62" s="12"/>
      <c r="O62" s="12"/>
      <c r="P62" s="12"/>
    </row>
    <row r="63" spans="13:16" s="11" customFormat="1" x14ac:dyDescent="0.25">
      <c r="M63" s="12"/>
      <c r="N63" s="12"/>
      <c r="O63" s="12"/>
      <c r="P63" s="12"/>
    </row>
    <row r="64" spans="13:16" s="11" customFormat="1" x14ac:dyDescent="0.25">
      <c r="M64" s="12"/>
      <c r="N64" s="12"/>
      <c r="O64" s="12"/>
      <c r="P64" s="12"/>
    </row>
    <row r="65" spans="13:16" s="11" customFormat="1" x14ac:dyDescent="0.25">
      <c r="M65" s="12"/>
      <c r="N65" s="12"/>
      <c r="O65" s="12"/>
      <c r="P65" s="12"/>
    </row>
    <row r="66" spans="13:16" s="11" customFormat="1" x14ac:dyDescent="0.25">
      <c r="M66" s="12"/>
      <c r="N66" s="12"/>
      <c r="O66" s="12"/>
      <c r="P66" s="12"/>
    </row>
    <row r="67" spans="13:16" s="11" customFormat="1" x14ac:dyDescent="0.25">
      <c r="M67" s="12"/>
      <c r="N67" s="12"/>
      <c r="O67" s="12"/>
      <c r="P67" s="12"/>
    </row>
    <row r="68" spans="13:16" s="11" customFormat="1" x14ac:dyDescent="0.25">
      <c r="M68" s="12"/>
      <c r="N68" s="12"/>
      <c r="O68" s="12"/>
      <c r="P68" s="12"/>
    </row>
    <row r="69" spans="13:16" s="11" customFormat="1" x14ac:dyDescent="0.25">
      <c r="M69" s="12"/>
      <c r="N69" s="12"/>
      <c r="O69" s="12"/>
      <c r="P69" s="12"/>
    </row>
    <row r="70" spans="13:16" s="11" customFormat="1" x14ac:dyDescent="0.25">
      <c r="M70" s="12"/>
      <c r="N70" s="12"/>
      <c r="O70" s="12"/>
      <c r="P70" s="12"/>
    </row>
    <row r="71" spans="13:16" s="11" customFormat="1" x14ac:dyDescent="0.25">
      <c r="M71" s="12"/>
      <c r="N71" s="12"/>
      <c r="O71" s="12"/>
      <c r="P71" s="12"/>
    </row>
    <row r="72" spans="13:16" s="11" customFormat="1" x14ac:dyDescent="0.25">
      <c r="M72" s="12"/>
      <c r="N72" s="12"/>
      <c r="O72" s="12"/>
      <c r="P72" s="12"/>
    </row>
    <row r="73" spans="13:16" s="11" customFormat="1" x14ac:dyDescent="0.25">
      <c r="M73" s="12"/>
      <c r="N73" s="12"/>
      <c r="O73" s="12"/>
      <c r="P73" s="12"/>
    </row>
    <row r="74" spans="13:16" s="11" customFormat="1" x14ac:dyDescent="0.25">
      <c r="M74" s="12"/>
      <c r="N74" s="12"/>
      <c r="O74" s="12"/>
      <c r="P74" s="12"/>
    </row>
    <row r="75" spans="13:16" s="11" customFormat="1" x14ac:dyDescent="0.25">
      <c r="M75" s="12"/>
      <c r="N75" s="12"/>
      <c r="O75" s="12"/>
      <c r="P75" s="12"/>
    </row>
    <row r="76" spans="13:16" s="11" customFormat="1" x14ac:dyDescent="0.25">
      <c r="M76" s="12"/>
      <c r="N76" s="12"/>
      <c r="O76" s="12"/>
      <c r="P76" s="12"/>
    </row>
    <row r="77" spans="13:16" s="11" customFormat="1" x14ac:dyDescent="0.25">
      <c r="M77" s="12"/>
      <c r="N77" s="12"/>
      <c r="O77" s="12"/>
      <c r="P77" s="12"/>
    </row>
    <row r="78" spans="13:16" s="11" customFormat="1" x14ac:dyDescent="0.25">
      <c r="M78" s="12"/>
      <c r="N78" s="12"/>
      <c r="O78" s="12"/>
      <c r="P78" s="12"/>
    </row>
    <row r="79" spans="13:16" s="11" customFormat="1" x14ac:dyDescent="0.25">
      <c r="M79" s="12"/>
      <c r="N79" s="12"/>
      <c r="O79" s="12"/>
      <c r="P79" s="12"/>
    </row>
    <row r="80" spans="13:16" s="11" customFormat="1" x14ac:dyDescent="0.25">
      <c r="M80" s="12"/>
      <c r="N80" s="12"/>
      <c r="O80" s="12"/>
      <c r="P80" s="12"/>
    </row>
    <row r="81" spans="13:16" s="11" customFormat="1" x14ac:dyDescent="0.25">
      <c r="M81" s="12"/>
      <c r="N81" s="12"/>
      <c r="O81" s="12"/>
      <c r="P81" s="12"/>
    </row>
    <row r="82" spans="13:16" s="11" customFormat="1" x14ac:dyDescent="0.25">
      <c r="M82" s="12"/>
      <c r="N82" s="12"/>
      <c r="O82" s="12"/>
      <c r="P82" s="12"/>
    </row>
    <row r="83" spans="13:16" s="11" customFormat="1" x14ac:dyDescent="0.25">
      <c r="M83" s="12"/>
      <c r="N83" s="12"/>
      <c r="O83" s="12"/>
      <c r="P83" s="12"/>
    </row>
    <row r="84" spans="13:16" s="11" customFormat="1" x14ac:dyDescent="0.25">
      <c r="M84" s="12"/>
      <c r="N84" s="12"/>
      <c r="O84" s="12"/>
      <c r="P84" s="12"/>
    </row>
    <row r="85" spans="13:16" s="11" customFormat="1" x14ac:dyDescent="0.25">
      <c r="M85" s="12"/>
      <c r="N85" s="12"/>
      <c r="O85" s="12"/>
      <c r="P85" s="12"/>
    </row>
    <row r="86" spans="13:16" s="11" customFormat="1" x14ac:dyDescent="0.25">
      <c r="M86" s="12"/>
      <c r="N86" s="12"/>
      <c r="O86" s="12"/>
      <c r="P86" s="12"/>
    </row>
    <row r="87" spans="13:16" s="11" customFormat="1" x14ac:dyDescent="0.25">
      <c r="M87" s="12"/>
      <c r="N87" s="12"/>
      <c r="O87" s="12"/>
      <c r="P87" s="12"/>
    </row>
    <row r="88" spans="13:16" s="11" customFormat="1" x14ac:dyDescent="0.25">
      <c r="M88" s="12"/>
      <c r="N88" s="12"/>
      <c r="O88" s="12"/>
      <c r="P88" s="12"/>
    </row>
    <row r="89" spans="13:16" s="11" customFormat="1" x14ac:dyDescent="0.25">
      <c r="M89" s="12"/>
      <c r="N89" s="12"/>
      <c r="O89" s="12"/>
      <c r="P89" s="12"/>
    </row>
    <row r="90" spans="13:16" s="11" customFormat="1" x14ac:dyDescent="0.25">
      <c r="M90" s="12"/>
      <c r="N90" s="12"/>
      <c r="O90" s="12"/>
      <c r="P90" s="12"/>
    </row>
    <row r="91" spans="13:16" s="11" customFormat="1" x14ac:dyDescent="0.25">
      <c r="M91" s="12"/>
      <c r="N91" s="12"/>
      <c r="O91" s="12"/>
      <c r="P91" s="12"/>
    </row>
    <row r="92" spans="13:16" s="11" customFormat="1" x14ac:dyDescent="0.25">
      <c r="M92" s="12"/>
      <c r="N92" s="12"/>
      <c r="O92" s="12"/>
      <c r="P92" s="12"/>
    </row>
    <row r="93" spans="13:16" s="11" customFormat="1" x14ac:dyDescent="0.25">
      <c r="M93" s="12"/>
      <c r="N93" s="12"/>
      <c r="O93" s="12"/>
      <c r="P93" s="12"/>
    </row>
    <row r="94" spans="13:16" s="11" customFormat="1" x14ac:dyDescent="0.25">
      <c r="M94" s="12"/>
      <c r="N94" s="12"/>
      <c r="O94" s="12"/>
      <c r="P94" s="12"/>
    </row>
    <row r="95" spans="13:16" s="11" customFormat="1" x14ac:dyDescent="0.25">
      <c r="M95" s="12"/>
      <c r="N95" s="12"/>
      <c r="O95" s="12"/>
      <c r="P95" s="12"/>
    </row>
    <row r="96" spans="13:16" s="11" customFormat="1" x14ac:dyDescent="0.25">
      <c r="M96" s="12"/>
      <c r="N96" s="12"/>
      <c r="O96" s="12"/>
      <c r="P96" s="12"/>
    </row>
    <row r="97" spans="13:16" s="11" customFormat="1" x14ac:dyDescent="0.25">
      <c r="M97" s="12"/>
      <c r="N97" s="12"/>
      <c r="O97" s="12"/>
      <c r="P97" s="12"/>
    </row>
    <row r="98" spans="13:16" s="11" customFormat="1" x14ac:dyDescent="0.25">
      <c r="M98" s="12"/>
      <c r="N98" s="12"/>
      <c r="O98" s="12"/>
      <c r="P98" s="12"/>
    </row>
    <row r="99" spans="13:16" s="11" customFormat="1" x14ac:dyDescent="0.25">
      <c r="M99" s="12"/>
      <c r="N99" s="12"/>
      <c r="O99" s="12"/>
      <c r="P99" s="12"/>
    </row>
    <row r="100" spans="13:16" s="11" customFormat="1" x14ac:dyDescent="0.25">
      <c r="M100" s="12"/>
      <c r="N100" s="12"/>
      <c r="O100" s="12"/>
      <c r="P100" s="12"/>
    </row>
    <row r="101" spans="13:16" s="11" customFormat="1" x14ac:dyDescent="0.25">
      <c r="M101" s="12"/>
      <c r="N101" s="12"/>
      <c r="O101" s="12"/>
      <c r="P101" s="12"/>
    </row>
    <row r="102" spans="13:16" s="11" customFormat="1" x14ac:dyDescent="0.25">
      <c r="M102" s="12"/>
      <c r="N102" s="12"/>
      <c r="O102" s="12"/>
      <c r="P102" s="12"/>
    </row>
    <row r="103" spans="13:16" s="11" customFormat="1" x14ac:dyDescent="0.25">
      <c r="M103" s="12"/>
      <c r="N103" s="12"/>
      <c r="O103" s="12"/>
      <c r="P103" s="12"/>
    </row>
    <row r="104" spans="13:16" s="11" customFormat="1" x14ac:dyDescent="0.25">
      <c r="M104" s="12"/>
      <c r="N104" s="12"/>
      <c r="O104" s="12"/>
      <c r="P104" s="12"/>
    </row>
    <row r="105" spans="13:16" s="11" customFormat="1" x14ac:dyDescent="0.25">
      <c r="M105" s="12"/>
      <c r="N105" s="12"/>
      <c r="O105" s="12"/>
      <c r="P105" s="12"/>
    </row>
    <row r="106" spans="13:16" s="11" customFormat="1" x14ac:dyDescent="0.25">
      <c r="M106" s="12"/>
      <c r="N106" s="12"/>
      <c r="O106" s="12"/>
      <c r="P106" s="12"/>
    </row>
    <row r="107" spans="13:16" s="11" customFormat="1" x14ac:dyDescent="0.25">
      <c r="M107" s="12"/>
      <c r="N107" s="12"/>
      <c r="O107" s="12"/>
      <c r="P107" s="12"/>
    </row>
    <row r="108" spans="13:16" s="11" customFormat="1" x14ac:dyDescent="0.25">
      <c r="M108" s="12"/>
      <c r="N108" s="12"/>
      <c r="O108" s="12"/>
      <c r="P108" s="12"/>
    </row>
    <row r="109" spans="13:16" s="11" customFormat="1" x14ac:dyDescent="0.25">
      <c r="M109" s="12"/>
      <c r="N109" s="12"/>
      <c r="O109" s="12"/>
      <c r="P109" s="12"/>
    </row>
    <row r="110" spans="13:16" s="11" customFormat="1" x14ac:dyDescent="0.25">
      <c r="M110" s="12"/>
      <c r="N110" s="12"/>
      <c r="O110" s="12"/>
      <c r="P110" s="12"/>
    </row>
    <row r="111" spans="13:16" s="11" customFormat="1" x14ac:dyDescent="0.25">
      <c r="M111" s="12"/>
      <c r="N111" s="12"/>
      <c r="O111" s="12"/>
      <c r="P111" s="12"/>
    </row>
    <row r="112" spans="13:16" s="11" customFormat="1" x14ac:dyDescent="0.25">
      <c r="M112" s="12"/>
      <c r="N112" s="12"/>
      <c r="O112" s="12"/>
      <c r="P112" s="12"/>
    </row>
    <row r="113" spans="13:16" s="11" customFormat="1" x14ac:dyDescent="0.25">
      <c r="M113" s="12"/>
      <c r="N113" s="12"/>
      <c r="O113" s="12"/>
      <c r="P113" s="12"/>
    </row>
    <row r="114" spans="13:16" s="11" customFormat="1" x14ac:dyDescent="0.25">
      <c r="M114" s="12"/>
      <c r="N114" s="12"/>
      <c r="O114" s="12"/>
      <c r="P114" s="12"/>
    </row>
    <row r="115" spans="13:16" s="11" customFormat="1" x14ac:dyDescent="0.25">
      <c r="M115" s="12"/>
      <c r="N115" s="12"/>
      <c r="O115" s="12"/>
      <c r="P115" s="12"/>
    </row>
    <row r="116" spans="13:16" s="11" customFormat="1" x14ac:dyDescent="0.25">
      <c r="M116" s="12"/>
      <c r="N116" s="12"/>
      <c r="O116" s="12"/>
      <c r="P116" s="12"/>
    </row>
    <row r="117" spans="13:16" s="11" customFormat="1" x14ac:dyDescent="0.25">
      <c r="M117" s="12"/>
      <c r="N117" s="12"/>
      <c r="O117" s="12"/>
      <c r="P117" s="12"/>
    </row>
    <row r="118" spans="13:16" s="11" customFormat="1" x14ac:dyDescent="0.25">
      <c r="M118" s="12"/>
      <c r="N118" s="12"/>
      <c r="O118" s="12"/>
      <c r="P118" s="12"/>
    </row>
    <row r="119" spans="13:16" s="11" customFormat="1" x14ac:dyDescent="0.25">
      <c r="M119" s="12"/>
      <c r="N119" s="12"/>
      <c r="O119" s="12"/>
      <c r="P119" s="12"/>
    </row>
    <row r="120" spans="13:16" s="11" customFormat="1" x14ac:dyDescent="0.25">
      <c r="M120" s="12"/>
      <c r="N120" s="12"/>
      <c r="O120" s="12"/>
      <c r="P120" s="12"/>
    </row>
    <row r="121" spans="13:16" s="11" customFormat="1" x14ac:dyDescent="0.25">
      <c r="M121" s="12"/>
      <c r="N121" s="12"/>
      <c r="O121" s="12"/>
      <c r="P121" s="12"/>
    </row>
    <row r="122" spans="13:16" s="11" customFormat="1" x14ac:dyDescent="0.25">
      <c r="M122" s="12"/>
      <c r="N122" s="12"/>
      <c r="O122" s="12"/>
      <c r="P122" s="12"/>
    </row>
    <row r="123" spans="13:16" s="11" customFormat="1" x14ac:dyDescent="0.25">
      <c r="M123" s="12"/>
      <c r="N123" s="12"/>
      <c r="O123" s="12"/>
      <c r="P123" s="12"/>
    </row>
    <row r="124" spans="13:16" s="11" customFormat="1" x14ac:dyDescent="0.25">
      <c r="M124" s="12"/>
      <c r="N124" s="12"/>
      <c r="O124" s="12"/>
      <c r="P124" s="12"/>
    </row>
    <row r="125" spans="13:16" s="11" customFormat="1" x14ac:dyDescent="0.25">
      <c r="M125" s="12"/>
      <c r="N125" s="12"/>
      <c r="O125" s="12"/>
      <c r="P125" s="12"/>
    </row>
    <row r="126" spans="13:16" s="11" customFormat="1" x14ac:dyDescent="0.25">
      <c r="M126" s="12"/>
      <c r="N126" s="12"/>
      <c r="O126" s="12"/>
      <c r="P126" s="12"/>
    </row>
    <row r="127" spans="13:16" s="11" customFormat="1" x14ac:dyDescent="0.25">
      <c r="M127" s="12"/>
      <c r="N127" s="12"/>
      <c r="O127" s="12"/>
      <c r="P127" s="12"/>
    </row>
    <row r="128" spans="13:16" s="11" customFormat="1" x14ac:dyDescent="0.25">
      <c r="M128" s="12"/>
      <c r="N128" s="12"/>
      <c r="O128" s="12"/>
      <c r="P128" s="12"/>
    </row>
    <row r="129" spans="13:16" s="11" customFormat="1" x14ac:dyDescent="0.25">
      <c r="M129" s="12"/>
      <c r="N129" s="12"/>
      <c r="O129" s="12"/>
      <c r="P129" s="12"/>
    </row>
    <row r="130" spans="13:16" s="11" customFormat="1" x14ac:dyDescent="0.25">
      <c r="M130" s="12"/>
      <c r="N130" s="12"/>
      <c r="O130" s="12"/>
      <c r="P130" s="12"/>
    </row>
    <row r="131" spans="13:16" s="11" customFormat="1" x14ac:dyDescent="0.25">
      <c r="M131" s="12"/>
      <c r="N131" s="12"/>
      <c r="O131" s="12"/>
      <c r="P131" s="12"/>
    </row>
    <row r="132" spans="13:16" s="11" customFormat="1" x14ac:dyDescent="0.25">
      <c r="M132" s="12"/>
      <c r="N132" s="12"/>
      <c r="O132" s="12"/>
      <c r="P132" s="12"/>
    </row>
    <row r="133" spans="13:16" s="11" customFormat="1" x14ac:dyDescent="0.25">
      <c r="M133" s="12"/>
      <c r="N133" s="12"/>
      <c r="O133" s="12"/>
      <c r="P133" s="12"/>
    </row>
    <row r="134" spans="13:16" s="11" customFormat="1" x14ac:dyDescent="0.25">
      <c r="M134" s="12"/>
      <c r="N134" s="12"/>
      <c r="O134" s="12"/>
      <c r="P134" s="12"/>
    </row>
    <row r="135" spans="13:16" s="11" customFormat="1" x14ac:dyDescent="0.25">
      <c r="M135" s="12"/>
      <c r="N135" s="12"/>
      <c r="O135" s="12"/>
      <c r="P135" s="12"/>
    </row>
    <row r="136" spans="13:16" s="11" customFormat="1" x14ac:dyDescent="0.25">
      <c r="M136" s="12"/>
      <c r="N136" s="12"/>
      <c r="O136" s="12"/>
      <c r="P136" s="12"/>
    </row>
    <row r="137" spans="13:16" s="11" customFormat="1" x14ac:dyDescent="0.25">
      <c r="M137" s="12"/>
      <c r="N137" s="12"/>
      <c r="O137" s="12"/>
      <c r="P137" s="12"/>
    </row>
    <row r="138" spans="13:16" s="11" customFormat="1" x14ac:dyDescent="0.25">
      <c r="M138" s="12"/>
      <c r="N138" s="12"/>
      <c r="O138" s="12"/>
      <c r="P138" s="12"/>
    </row>
    <row r="139" spans="13:16" s="11" customFormat="1" x14ac:dyDescent="0.25">
      <c r="M139" s="12"/>
      <c r="N139" s="12"/>
      <c r="O139" s="12"/>
      <c r="P139" s="12"/>
    </row>
    <row r="140" spans="13:16" s="11" customFormat="1" x14ac:dyDescent="0.25">
      <c r="M140" s="12"/>
      <c r="N140" s="12"/>
      <c r="O140" s="12"/>
      <c r="P140" s="12"/>
    </row>
    <row r="141" spans="13:16" s="11" customFormat="1" x14ac:dyDescent="0.25">
      <c r="M141" s="12"/>
      <c r="N141" s="12"/>
      <c r="O141" s="12"/>
      <c r="P141" s="12"/>
    </row>
    <row r="142" spans="13:16" s="11" customFormat="1" x14ac:dyDescent="0.25">
      <c r="M142" s="12"/>
      <c r="N142" s="12"/>
      <c r="O142" s="12"/>
      <c r="P142" s="12"/>
    </row>
    <row r="143" spans="13:16" s="11" customFormat="1" x14ac:dyDescent="0.25">
      <c r="M143" s="12"/>
      <c r="N143" s="12"/>
      <c r="O143" s="12"/>
      <c r="P143" s="12"/>
    </row>
    <row r="144" spans="13:16" s="11" customFormat="1" x14ac:dyDescent="0.25">
      <c r="M144" s="12"/>
      <c r="N144" s="12"/>
      <c r="O144" s="12"/>
      <c r="P144" s="12"/>
    </row>
    <row r="145" spans="12:16" s="11" customFormat="1" x14ac:dyDescent="0.25">
      <c r="M145" s="12"/>
      <c r="N145" s="12"/>
      <c r="O145" s="12"/>
      <c r="P145" s="12"/>
    </row>
    <row r="146" spans="12:16" s="11" customFormat="1" x14ac:dyDescent="0.25">
      <c r="M146" s="12"/>
      <c r="N146" s="12"/>
      <c r="O146" s="12"/>
      <c r="P146" s="12"/>
    </row>
    <row r="147" spans="12:16" s="11" customFormat="1" x14ac:dyDescent="0.25">
      <c r="L147"/>
      <c r="M147" s="12"/>
      <c r="N147" s="12"/>
      <c r="O147" s="12"/>
      <c r="P147" s="12"/>
    </row>
  </sheetData>
  <mergeCells count="18">
    <mergeCell ref="A4:A5"/>
    <mergeCell ref="B4:B5"/>
    <mergeCell ref="C4:C5"/>
    <mergeCell ref="D4:D5"/>
    <mergeCell ref="E4:E5"/>
    <mergeCell ref="Q4:Q5"/>
    <mergeCell ref="R4:R5"/>
    <mergeCell ref="B8:R8"/>
    <mergeCell ref="M12:N12"/>
    <mergeCell ref="O12:P12"/>
    <mergeCell ref="G4:G5"/>
    <mergeCell ref="H4:I4"/>
    <mergeCell ref="J4:J5"/>
    <mergeCell ref="K4:L4"/>
    <mergeCell ref="M4:N4"/>
    <mergeCell ref="O4:P4"/>
    <mergeCell ref="F4:F5"/>
    <mergeCell ref="B10:R10"/>
  </mergeCell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S149"/>
  <sheetViews>
    <sheetView zoomScale="62" zoomScaleNormal="62" workbookViewId="0">
      <selection activeCell="E2" sqref="E2"/>
    </sheetView>
  </sheetViews>
  <sheetFormatPr defaultRowHeight="15" x14ac:dyDescent="0.25"/>
  <cols>
    <col min="1" max="1" width="4.7109375" customWidth="1"/>
    <col min="2" max="2" width="8.85546875" customWidth="1"/>
    <col min="3" max="3" width="11.42578125" customWidth="1"/>
    <col min="4" max="4" width="9.7109375" customWidth="1"/>
    <col min="5" max="5" width="47.7109375" customWidth="1"/>
    <col min="6" max="6" width="68.28515625" customWidth="1"/>
    <col min="7" max="7" width="15.7109375" customWidth="1"/>
    <col min="8" max="8" width="19.28515625" customWidth="1"/>
    <col min="9" max="9" width="10.42578125" customWidth="1"/>
    <col min="10" max="10" width="29.7109375" customWidth="1"/>
    <col min="11" max="11" width="10.7109375" customWidth="1"/>
    <col min="12" max="12" width="12.7109375" customWidth="1"/>
    <col min="13" max="16" width="14.7109375" style="2" customWidth="1"/>
    <col min="17" max="17" width="16.7109375"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1" spans="1:19" ht="18.75" x14ac:dyDescent="0.3">
      <c r="A1" s="266" t="s">
        <v>793</v>
      </c>
    </row>
    <row r="2" spans="1:19" x14ac:dyDescent="0.25">
      <c r="A2" s="1" t="s">
        <v>802</v>
      </c>
      <c r="F2" s="1"/>
      <c r="G2" s="39"/>
    </row>
    <row r="4" spans="1:19" s="4" customFormat="1" ht="47.25" customHeight="1" x14ac:dyDescent="0.25">
      <c r="A4" s="302" t="s">
        <v>0</v>
      </c>
      <c r="B4" s="304" t="s">
        <v>1</v>
      </c>
      <c r="C4" s="304" t="s">
        <v>2</v>
      </c>
      <c r="D4" s="304" t="s">
        <v>3</v>
      </c>
      <c r="E4" s="302" t="s">
        <v>4</v>
      </c>
      <c r="F4" s="302" t="s">
        <v>5</v>
      </c>
      <c r="G4" s="302" t="s">
        <v>6</v>
      </c>
      <c r="H4" s="319" t="s">
        <v>7</v>
      </c>
      <c r="I4" s="319"/>
      <c r="J4" s="302" t="s">
        <v>8</v>
      </c>
      <c r="K4" s="320" t="s">
        <v>9</v>
      </c>
      <c r="L4" s="321"/>
      <c r="M4" s="322" t="s">
        <v>10</v>
      </c>
      <c r="N4" s="322"/>
      <c r="O4" s="322" t="s">
        <v>11</v>
      </c>
      <c r="P4" s="322"/>
      <c r="Q4" s="302" t="s">
        <v>12</v>
      </c>
      <c r="R4" s="304" t="s">
        <v>13</v>
      </c>
      <c r="S4" s="3"/>
    </row>
    <row r="5" spans="1:19" s="4" customFormat="1" ht="35.25" customHeight="1" x14ac:dyDescent="0.2">
      <c r="A5" s="303"/>
      <c r="B5" s="305"/>
      <c r="C5" s="305"/>
      <c r="D5" s="305"/>
      <c r="E5" s="303"/>
      <c r="F5" s="303"/>
      <c r="G5" s="303"/>
      <c r="H5" s="20" t="s">
        <v>14</v>
      </c>
      <c r="I5" s="20" t="s">
        <v>15</v>
      </c>
      <c r="J5" s="303"/>
      <c r="K5" s="21">
        <v>2018</v>
      </c>
      <c r="L5" s="21">
        <v>2019</v>
      </c>
      <c r="M5" s="13">
        <v>2018</v>
      </c>
      <c r="N5" s="13">
        <v>2019</v>
      </c>
      <c r="O5" s="13">
        <v>2018</v>
      </c>
      <c r="P5" s="13">
        <v>2019</v>
      </c>
      <c r="Q5" s="303"/>
      <c r="R5" s="305"/>
      <c r="S5" s="3"/>
    </row>
    <row r="6" spans="1:19" s="4" customFormat="1" ht="15.75" customHeight="1" x14ac:dyDescent="0.2">
      <c r="A6" s="19" t="s">
        <v>16</v>
      </c>
      <c r="B6" s="20" t="s">
        <v>17</v>
      </c>
      <c r="C6" s="20" t="s">
        <v>18</v>
      </c>
      <c r="D6" s="20" t="s">
        <v>19</v>
      </c>
      <c r="E6" s="19" t="s">
        <v>20</v>
      </c>
      <c r="F6" s="19" t="s">
        <v>21</v>
      </c>
      <c r="G6" s="19" t="s">
        <v>22</v>
      </c>
      <c r="H6" s="20" t="s">
        <v>23</v>
      </c>
      <c r="I6" s="20" t="s">
        <v>24</v>
      </c>
      <c r="J6" s="19" t="s">
        <v>25</v>
      </c>
      <c r="K6" s="21" t="s">
        <v>26</v>
      </c>
      <c r="L6" s="21" t="s">
        <v>27</v>
      </c>
      <c r="M6" s="22" t="s">
        <v>28</v>
      </c>
      <c r="N6" s="22" t="s">
        <v>29</v>
      </c>
      <c r="O6" s="22" t="s">
        <v>30</v>
      </c>
      <c r="P6" s="22" t="s">
        <v>31</v>
      </c>
      <c r="Q6" s="19" t="s">
        <v>32</v>
      </c>
      <c r="R6" s="20" t="s">
        <v>33</v>
      </c>
      <c r="S6" s="3"/>
    </row>
    <row r="7" spans="1:19" s="10" customFormat="1" ht="160.5" customHeight="1" x14ac:dyDescent="0.25">
      <c r="A7" s="63">
        <v>1</v>
      </c>
      <c r="B7" s="178">
        <v>1</v>
      </c>
      <c r="C7" s="178">
        <v>4</v>
      </c>
      <c r="D7" s="180">
        <v>2</v>
      </c>
      <c r="E7" s="202" t="s">
        <v>315</v>
      </c>
      <c r="F7" s="184" t="s">
        <v>719</v>
      </c>
      <c r="G7" s="180" t="s">
        <v>316</v>
      </c>
      <c r="H7" s="250" t="s">
        <v>721</v>
      </c>
      <c r="I7" s="69" t="s">
        <v>720</v>
      </c>
      <c r="J7" s="184" t="s">
        <v>317</v>
      </c>
      <c r="K7" s="179" t="s">
        <v>318</v>
      </c>
      <c r="L7" s="179"/>
      <c r="M7" s="182">
        <v>121500</v>
      </c>
      <c r="N7" s="182"/>
      <c r="O7" s="182">
        <v>121500</v>
      </c>
      <c r="P7" s="182"/>
      <c r="Q7" s="180" t="s">
        <v>319</v>
      </c>
      <c r="R7" s="180" t="s">
        <v>320</v>
      </c>
      <c r="S7" s="9"/>
    </row>
    <row r="8" spans="1:19" s="10" customFormat="1" ht="144" customHeight="1" x14ac:dyDescent="0.25">
      <c r="A8" s="63"/>
      <c r="B8" s="295" t="s">
        <v>321</v>
      </c>
      <c r="C8" s="289"/>
      <c r="D8" s="289"/>
      <c r="E8" s="289"/>
      <c r="F8" s="289"/>
      <c r="G8" s="289"/>
      <c r="H8" s="289"/>
      <c r="I8" s="289"/>
      <c r="J8" s="289"/>
      <c r="K8" s="289"/>
      <c r="L8" s="289"/>
      <c r="M8" s="289"/>
      <c r="N8" s="289"/>
      <c r="O8" s="289"/>
      <c r="P8" s="289"/>
      <c r="Q8" s="289"/>
      <c r="R8" s="290"/>
      <c r="S8" s="9"/>
    </row>
    <row r="9" spans="1:19" s="10" customFormat="1" ht="186.75" customHeight="1" x14ac:dyDescent="0.25">
      <c r="A9" s="178">
        <v>2</v>
      </c>
      <c r="B9" s="178">
        <v>1</v>
      </c>
      <c r="C9" s="178">
        <v>4</v>
      </c>
      <c r="D9" s="180">
        <v>5</v>
      </c>
      <c r="E9" s="104" t="s">
        <v>322</v>
      </c>
      <c r="F9" s="184" t="s">
        <v>718</v>
      </c>
      <c r="G9" s="180" t="s">
        <v>316</v>
      </c>
      <c r="H9" s="250" t="s">
        <v>722</v>
      </c>
      <c r="I9" s="69" t="s">
        <v>720</v>
      </c>
      <c r="J9" s="184" t="s">
        <v>317</v>
      </c>
      <c r="K9" s="179" t="s">
        <v>318</v>
      </c>
      <c r="L9" s="179"/>
      <c r="M9" s="182">
        <v>72900</v>
      </c>
      <c r="N9" s="182"/>
      <c r="O9" s="182">
        <f>M9</f>
        <v>72900</v>
      </c>
      <c r="P9" s="182"/>
      <c r="Q9" s="180" t="s">
        <v>319</v>
      </c>
      <c r="R9" s="180" t="s">
        <v>320</v>
      </c>
      <c r="S9" s="9"/>
    </row>
    <row r="10" spans="1:19" s="10" customFormat="1" ht="105.75" customHeight="1" x14ac:dyDescent="0.25">
      <c r="A10" s="178"/>
      <c r="B10" s="295" t="s">
        <v>323</v>
      </c>
      <c r="C10" s="296"/>
      <c r="D10" s="296"/>
      <c r="E10" s="296"/>
      <c r="F10" s="296"/>
      <c r="G10" s="296"/>
      <c r="H10" s="296"/>
      <c r="I10" s="296"/>
      <c r="J10" s="296"/>
      <c r="K10" s="296"/>
      <c r="L10" s="296"/>
      <c r="M10" s="296"/>
      <c r="N10" s="296"/>
      <c r="O10" s="296"/>
      <c r="P10" s="296"/>
      <c r="Q10" s="296"/>
      <c r="R10" s="297"/>
      <c r="S10" s="9"/>
    </row>
    <row r="11" spans="1:19" s="218" customFormat="1" ht="409.6" customHeight="1" x14ac:dyDescent="0.25">
      <c r="A11" s="63">
        <v>3</v>
      </c>
      <c r="B11" s="178">
        <v>1</v>
      </c>
      <c r="C11" s="178">
        <v>4</v>
      </c>
      <c r="D11" s="180">
        <v>5</v>
      </c>
      <c r="E11" s="184" t="s">
        <v>723</v>
      </c>
      <c r="F11" s="184" t="s">
        <v>724</v>
      </c>
      <c r="G11" s="180" t="s">
        <v>128</v>
      </c>
      <c r="H11" s="250" t="s">
        <v>725</v>
      </c>
      <c r="I11" s="69" t="s">
        <v>731</v>
      </c>
      <c r="J11" s="184" t="s">
        <v>730</v>
      </c>
      <c r="K11" s="179" t="s">
        <v>726</v>
      </c>
      <c r="L11" s="179"/>
      <c r="M11" s="182">
        <v>48600</v>
      </c>
      <c r="N11" s="182">
        <v>0</v>
      </c>
      <c r="O11" s="182">
        <v>48600</v>
      </c>
      <c r="P11" s="182">
        <v>0</v>
      </c>
      <c r="Q11" s="180" t="s">
        <v>727</v>
      </c>
      <c r="R11" s="180" t="s">
        <v>728</v>
      </c>
      <c r="S11" s="217"/>
    </row>
    <row r="12" spans="1:19" s="218" customFormat="1" ht="28.5" customHeight="1" x14ac:dyDescent="0.25">
      <c r="A12" s="220"/>
      <c r="B12" s="364" t="s">
        <v>729</v>
      </c>
      <c r="C12" s="365"/>
      <c r="D12" s="365"/>
      <c r="E12" s="365"/>
      <c r="F12" s="365"/>
      <c r="G12" s="365"/>
      <c r="H12" s="365"/>
      <c r="I12" s="365"/>
      <c r="J12" s="365"/>
      <c r="K12" s="365"/>
      <c r="L12" s="365"/>
      <c r="M12" s="365"/>
      <c r="N12" s="365"/>
      <c r="O12" s="365"/>
      <c r="P12" s="365"/>
      <c r="Q12" s="365"/>
      <c r="R12" s="366"/>
      <c r="S12" s="217"/>
    </row>
    <row r="13" spans="1:19" s="218" customFormat="1" ht="28.5" customHeight="1" x14ac:dyDescent="0.25">
      <c r="A13" s="221"/>
      <c r="B13" s="251"/>
      <c r="C13" s="251"/>
      <c r="D13" s="251"/>
      <c r="E13" s="251"/>
      <c r="F13" s="251"/>
      <c r="G13" s="251"/>
      <c r="H13" s="251"/>
      <c r="I13" s="251"/>
      <c r="J13" s="251"/>
      <c r="K13" s="251"/>
      <c r="L13" s="251"/>
      <c r="M13" s="227"/>
      <c r="N13" s="227"/>
      <c r="O13" s="227"/>
      <c r="P13" s="227"/>
      <c r="Q13" s="251"/>
      <c r="R13" s="251"/>
      <c r="S13" s="217"/>
    </row>
    <row r="14" spans="1:19" s="219" customFormat="1" ht="26.25" customHeight="1" x14ac:dyDescent="0.25">
      <c r="M14" s="283" t="s">
        <v>144</v>
      </c>
      <c r="N14" s="285"/>
      <c r="O14" s="284" t="s">
        <v>145</v>
      </c>
      <c r="P14" s="285"/>
    </row>
    <row r="15" spans="1:19" s="11" customFormat="1" x14ac:dyDescent="0.25">
      <c r="M15" s="25" t="s">
        <v>118</v>
      </c>
      <c r="N15" s="25" t="s">
        <v>119</v>
      </c>
      <c r="O15" s="25" t="s">
        <v>118</v>
      </c>
      <c r="P15" s="25" t="s">
        <v>119</v>
      </c>
    </row>
    <row r="16" spans="1:19" s="11" customFormat="1" x14ac:dyDescent="0.25">
      <c r="M16" s="26">
        <v>2</v>
      </c>
      <c r="N16" s="27">
        <f>O7+O9</f>
        <v>194400</v>
      </c>
      <c r="O16" s="28">
        <v>1</v>
      </c>
      <c r="P16" s="155">
        <v>48600</v>
      </c>
    </row>
    <row r="17" spans="13:16" s="11" customFormat="1" x14ac:dyDescent="0.25">
      <c r="M17" s="12"/>
      <c r="N17" s="12"/>
      <c r="O17" s="12"/>
      <c r="P17" s="12"/>
    </row>
    <row r="18" spans="13:16" s="11" customFormat="1" x14ac:dyDescent="0.25">
      <c r="M18" s="12"/>
      <c r="N18" s="12"/>
      <c r="O18" s="12"/>
      <c r="P18" s="12"/>
    </row>
    <row r="19" spans="13:16" s="11" customFormat="1" x14ac:dyDescent="0.25">
      <c r="M19" s="12"/>
      <c r="N19" s="12"/>
      <c r="O19" s="12"/>
      <c r="P19" s="12"/>
    </row>
    <row r="20" spans="13:16" s="11" customFormat="1" x14ac:dyDescent="0.25">
      <c r="M20" s="12"/>
      <c r="N20" s="12"/>
      <c r="O20" s="12"/>
      <c r="P20" s="12"/>
    </row>
    <row r="21" spans="13:16" s="11" customFormat="1" x14ac:dyDescent="0.25">
      <c r="M21" s="12"/>
      <c r="N21" s="12"/>
      <c r="O21" s="12"/>
      <c r="P21" s="12"/>
    </row>
    <row r="22" spans="13:16" s="11" customFormat="1" x14ac:dyDescent="0.25">
      <c r="M22" s="12"/>
      <c r="N22" s="12"/>
      <c r="O22" s="12"/>
      <c r="P22" s="12"/>
    </row>
    <row r="23" spans="13:16" s="11" customFormat="1" x14ac:dyDescent="0.25">
      <c r="M23" s="12"/>
      <c r="N23" s="12"/>
      <c r="O23" s="12"/>
      <c r="P23" s="12"/>
    </row>
    <row r="24" spans="13:16" s="11" customFormat="1" x14ac:dyDescent="0.25">
      <c r="M24" s="12"/>
      <c r="N24" s="12"/>
      <c r="O24" s="12"/>
      <c r="P24" s="12"/>
    </row>
    <row r="25" spans="13:16" s="11" customFormat="1" x14ac:dyDescent="0.25">
      <c r="M25" s="12"/>
      <c r="N25" s="12"/>
      <c r="O25" s="12"/>
      <c r="P25" s="12"/>
    </row>
    <row r="26" spans="13:16" s="11" customFormat="1" x14ac:dyDescent="0.25">
      <c r="M26" s="12"/>
      <c r="N26" s="12"/>
      <c r="O26" s="12"/>
      <c r="P26" s="12"/>
    </row>
    <row r="27" spans="13:16" s="11" customFormat="1" x14ac:dyDescent="0.25">
      <c r="M27" s="12"/>
      <c r="N27" s="12"/>
      <c r="O27" s="12"/>
      <c r="P27" s="12"/>
    </row>
    <row r="28" spans="13:16" s="11" customFormat="1" x14ac:dyDescent="0.25">
      <c r="M28" s="12"/>
      <c r="N28" s="12"/>
      <c r="O28" s="12"/>
      <c r="P28" s="12"/>
    </row>
    <row r="29" spans="13:16" s="11" customFormat="1" x14ac:dyDescent="0.25">
      <c r="M29" s="12"/>
      <c r="N29" s="12"/>
      <c r="O29" s="12"/>
      <c r="P29" s="12"/>
    </row>
    <row r="30" spans="13:16" s="11" customFormat="1" x14ac:dyDescent="0.25">
      <c r="M30" s="12"/>
      <c r="N30" s="12"/>
      <c r="O30" s="12"/>
      <c r="P30" s="12"/>
    </row>
    <row r="31" spans="13:16" s="11" customFormat="1" x14ac:dyDescent="0.25">
      <c r="M31" s="12"/>
      <c r="N31" s="12"/>
      <c r="O31" s="12"/>
      <c r="P31" s="12"/>
    </row>
    <row r="32" spans="13:16" s="11" customFormat="1" x14ac:dyDescent="0.25">
      <c r="M32" s="12"/>
      <c r="N32" s="12"/>
      <c r="O32" s="12"/>
      <c r="P32" s="12"/>
    </row>
    <row r="33" spans="13:16" s="11" customFormat="1" x14ac:dyDescent="0.25">
      <c r="M33" s="12"/>
      <c r="N33" s="12"/>
      <c r="O33" s="12"/>
      <c r="P33" s="12"/>
    </row>
    <row r="34" spans="13:16" s="11" customFormat="1" x14ac:dyDescent="0.25">
      <c r="M34" s="12"/>
      <c r="N34" s="12"/>
      <c r="O34" s="12"/>
      <c r="P34" s="12"/>
    </row>
    <row r="35" spans="13:16" s="11" customFormat="1" x14ac:dyDescent="0.25">
      <c r="M35" s="12"/>
      <c r="N35" s="12"/>
      <c r="O35" s="12"/>
      <c r="P35" s="12"/>
    </row>
    <row r="36" spans="13:16" s="11" customFormat="1" x14ac:dyDescent="0.25">
      <c r="M36" s="12"/>
      <c r="N36" s="12"/>
      <c r="O36" s="12"/>
      <c r="P36" s="12"/>
    </row>
    <row r="37" spans="13:16" s="11" customFormat="1" x14ac:dyDescent="0.25">
      <c r="M37" s="12"/>
      <c r="N37" s="12"/>
      <c r="O37" s="12"/>
      <c r="P37" s="12"/>
    </row>
    <row r="38" spans="13:16" s="11" customFormat="1" x14ac:dyDescent="0.25">
      <c r="M38" s="12"/>
      <c r="N38" s="12"/>
      <c r="O38" s="12"/>
      <c r="P38" s="12"/>
    </row>
    <row r="39" spans="13:16" s="11" customFormat="1" x14ac:dyDescent="0.25">
      <c r="M39" s="12"/>
      <c r="N39" s="12"/>
      <c r="O39" s="12"/>
      <c r="P39" s="12"/>
    </row>
    <row r="40" spans="13:16" s="11" customFormat="1" x14ac:dyDescent="0.25">
      <c r="M40" s="12"/>
      <c r="N40" s="12"/>
      <c r="O40" s="12"/>
      <c r="P40" s="12"/>
    </row>
    <row r="41" spans="13:16" s="11" customFormat="1" x14ac:dyDescent="0.25">
      <c r="M41" s="12"/>
      <c r="N41" s="12"/>
      <c r="O41" s="12"/>
      <c r="P41" s="12"/>
    </row>
    <row r="42" spans="13:16" s="11" customFormat="1" x14ac:dyDescent="0.25">
      <c r="M42" s="12"/>
      <c r="N42" s="12"/>
      <c r="O42" s="12"/>
      <c r="P42" s="12"/>
    </row>
    <row r="43" spans="13:16" s="11" customFormat="1" x14ac:dyDescent="0.25">
      <c r="M43" s="12"/>
      <c r="N43" s="12"/>
      <c r="O43" s="12"/>
      <c r="P43" s="12"/>
    </row>
    <row r="44" spans="13:16" s="11" customFormat="1" x14ac:dyDescent="0.25">
      <c r="M44" s="12"/>
      <c r="N44" s="12"/>
      <c r="O44" s="12"/>
      <c r="P44" s="12"/>
    </row>
    <row r="45" spans="13:16" s="11" customFormat="1" x14ac:dyDescent="0.25">
      <c r="M45" s="12"/>
      <c r="N45" s="12"/>
      <c r="O45" s="12"/>
      <c r="P45" s="12"/>
    </row>
    <row r="46" spans="13:16" s="11" customFormat="1" x14ac:dyDescent="0.25">
      <c r="M46" s="12"/>
      <c r="N46" s="12"/>
      <c r="O46" s="12"/>
      <c r="P46" s="12"/>
    </row>
    <row r="47" spans="13:16" s="11" customFormat="1" x14ac:dyDescent="0.25">
      <c r="M47" s="12"/>
      <c r="N47" s="12"/>
      <c r="O47" s="12"/>
      <c r="P47" s="12"/>
    </row>
    <row r="48" spans="13:16" s="11" customFormat="1" x14ac:dyDescent="0.25">
      <c r="M48" s="12"/>
      <c r="N48" s="12"/>
      <c r="O48" s="12"/>
      <c r="P48" s="12"/>
    </row>
    <row r="49" spans="13:16" s="11" customFormat="1" x14ac:dyDescent="0.25">
      <c r="M49" s="12"/>
      <c r="N49" s="12"/>
      <c r="O49" s="12"/>
      <c r="P49" s="12"/>
    </row>
    <row r="50" spans="13:16" s="11" customFormat="1" x14ac:dyDescent="0.25">
      <c r="M50" s="12"/>
      <c r="N50" s="12"/>
      <c r="O50" s="12"/>
      <c r="P50" s="12"/>
    </row>
    <row r="51" spans="13:16" s="11" customFormat="1" x14ac:dyDescent="0.25">
      <c r="M51" s="12"/>
      <c r="N51" s="12"/>
      <c r="O51" s="12"/>
      <c r="P51" s="12"/>
    </row>
    <row r="52" spans="13:16" s="11" customFormat="1" x14ac:dyDescent="0.25">
      <c r="M52" s="12"/>
      <c r="N52" s="12"/>
      <c r="O52" s="12"/>
      <c r="P52" s="12"/>
    </row>
    <row r="53" spans="13:16" s="11" customFormat="1" x14ac:dyDescent="0.25">
      <c r="M53" s="12"/>
      <c r="N53" s="12"/>
      <c r="O53" s="12"/>
      <c r="P53" s="12"/>
    </row>
    <row r="54" spans="13:16" s="11" customFormat="1" x14ac:dyDescent="0.25">
      <c r="M54" s="12"/>
      <c r="N54" s="12"/>
      <c r="O54" s="12"/>
      <c r="P54" s="12"/>
    </row>
    <row r="55" spans="13:16" s="11" customFormat="1" x14ac:dyDescent="0.25">
      <c r="M55" s="12"/>
      <c r="N55" s="12"/>
      <c r="O55" s="12"/>
      <c r="P55" s="12"/>
    </row>
    <row r="56" spans="13:16" s="11" customFormat="1" x14ac:dyDescent="0.25">
      <c r="M56" s="12"/>
      <c r="N56" s="12"/>
      <c r="O56" s="12"/>
      <c r="P56" s="12"/>
    </row>
    <row r="57" spans="13:16" s="11" customFormat="1" x14ac:dyDescent="0.25">
      <c r="M57" s="12"/>
      <c r="N57" s="12"/>
      <c r="O57" s="12"/>
      <c r="P57" s="12"/>
    </row>
    <row r="58" spans="13:16" s="11" customFormat="1" x14ac:dyDescent="0.25">
      <c r="M58" s="12"/>
      <c r="N58" s="12"/>
      <c r="O58" s="12"/>
      <c r="P58" s="12"/>
    </row>
    <row r="59" spans="13:16" s="11" customFormat="1" x14ac:dyDescent="0.25">
      <c r="M59" s="12"/>
      <c r="N59" s="12"/>
      <c r="O59" s="12"/>
      <c r="P59" s="12"/>
    </row>
    <row r="60" spans="13:16" s="11" customFormat="1" x14ac:dyDescent="0.25">
      <c r="M60" s="12"/>
      <c r="N60" s="12"/>
      <c r="O60" s="12"/>
      <c r="P60" s="12"/>
    </row>
    <row r="61" spans="13:16" s="11" customFormat="1" x14ac:dyDescent="0.25">
      <c r="M61" s="12"/>
      <c r="N61" s="12"/>
      <c r="O61" s="12"/>
      <c r="P61" s="12"/>
    </row>
    <row r="62" spans="13:16" s="11" customFormat="1" x14ac:dyDescent="0.25">
      <c r="M62" s="12"/>
      <c r="N62" s="12"/>
      <c r="O62" s="12"/>
      <c r="P62" s="12"/>
    </row>
    <row r="63" spans="13:16" s="11" customFormat="1" x14ac:dyDescent="0.25">
      <c r="M63" s="12"/>
      <c r="N63" s="12"/>
      <c r="O63" s="12"/>
      <c r="P63" s="12"/>
    </row>
    <row r="64" spans="13:16" s="11" customFormat="1" x14ac:dyDescent="0.25">
      <c r="M64" s="12"/>
      <c r="N64" s="12"/>
      <c r="O64" s="12"/>
      <c r="P64" s="12"/>
    </row>
    <row r="65" spans="13:16" s="11" customFormat="1" x14ac:dyDescent="0.25">
      <c r="M65" s="12"/>
      <c r="N65" s="12"/>
      <c r="O65" s="12"/>
      <c r="P65" s="12"/>
    </row>
    <row r="66" spans="13:16" s="11" customFormat="1" x14ac:dyDescent="0.25">
      <c r="M66" s="12"/>
      <c r="N66" s="12"/>
      <c r="O66" s="12"/>
      <c r="P66" s="12"/>
    </row>
    <row r="67" spans="13:16" s="11" customFormat="1" x14ac:dyDescent="0.25">
      <c r="M67" s="12"/>
      <c r="N67" s="12"/>
      <c r="O67" s="12"/>
      <c r="P67" s="12"/>
    </row>
    <row r="68" spans="13:16" s="11" customFormat="1" x14ac:dyDescent="0.25">
      <c r="M68" s="12"/>
      <c r="N68" s="12"/>
      <c r="O68" s="12"/>
      <c r="P68" s="12"/>
    </row>
    <row r="69" spans="13:16" s="11" customFormat="1" x14ac:dyDescent="0.25">
      <c r="M69" s="12"/>
      <c r="N69" s="12"/>
      <c r="O69" s="12"/>
      <c r="P69" s="12"/>
    </row>
    <row r="70" spans="13:16" s="11" customFormat="1" x14ac:dyDescent="0.25">
      <c r="M70" s="12"/>
      <c r="N70" s="12"/>
      <c r="O70" s="12"/>
      <c r="P70" s="12"/>
    </row>
    <row r="71" spans="13:16" s="11" customFormat="1" x14ac:dyDescent="0.25">
      <c r="M71" s="12"/>
      <c r="N71" s="12"/>
      <c r="O71" s="12"/>
      <c r="P71" s="12"/>
    </row>
    <row r="72" spans="13:16" s="11" customFormat="1" x14ac:dyDescent="0.25">
      <c r="M72" s="12"/>
      <c r="N72" s="12"/>
      <c r="O72" s="12"/>
      <c r="P72" s="12"/>
    </row>
    <row r="73" spans="13:16" s="11" customFormat="1" x14ac:dyDescent="0.25">
      <c r="M73" s="12"/>
      <c r="N73" s="12"/>
      <c r="O73" s="12"/>
      <c r="P73" s="12"/>
    </row>
    <row r="74" spans="13:16" s="11" customFormat="1" x14ac:dyDescent="0.25">
      <c r="M74" s="12"/>
      <c r="N74" s="12"/>
      <c r="O74" s="12"/>
      <c r="P74" s="12"/>
    </row>
    <row r="75" spans="13:16" s="11" customFormat="1" x14ac:dyDescent="0.25">
      <c r="M75" s="12"/>
      <c r="N75" s="12"/>
      <c r="O75" s="12"/>
      <c r="P75" s="12"/>
    </row>
    <row r="76" spans="13:16" s="11" customFormat="1" x14ac:dyDescent="0.25">
      <c r="M76" s="12"/>
      <c r="N76" s="12"/>
      <c r="O76" s="12"/>
      <c r="P76" s="12"/>
    </row>
    <row r="77" spans="13:16" s="11" customFormat="1" x14ac:dyDescent="0.25">
      <c r="M77" s="12"/>
      <c r="N77" s="12"/>
      <c r="O77" s="12"/>
      <c r="P77" s="12"/>
    </row>
    <row r="78" spans="13:16" s="11" customFormat="1" x14ac:dyDescent="0.25">
      <c r="M78" s="12"/>
      <c r="N78" s="12"/>
      <c r="O78" s="12"/>
      <c r="P78" s="12"/>
    </row>
    <row r="79" spans="13:16" s="11" customFormat="1" x14ac:dyDescent="0.25">
      <c r="M79" s="12"/>
      <c r="N79" s="12"/>
      <c r="O79" s="12"/>
      <c r="P79" s="12"/>
    </row>
    <row r="80" spans="13:16" s="11" customFormat="1" x14ac:dyDescent="0.25">
      <c r="M80" s="12"/>
      <c r="N80" s="12"/>
      <c r="O80" s="12"/>
      <c r="P80" s="12"/>
    </row>
    <row r="81" spans="13:16" s="11" customFormat="1" x14ac:dyDescent="0.25">
      <c r="M81" s="12"/>
      <c r="N81" s="12"/>
      <c r="O81" s="12"/>
      <c r="P81" s="12"/>
    </row>
    <row r="82" spans="13:16" s="11" customFormat="1" x14ac:dyDescent="0.25">
      <c r="M82" s="12"/>
      <c r="N82" s="12"/>
      <c r="O82" s="12"/>
      <c r="P82" s="12"/>
    </row>
    <row r="83" spans="13:16" s="11" customFormat="1" x14ac:dyDescent="0.25">
      <c r="M83" s="12"/>
      <c r="N83" s="12"/>
      <c r="O83" s="12"/>
      <c r="P83" s="12"/>
    </row>
    <row r="84" spans="13:16" s="11" customFormat="1" x14ac:dyDescent="0.25">
      <c r="M84" s="12"/>
      <c r="N84" s="12"/>
      <c r="O84" s="12"/>
      <c r="P84" s="12"/>
    </row>
    <row r="85" spans="13:16" s="11" customFormat="1" x14ac:dyDescent="0.25">
      <c r="M85" s="12"/>
      <c r="N85" s="12"/>
      <c r="O85" s="12"/>
      <c r="P85" s="12"/>
    </row>
    <row r="86" spans="13:16" s="11" customFormat="1" x14ac:dyDescent="0.25">
      <c r="M86" s="12"/>
      <c r="N86" s="12"/>
      <c r="O86" s="12"/>
      <c r="P86" s="12"/>
    </row>
    <row r="87" spans="13:16" s="11" customFormat="1" x14ac:dyDescent="0.25">
      <c r="M87" s="12"/>
      <c r="N87" s="12"/>
      <c r="O87" s="12"/>
      <c r="P87" s="12"/>
    </row>
    <row r="88" spans="13:16" s="11" customFormat="1" x14ac:dyDescent="0.25">
      <c r="M88" s="12"/>
      <c r="N88" s="12"/>
      <c r="O88" s="12"/>
      <c r="P88" s="12"/>
    </row>
    <row r="89" spans="13:16" s="11" customFormat="1" x14ac:dyDescent="0.25">
      <c r="M89" s="12"/>
      <c r="N89" s="12"/>
      <c r="O89" s="12"/>
      <c r="P89" s="12"/>
    </row>
    <row r="90" spans="13:16" s="11" customFormat="1" x14ac:dyDescent="0.25">
      <c r="M90" s="12"/>
      <c r="N90" s="12"/>
      <c r="O90" s="12"/>
      <c r="P90" s="12"/>
    </row>
    <row r="91" spans="13:16" s="11" customFormat="1" x14ac:dyDescent="0.25">
      <c r="M91" s="12"/>
      <c r="N91" s="12"/>
      <c r="O91" s="12"/>
      <c r="P91" s="12"/>
    </row>
    <row r="92" spans="13:16" s="11" customFormat="1" x14ac:dyDescent="0.25">
      <c r="M92" s="12"/>
      <c r="N92" s="12"/>
      <c r="O92" s="12"/>
      <c r="P92" s="12"/>
    </row>
    <row r="93" spans="13:16" s="11" customFormat="1" x14ac:dyDescent="0.25">
      <c r="M93" s="12"/>
      <c r="N93" s="12"/>
      <c r="O93" s="12"/>
      <c r="P93" s="12"/>
    </row>
    <row r="94" spans="13:16" s="11" customFormat="1" x14ac:dyDescent="0.25">
      <c r="M94" s="12"/>
      <c r="N94" s="12"/>
      <c r="O94" s="12"/>
      <c r="P94" s="12"/>
    </row>
    <row r="95" spans="13:16" s="11" customFormat="1" x14ac:dyDescent="0.25">
      <c r="M95" s="12"/>
      <c r="N95" s="12"/>
      <c r="O95" s="12"/>
      <c r="P95" s="12"/>
    </row>
    <row r="96" spans="13:16" s="11" customFormat="1" x14ac:dyDescent="0.25">
      <c r="M96" s="12"/>
      <c r="N96" s="12"/>
      <c r="O96" s="12"/>
      <c r="P96" s="12"/>
    </row>
    <row r="97" spans="13:16" s="11" customFormat="1" x14ac:dyDescent="0.25">
      <c r="M97" s="12"/>
      <c r="N97" s="12"/>
      <c r="O97" s="12"/>
      <c r="P97" s="12"/>
    </row>
    <row r="98" spans="13:16" s="11" customFormat="1" x14ac:dyDescent="0.25">
      <c r="M98" s="12"/>
      <c r="N98" s="12"/>
      <c r="O98" s="12"/>
      <c r="P98" s="12"/>
    </row>
    <row r="99" spans="13:16" s="11" customFormat="1" x14ac:dyDescent="0.25">
      <c r="M99" s="12"/>
      <c r="N99" s="12"/>
      <c r="O99" s="12"/>
      <c r="P99" s="12"/>
    </row>
    <row r="100" spans="13:16" s="11" customFormat="1" x14ac:dyDescent="0.25">
      <c r="M100" s="12"/>
      <c r="N100" s="12"/>
      <c r="O100" s="12"/>
      <c r="P100" s="12"/>
    </row>
    <row r="101" spans="13:16" s="11" customFormat="1" x14ac:dyDescent="0.25">
      <c r="M101" s="12"/>
      <c r="N101" s="12"/>
      <c r="O101" s="12"/>
      <c r="P101" s="12"/>
    </row>
    <row r="102" spans="13:16" s="11" customFormat="1" x14ac:dyDescent="0.25">
      <c r="M102" s="12"/>
      <c r="N102" s="12"/>
      <c r="O102" s="12"/>
      <c r="P102" s="12"/>
    </row>
    <row r="103" spans="13:16" s="11" customFormat="1" x14ac:dyDescent="0.25">
      <c r="M103" s="12"/>
      <c r="N103" s="12"/>
      <c r="O103" s="12"/>
      <c r="P103" s="12"/>
    </row>
    <row r="104" spans="13:16" s="11" customFormat="1" x14ac:dyDescent="0.25">
      <c r="M104" s="12"/>
      <c r="N104" s="12"/>
      <c r="O104" s="12"/>
      <c r="P104" s="12"/>
    </row>
    <row r="105" spans="13:16" s="11" customFormat="1" x14ac:dyDescent="0.25">
      <c r="M105" s="12"/>
      <c r="N105" s="12"/>
      <c r="O105" s="12"/>
      <c r="P105" s="12"/>
    </row>
    <row r="106" spans="13:16" s="11" customFormat="1" x14ac:dyDescent="0.25">
      <c r="M106" s="12"/>
      <c r="N106" s="12"/>
      <c r="O106" s="12"/>
      <c r="P106" s="12"/>
    </row>
    <row r="107" spans="13:16" s="11" customFormat="1" x14ac:dyDescent="0.25">
      <c r="M107" s="12"/>
      <c r="N107" s="12"/>
      <c r="O107" s="12"/>
      <c r="P107" s="12"/>
    </row>
    <row r="108" spans="13:16" s="11" customFormat="1" x14ac:dyDescent="0.25">
      <c r="M108" s="12"/>
      <c r="N108" s="12"/>
      <c r="O108" s="12"/>
      <c r="P108" s="12"/>
    </row>
    <row r="109" spans="13:16" s="11" customFormat="1" x14ac:dyDescent="0.25">
      <c r="M109" s="12"/>
      <c r="N109" s="12"/>
      <c r="O109" s="12"/>
      <c r="P109" s="12"/>
    </row>
    <row r="110" spans="13:16" s="11" customFormat="1" x14ac:dyDescent="0.25">
      <c r="M110" s="12"/>
      <c r="N110" s="12"/>
      <c r="O110" s="12"/>
      <c r="P110" s="12"/>
    </row>
    <row r="111" spans="13:16" s="11" customFormat="1" x14ac:dyDescent="0.25">
      <c r="M111" s="12"/>
      <c r="N111" s="12"/>
      <c r="O111" s="12"/>
      <c r="P111" s="12"/>
    </row>
    <row r="112" spans="13:16" s="11" customFormat="1" x14ac:dyDescent="0.25">
      <c r="M112" s="12"/>
      <c r="N112" s="12"/>
      <c r="O112" s="12"/>
      <c r="P112" s="12"/>
    </row>
    <row r="113" spans="13:16" s="11" customFormat="1" x14ac:dyDescent="0.25">
      <c r="M113" s="12"/>
      <c r="N113" s="12"/>
      <c r="O113" s="12"/>
      <c r="P113" s="12"/>
    </row>
    <row r="114" spans="13:16" s="11" customFormat="1" x14ac:dyDescent="0.25">
      <c r="M114" s="12"/>
      <c r="N114" s="12"/>
      <c r="O114" s="12"/>
      <c r="P114" s="12"/>
    </row>
    <row r="115" spans="13:16" s="11" customFormat="1" x14ac:dyDescent="0.25">
      <c r="M115" s="12"/>
      <c r="N115" s="12"/>
      <c r="O115" s="12"/>
      <c r="P115" s="12"/>
    </row>
    <row r="116" spans="13:16" s="11" customFormat="1" x14ac:dyDescent="0.25">
      <c r="M116" s="12"/>
      <c r="N116" s="12"/>
      <c r="O116" s="12"/>
      <c r="P116" s="12"/>
    </row>
    <row r="117" spans="13:16" s="11" customFormat="1" x14ac:dyDescent="0.25">
      <c r="M117" s="12"/>
      <c r="N117" s="12"/>
      <c r="O117" s="12"/>
      <c r="P117" s="12"/>
    </row>
    <row r="118" spans="13:16" s="11" customFormat="1" x14ac:dyDescent="0.25">
      <c r="M118" s="12"/>
      <c r="N118" s="12"/>
      <c r="O118" s="12"/>
      <c r="P118" s="12"/>
    </row>
    <row r="119" spans="13:16" s="11" customFormat="1" x14ac:dyDescent="0.25">
      <c r="M119" s="12"/>
      <c r="N119" s="12"/>
      <c r="O119" s="12"/>
      <c r="P119" s="12"/>
    </row>
    <row r="120" spans="13:16" s="11" customFormat="1" x14ac:dyDescent="0.25">
      <c r="M120" s="12"/>
      <c r="N120" s="12"/>
      <c r="O120" s="12"/>
      <c r="P120" s="12"/>
    </row>
    <row r="121" spans="13:16" s="11" customFormat="1" x14ac:dyDescent="0.25">
      <c r="M121" s="12"/>
      <c r="N121" s="12"/>
      <c r="O121" s="12"/>
      <c r="P121" s="12"/>
    </row>
    <row r="122" spans="13:16" s="11" customFormat="1" x14ac:dyDescent="0.25">
      <c r="M122" s="12"/>
      <c r="N122" s="12"/>
      <c r="O122" s="12"/>
      <c r="P122" s="12"/>
    </row>
    <row r="123" spans="13:16" s="11" customFormat="1" x14ac:dyDescent="0.25">
      <c r="M123" s="12"/>
      <c r="N123" s="12"/>
      <c r="O123" s="12"/>
      <c r="P123" s="12"/>
    </row>
    <row r="124" spans="13:16" s="11" customFormat="1" x14ac:dyDescent="0.25">
      <c r="M124" s="12"/>
      <c r="N124" s="12"/>
      <c r="O124" s="12"/>
      <c r="P124" s="12"/>
    </row>
    <row r="125" spans="13:16" s="11" customFormat="1" x14ac:dyDescent="0.25">
      <c r="M125" s="12"/>
      <c r="N125" s="12"/>
      <c r="O125" s="12"/>
      <c r="P125" s="12"/>
    </row>
    <row r="126" spans="13:16" s="11" customFormat="1" x14ac:dyDescent="0.25">
      <c r="M126" s="12"/>
      <c r="N126" s="12"/>
      <c r="O126" s="12"/>
      <c r="P126" s="12"/>
    </row>
    <row r="127" spans="13:16" s="11" customFormat="1" x14ac:dyDescent="0.25">
      <c r="M127" s="12"/>
      <c r="N127" s="12"/>
      <c r="O127" s="12"/>
      <c r="P127" s="12"/>
    </row>
    <row r="128" spans="13:16" s="11" customFormat="1" x14ac:dyDescent="0.25">
      <c r="M128" s="12"/>
      <c r="N128" s="12"/>
      <c r="O128" s="12"/>
      <c r="P128" s="12"/>
    </row>
    <row r="129" spans="13:16" s="11" customFormat="1" x14ac:dyDescent="0.25">
      <c r="M129" s="12"/>
      <c r="N129" s="12"/>
      <c r="O129" s="12"/>
      <c r="P129" s="12"/>
    </row>
    <row r="130" spans="13:16" s="11" customFormat="1" x14ac:dyDescent="0.25">
      <c r="M130" s="12"/>
      <c r="N130" s="12"/>
      <c r="O130" s="12"/>
      <c r="P130" s="12"/>
    </row>
    <row r="131" spans="13:16" s="11" customFormat="1" x14ac:dyDescent="0.25">
      <c r="M131" s="12"/>
      <c r="N131" s="12"/>
      <c r="O131" s="12"/>
      <c r="P131" s="12"/>
    </row>
    <row r="132" spans="13:16" s="11" customFormat="1" x14ac:dyDescent="0.25">
      <c r="M132" s="12"/>
      <c r="N132" s="12"/>
      <c r="O132" s="12"/>
      <c r="P132" s="12"/>
    </row>
    <row r="133" spans="13:16" s="11" customFormat="1" x14ac:dyDescent="0.25">
      <c r="M133" s="12"/>
      <c r="N133" s="12"/>
      <c r="O133" s="12"/>
      <c r="P133" s="12"/>
    </row>
    <row r="134" spans="13:16" s="11" customFormat="1" x14ac:dyDescent="0.25">
      <c r="M134" s="12"/>
      <c r="N134" s="12"/>
      <c r="O134" s="12"/>
      <c r="P134" s="12"/>
    </row>
    <row r="135" spans="13:16" s="11" customFormat="1" x14ac:dyDescent="0.25">
      <c r="M135" s="12"/>
      <c r="N135" s="12"/>
      <c r="O135" s="12"/>
      <c r="P135" s="12"/>
    </row>
    <row r="136" spans="13:16" s="11" customFormat="1" x14ac:dyDescent="0.25">
      <c r="M136" s="12"/>
      <c r="N136" s="12"/>
      <c r="O136" s="12"/>
      <c r="P136" s="12"/>
    </row>
    <row r="137" spans="13:16" s="11" customFormat="1" x14ac:dyDescent="0.25">
      <c r="M137" s="12"/>
      <c r="N137" s="12"/>
      <c r="O137" s="12"/>
      <c r="P137" s="12"/>
    </row>
    <row r="138" spans="13:16" s="11" customFormat="1" x14ac:dyDescent="0.25">
      <c r="M138" s="12"/>
      <c r="N138" s="12"/>
      <c r="O138" s="12"/>
      <c r="P138" s="12"/>
    </row>
    <row r="139" spans="13:16" s="11" customFormat="1" x14ac:dyDescent="0.25">
      <c r="M139" s="12"/>
      <c r="N139" s="12"/>
      <c r="O139" s="12"/>
      <c r="P139" s="12"/>
    </row>
    <row r="140" spans="13:16" s="11" customFormat="1" x14ac:dyDescent="0.25">
      <c r="M140" s="12"/>
      <c r="N140" s="12"/>
      <c r="O140" s="12"/>
      <c r="P140" s="12"/>
    </row>
    <row r="141" spans="13:16" s="11" customFormat="1" x14ac:dyDescent="0.25">
      <c r="M141" s="12"/>
      <c r="N141" s="12"/>
      <c r="O141" s="12"/>
      <c r="P141" s="12"/>
    </row>
    <row r="142" spans="13:16" s="11" customFormat="1" x14ac:dyDescent="0.25">
      <c r="M142" s="12"/>
      <c r="N142" s="12"/>
      <c r="O142" s="12"/>
      <c r="P142" s="12"/>
    </row>
    <row r="143" spans="13:16" s="11" customFormat="1" x14ac:dyDescent="0.25">
      <c r="M143" s="12"/>
      <c r="N143" s="12"/>
      <c r="O143" s="12"/>
      <c r="P143" s="12"/>
    </row>
    <row r="144" spans="13:16" s="11" customFormat="1" x14ac:dyDescent="0.25">
      <c r="M144" s="12"/>
      <c r="N144" s="12"/>
      <c r="O144" s="12"/>
      <c r="P144" s="12"/>
    </row>
    <row r="145" spans="12:16" s="11" customFormat="1" x14ac:dyDescent="0.25">
      <c r="M145" s="12"/>
      <c r="N145" s="12"/>
      <c r="O145" s="12"/>
      <c r="P145" s="12"/>
    </row>
    <row r="146" spans="12:16" s="11" customFormat="1" x14ac:dyDescent="0.25">
      <c r="M146" s="12"/>
      <c r="N146" s="12"/>
      <c r="O146" s="12"/>
      <c r="P146" s="12"/>
    </row>
    <row r="147" spans="12:16" s="11" customFormat="1" x14ac:dyDescent="0.25">
      <c r="M147" s="12"/>
      <c r="N147" s="12"/>
      <c r="O147" s="12"/>
      <c r="P147" s="12"/>
    </row>
    <row r="148" spans="12:16" s="11" customFormat="1" x14ac:dyDescent="0.25">
      <c r="M148" s="12"/>
      <c r="N148" s="12"/>
      <c r="O148" s="12"/>
      <c r="P148" s="12"/>
    </row>
    <row r="149" spans="12:16" s="11" customFormat="1" x14ac:dyDescent="0.25">
      <c r="L149"/>
      <c r="M149" s="12"/>
      <c r="N149" s="12"/>
      <c r="O149" s="12"/>
      <c r="P149" s="12"/>
    </row>
  </sheetData>
  <mergeCells count="19">
    <mergeCell ref="A4:A5"/>
    <mergeCell ref="B4:B5"/>
    <mergeCell ref="C4:C5"/>
    <mergeCell ref="D4:D5"/>
    <mergeCell ref="E4:E5"/>
    <mergeCell ref="Q4:Q5"/>
    <mergeCell ref="R4:R5"/>
    <mergeCell ref="B8:R8"/>
    <mergeCell ref="B10:R10"/>
    <mergeCell ref="M14:N14"/>
    <mergeCell ref="O14:P14"/>
    <mergeCell ref="G4:G5"/>
    <mergeCell ref="H4:I4"/>
    <mergeCell ref="J4:J5"/>
    <mergeCell ref="K4:L4"/>
    <mergeCell ref="M4:N4"/>
    <mergeCell ref="O4:P4"/>
    <mergeCell ref="F4:F5"/>
    <mergeCell ref="B12:R12"/>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S145"/>
  <sheetViews>
    <sheetView workbookViewId="0">
      <selection activeCell="F2" sqref="F2"/>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1" width="10.7109375" customWidth="1"/>
    <col min="12" max="12" width="12.7109375" customWidth="1"/>
    <col min="13" max="16" width="14.7109375" style="2" customWidth="1"/>
    <col min="17" max="17" width="16.7109375"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1" spans="1:19" ht="18.75" x14ac:dyDescent="0.3">
      <c r="A1" s="266" t="s">
        <v>793</v>
      </c>
    </row>
    <row r="2" spans="1:19" x14ac:dyDescent="0.25">
      <c r="A2" s="1" t="s">
        <v>803</v>
      </c>
    </row>
    <row r="4" spans="1:19" s="4" customFormat="1" ht="47.25" customHeight="1" x14ac:dyDescent="0.25">
      <c r="A4" s="302" t="s">
        <v>0</v>
      </c>
      <c r="B4" s="304" t="s">
        <v>1</v>
      </c>
      <c r="C4" s="304" t="s">
        <v>2</v>
      </c>
      <c r="D4" s="304" t="s">
        <v>3</v>
      </c>
      <c r="E4" s="302" t="s">
        <v>4</v>
      </c>
      <c r="F4" s="302" t="s">
        <v>5</v>
      </c>
      <c r="G4" s="302" t="s">
        <v>6</v>
      </c>
      <c r="H4" s="319" t="s">
        <v>7</v>
      </c>
      <c r="I4" s="319"/>
      <c r="J4" s="302" t="s">
        <v>8</v>
      </c>
      <c r="K4" s="320" t="s">
        <v>9</v>
      </c>
      <c r="L4" s="321"/>
      <c r="M4" s="322" t="s">
        <v>10</v>
      </c>
      <c r="N4" s="322"/>
      <c r="O4" s="322" t="s">
        <v>11</v>
      </c>
      <c r="P4" s="322"/>
      <c r="Q4" s="302" t="s">
        <v>12</v>
      </c>
      <c r="R4" s="304" t="s">
        <v>13</v>
      </c>
      <c r="S4" s="3"/>
    </row>
    <row r="5" spans="1:19" s="4" customFormat="1" ht="35.25" customHeight="1" x14ac:dyDescent="0.2">
      <c r="A5" s="303"/>
      <c r="B5" s="305"/>
      <c r="C5" s="305"/>
      <c r="D5" s="305"/>
      <c r="E5" s="303"/>
      <c r="F5" s="303"/>
      <c r="G5" s="303"/>
      <c r="H5" s="20" t="s">
        <v>14</v>
      </c>
      <c r="I5" s="20" t="s">
        <v>15</v>
      </c>
      <c r="J5" s="303"/>
      <c r="K5" s="21">
        <v>2018</v>
      </c>
      <c r="L5" s="21">
        <v>2019</v>
      </c>
      <c r="M5" s="13">
        <v>2018</v>
      </c>
      <c r="N5" s="13">
        <v>2019</v>
      </c>
      <c r="O5" s="13">
        <v>2018</v>
      </c>
      <c r="P5" s="13">
        <v>2019</v>
      </c>
      <c r="Q5" s="303"/>
      <c r="R5" s="305"/>
      <c r="S5" s="3"/>
    </row>
    <row r="6" spans="1:19" s="4" customFormat="1" ht="15.75" customHeight="1" x14ac:dyDescent="0.2">
      <c r="A6" s="19" t="s">
        <v>16</v>
      </c>
      <c r="B6" s="20" t="s">
        <v>17</v>
      </c>
      <c r="C6" s="20" t="s">
        <v>18</v>
      </c>
      <c r="D6" s="20" t="s">
        <v>19</v>
      </c>
      <c r="E6" s="19" t="s">
        <v>20</v>
      </c>
      <c r="F6" s="19" t="s">
        <v>21</v>
      </c>
      <c r="G6" s="19" t="s">
        <v>22</v>
      </c>
      <c r="H6" s="20" t="s">
        <v>23</v>
      </c>
      <c r="I6" s="20" t="s">
        <v>24</v>
      </c>
      <c r="J6" s="19" t="s">
        <v>25</v>
      </c>
      <c r="K6" s="21" t="s">
        <v>26</v>
      </c>
      <c r="L6" s="21" t="s">
        <v>27</v>
      </c>
      <c r="M6" s="22" t="s">
        <v>28</v>
      </c>
      <c r="N6" s="22" t="s">
        <v>29</v>
      </c>
      <c r="O6" s="22" t="s">
        <v>30</v>
      </c>
      <c r="P6" s="22" t="s">
        <v>31</v>
      </c>
      <c r="Q6" s="19" t="s">
        <v>32</v>
      </c>
      <c r="R6" s="20" t="s">
        <v>33</v>
      </c>
      <c r="S6" s="3"/>
    </row>
    <row r="7" spans="1:19" s="10" customFormat="1" ht="72.75" customHeight="1" x14ac:dyDescent="0.25">
      <c r="A7" s="63">
        <v>1</v>
      </c>
      <c r="B7" s="178">
        <v>2</v>
      </c>
      <c r="C7" s="178">
        <v>4</v>
      </c>
      <c r="D7" s="180">
        <v>2</v>
      </c>
      <c r="E7" s="104" t="s">
        <v>324</v>
      </c>
      <c r="F7" s="180" t="s">
        <v>325</v>
      </c>
      <c r="G7" s="180" t="s">
        <v>87</v>
      </c>
      <c r="H7" s="179" t="s">
        <v>213</v>
      </c>
      <c r="I7" s="69" t="s">
        <v>143</v>
      </c>
      <c r="J7" s="180" t="s">
        <v>326</v>
      </c>
      <c r="K7" s="179" t="s">
        <v>43</v>
      </c>
      <c r="L7" s="179" t="s">
        <v>120</v>
      </c>
      <c r="M7" s="247">
        <v>10050</v>
      </c>
      <c r="N7" s="182" t="s">
        <v>120</v>
      </c>
      <c r="O7" s="182">
        <v>10050</v>
      </c>
      <c r="P7" s="182" t="s">
        <v>120</v>
      </c>
      <c r="Q7" s="180" t="s">
        <v>327</v>
      </c>
      <c r="R7" s="180" t="s">
        <v>328</v>
      </c>
      <c r="S7" s="9"/>
    </row>
    <row r="8" spans="1:19" s="10" customFormat="1" ht="81.75" customHeight="1" x14ac:dyDescent="0.25">
      <c r="A8" s="63"/>
      <c r="B8" s="370" t="s">
        <v>703</v>
      </c>
      <c r="C8" s="371"/>
      <c r="D8" s="371"/>
      <c r="E8" s="371"/>
      <c r="F8" s="371"/>
      <c r="G8" s="371"/>
      <c r="H8" s="371"/>
      <c r="I8" s="371"/>
      <c r="J8" s="371"/>
      <c r="K8" s="371"/>
      <c r="L8" s="371"/>
      <c r="M8" s="371"/>
      <c r="N8" s="371"/>
      <c r="O8" s="371"/>
      <c r="P8" s="371"/>
      <c r="Q8" s="371"/>
      <c r="R8" s="372"/>
      <c r="S8" s="9"/>
    </row>
    <row r="9" spans="1:19" s="10" customFormat="1" ht="135.75" customHeight="1" x14ac:dyDescent="0.25">
      <c r="A9" s="178">
        <v>2</v>
      </c>
      <c r="B9" s="178">
        <v>2</v>
      </c>
      <c r="C9" s="178">
        <v>4</v>
      </c>
      <c r="D9" s="180">
        <v>2</v>
      </c>
      <c r="E9" s="104" t="s">
        <v>329</v>
      </c>
      <c r="F9" s="180" t="s">
        <v>330</v>
      </c>
      <c r="G9" s="180" t="s">
        <v>331</v>
      </c>
      <c r="H9" s="179" t="s">
        <v>213</v>
      </c>
      <c r="I9" s="69" t="s">
        <v>332</v>
      </c>
      <c r="J9" s="180" t="s">
        <v>333</v>
      </c>
      <c r="K9" s="179" t="s">
        <v>151</v>
      </c>
      <c r="L9" s="179" t="s">
        <v>120</v>
      </c>
      <c r="M9" s="182">
        <v>35132</v>
      </c>
      <c r="N9" s="182" t="s">
        <v>120</v>
      </c>
      <c r="O9" s="182">
        <v>35132</v>
      </c>
      <c r="P9" s="182" t="s">
        <v>120</v>
      </c>
      <c r="Q9" s="180" t="s">
        <v>327</v>
      </c>
      <c r="R9" s="180" t="s">
        <v>328</v>
      </c>
      <c r="S9" s="9"/>
    </row>
    <row r="10" spans="1:19" s="10" customFormat="1" ht="62.25" customHeight="1" x14ac:dyDescent="0.25">
      <c r="A10" s="178"/>
      <c r="B10" s="295" t="s">
        <v>704</v>
      </c>
      <c r="C10" s="296"/>
      <c r="D10" s="296"/>
      <c r="E10" s="296"/>
      <c r="F10" s="296"/>
      <c r="G10" s="296"/>
      <c r="H10" s="296"/>
      <c r="I10" s="296"/>
      <c r="J10" s="296"/>
      <c r="K10" s="296"/>
      <c r="L10" s="296"/>
      <c r="M10" s="296"/>
      <c r="N10" s="296"/>
      <c r="O10" s="296"/>
      <c r="P10" s="296"/>
      <c r="Q10" s="296"/>
      <c r="R10" s="297"/>
      <c r="S10" s="9"/>
    </row>
    <row r="11" spans="1:19" s="11" customFormat="1" ht="99" customHeight="1" x14ac:dyDescent="0.25">
      <c r="A11" s="178">
        <v>3</v>
      </c>
      <c r="B11" s="178">
        <v>6</v>
      </c>
      <c r="C11" s="178">
        <v>5</v>
      </c>
      <c r="D11" s="180">
        <v>2</v>
      </c>
      <c r="E11" s="104" t="s">
        <v>334</v>
      </c>
      <c r="F11" s="180" t="s">
        <v>335</v>
      </c>
      <c r="G11" s="180" t="s">
        <v>128</v>
      </c>
      <c r="H11" s="179" t="s">
        <v>213</v>
      </c>
      <c r="I11" s="69" t="s">
        <v>265</v>
      </c>
      <c r="J11" s="180" t="s">
        <v>336</v>
      </c>
      <c r="K11" s="179" t="s">
        <v>337</v>
      </c>
      <c r="L11" s="179" t="s">
        <v>120</v>
      </c>
      <c r="M11" s="182">
        <v>20000</v>
      </c>
      <c r="N11" s="182" t="s">
        <v>120</v>
      </c>
      <c r="O11" s="182">
        <v>20000</v>
      </c>
      <c r="P11" s="182" t="s">
        <v>120</v>
      </c>
      <c r="Q11" s="180" t="s">
        <v>327</v>
      </c>
      <c r="R11" s="180" t="s">
        <v>328</v>
      </c>
    </row>
    <row r="12" spans="1:19" s="11" customFormat="1" ht="33" customHeight="1" x14ac:dyDescent="0.25">
      <c r="A12" s="178"/>
      <c r="B12" s="295" t="s">
        <v>705</v>
      </c>
      <c r="C12" s="296"/>
      <c r="D12" s="296"/>
      <c r="E12" s="296"/>
      <c r="F12" s="296"/>
      <c r="G12" s="296"/>
      <c r="H12" s="296"/>
      <c r="I12" s="296"/>
      <c r="J12" s="296"/>
      <c r="K12" s="296"/>
      <c r="L12" s="296"/>
      <c r="M12" s="296"/>
      <c r="N12" s="296"/>
      <c r="O12" s="296"/>
      <c r="P12" s="296"/>
      <c r="Q12" s="296"/>
      <c r="R12" s="297"/>
    </row>
    <row r="13" spans="1:19" s="11" customFormat="1" ht="99" customHeight="1" x14ac:dyDescent="0.25">
      <c r="A13" s="178">
        <v>4</v>
      </c>
      <c r="B13" s="178">
        <v>1</v>
      </c>
      <c r="C13" s="178">
        <v>4</v>
      </c>
      <c r="D13" s="180">
        <v>2</v>
      </c>
      <c r="E13" s="104" t="s">
        <v>338</v>
      </c>
      <c r="F13" s="180" t="s">
        <v>339</v>
      </c>
      <c r="G13" s="180" t="s">
        <v>340</v>
      </c>
      <c r="H13" s="180" t="s">
        <v>341</v>
      </c>
      <c r="I13" s="69" t="s">
        <v>342</v>
      </c>
      <c r="J13" s="180" t="s">
        <v>343</v>
      </c>
      <c r="K13" s="179" t="s">
        <v>344</v>
      </c>
      <c r="L13" s="179" t="s">
        <v>120</v>
      </c>
      <c r="M13" s="182">
        <v>34818</v>
      </c>
      <c r="N13" s="182" t="s">
        <v>120</v>
      </c>
      <c r="O13" s="182">
        <v>34818</v>
      </c>
      <c r="P13" s="182" t="s">
        <v>120</v>
      </c>
      <c r="Q13" s="180" t="s">
        <v>327</v>
      </c>
      <c r="R13" s="180" t="s">
        <v>328</v>
      </c>
    </row>
    <row r="14" spans="1:19" s="11" customFormat="1" ht="27" customHeight="1" x14ac:dyDescent="0.25">
      <c r="A14" s="178"/>
      <c r="B14" s="295" t="s">
        <v>706</v>
      </c>
      <c r="C14" s="296"/>
      <c r="D14" s="296"/>
      <c r="E14" s="296"/>
      <c r="F14" s="296"/>
      <c r="G14" s="296"/>
      <c r="H14" s="296"/>
      <c r="I14" s="296"/>
      <c r="J14" s="296"/>
      <c r="K14" s="296"/>
      <c r="L14" s="296"/>
      <c r="M14" s="296"/>
      <c r="N14" s="296"/>
      <c r="O14" s="296"/>
      <c r="P14" s="296"/>
      <c r="Q14" s="296"/>
      <c r="R14" s="297"/>
    </row>
    <row r="15" spans="1:19" s="218" customFormat="1" ht="158.25" customHeight="1" x14ac:dyDescent="0.25">
      <c r="A15" s="63">
        <v>5</v>
      </c>
      <c r="B15" s="178">
        <v>1</v>
      </c>
      <c r="C15" s="178">
        <v>4</v>
      </c>
      <c r="D15" s="180">
        <v>5</v>
      </c>
      <c r="E15" s="248" t="s">
        <v>707</v>
      </c>
      <c r="F15" s="180" t="s">
        <v>708</v>
      </c>
      <c r="G15" s="180" t="s">
        <v>53</v>
      </c>
      <c r="H15" s="148">
        <v>90</v>
      </c>
      <c r="I15" s="69"/>
      <c r="J15" s="180" t="s">
        <v>709</v>
      </c>
      <c r="K15" s="179" t="s">
        <v>344</v>
      </c>
      <c r="L15" s="179" t="s">
        <v>120</v>
      </c>
      <c r="M15" s="182">
        <v>9248.5400000000009</v>
      </c>
      <c r="N15" s="182" t="s">
        <v>120</v>
      </c>
      <c r="O15" s="182">
        <v>8096.54</v>
      </c>
      <c r="P15" s="182" t="s">
        <v>120</v>
      </c>
      <c r="Q15" s="180" t="s">
        <v>710</v>
      </c>
      <c r="R15" s="180" t="s">
        <v>711</v>
      </c>
      <c r="S15" s="217"/>
    </row>
    <row r="16" spans="1:19" s="218" customFormat="1" ht="21" customHeight="1" x14ac:dyDescent="0.25">
      <c r="A16" s="178"/>
      <c r="B16" s="288" t="s">
        <v>638</v>
      </c>
      <c r="C16" s="289"/>
      <c r="D16" s="289"/>
      <c r="E16" s="289"/>
      <c r="F16" s="289"/>
      <c r="G16" s="289"/>
      <c r="H16" s="289"/>
      <c r="I16" s="289"/>
      <c r="J16" s="289"/>
      <c r="K16" s="289"/>
      <c r="L16" s="289"/>
      <c r="M16" s="289"/>
      <c r="N16" s="289"/>
      <c r="O16" s="289"/>
      <c r="P16" s="289"/>
      <c r="Q16" s="289"/>
      <c r="R16" s="290"/>
      <c r="S16" s="217"/>
    </row>
    <row r="17" spans="1:18" s="219" customFormat="1" ht="271.5" customHeight="1" x14ac:dyDescent="0.25">
      <c r="A17" s="63">
        <v>6</v>
      </c>
      <c r="B17" s="178">
        <v>1</v>
      </c>
      <c r="C17" s="178">
        <v>4</v>
      </c>
      <c r="D17" s="180">
        <v>5</v>
      </c>
      <c r="E17" s="180" t="s">
        <v>712</v>
      </c>
      <c r="F17" s="180" t="s">
        <v>713</v>
      </c>
      <c r="G17" s="180" t="s">
        <v>53</v>
      </c>
      <c r="H17" s="249">
        <v>50</v>
      </c>
      <c r="I17" s="69" t="s">
        <v>714</v>
      </c>
      <c r="J17" s="180" t="s">
        <v>715</v>
      </c>
      <c r="K17" s="179" t="s">
        <v>337</v>
      </c>
      <c r="L17" s="179" t="s">
        <v>120</v>
      </c>
      <c r="M17" s="182" t="s">
        <v>716</v>
      </c>
      <c r="N17" s="182" t="s">
        <v>120</v>
      </c>
      <c r="O17" s="182">
        <v>21071.5</v>
      </c>
      <c r="P17" s="182" t="s">
        <v>120</v>
      </c>
      <c r="Q17" s="180" t="s">
        <v>656</v>
      </c>
      <c r="R17" s="180" t="s">
        <v>717</v>
      </c>
    </row>
    <row r="18" spans="1:18" s="219" customFormat="1" x14ac:dyDescent="0.25">
      <c r="A18" s="178"/>
      <c r="B18" s="288" t="s">
        <v>638</v>
      </c>
      <c r="C18" s="289"/>
      <c r="D18" s="289"/>
      <c r="E18" s="289"/>
      <c r="F18" s="289"/>
      <c r="G18" s="289"/>
      <c r="H18" s="289"/>
      <c r="I18" s="289"/>
      <c r="J18" s="289"/>
      <c r="K18" s="289"/>
      <c r="L18" s="289"/>
      <c r="M18" s="289"/>
      <c r="N18" s="289"/>
      <c r="O18" s="289"/>
      <c r="P18" s="289"/>
      <c r="Q18" s="289"/>
      <c r="R18" s="290"/>
    </row>
    <row r="19" spans="1:18" s="11" customFormat="1" x14ac:dyDescent="0.25">
      <c r="M19" s="12"/>
      <c r="N19" s="12"/>
      <c r="O19" s="12"/>
      <c r="P19" s="12"/>
    </row>
    <row r="20" spans="1:18" s="11" customFormat="1" x14ac:dyDescent="0.25">
      <c r="M20" s="12"/>
      <c r="N20" s="12"/>
      <c r="O20" s="12"/>
      <c r="P20" s="12"/>
    </row>
    <row r="21" spans="1:18" s="11" customFormat="1" x14ac:dyDescent="0.25">
      <c r="M21" s="12"/>
      <c r="N21" s="12"/>
      <c r="O21" s="12"/>
      <c r="P21" s="12"/>
    </row>
    <row r="22" spans="1:18" s="11" customFormat="1" x14ac:dyDescent="0.25">
      <c r="M22" s="367" t="s">
        <v>144</v>
      </c>
      <c r="N22" s="368"/>
      <c r="O22" s="369" t="s">
        <v>145</v>
      </c>
      <c r="P22" s="368"/>
    </row>
    <row r="23" spans="1:18" s="11" customFormat="1" x14ac:dyDescent="0.25">
      <c r="M23" s="40" t="s">
        <v>118</v>
      </c>
      <c r="N23" s="40" t="s">
        <v>119</v>
      </c>
      <c r="O23" s="40" t="s">
        <v>118</v>
      </c>
      <c r="P23" s="40" t="s">
        <v>119</v>
      </c>
    </row>
    <row r="24" spans="1:18" s="11" customFormat="1" x14ac:dyDescent="0.25">
      <c r="M24" s="41">
        <v>4</v>
      </c>
      <c r="N24" s="42">
        <v>100000</v>
      </c>
      <c r="O24" s="43">
        <v>2</v>
      </c>
      <c r="P24" s="42">
        <v>29168.04</v>
      </c>
    </row>
    <row r="25" spans="1:18" s="11" customFormat="1" x14ac:dyDescent="0.25"/>
    <row r="26" spans="1:18" s="11" customFormat="1" x14ac:dyDescent="0.25"/>
    <row r="27" spans="1:18" s="11" customFormat="1" x14ac:dyDescent="0.25">
      <c r="M27" s="12"/>
      <c r="N27" s="12"/>
      <c r="O27" s="12"/>
      <c r="P27" s="12"/>
    </row>
    <row r="28" spans="1:18" s="11" customFormat="1" x14ac:dyDescent="0.25">
      <c r="M28" s="12"/>
      <c r="N28" s="12"/>
      <c r="O28" s="12"/>
      <c r="P28" s="12"/>
    </row>
    <row r="29" spans="1:18" s="11" customFormat="1" x14ac:dyDescent="0.25">
      <c r="M29" s="12"/>
      <c r="N29" s="12"/>
      <c r="O29" s="12"/>
      <c r="P29" s="12"/>
    </row>
    <row r="30" spans="1:18" s="11" customFormat="1" x14ac:dyDescent="0.25">
      <c r="M30" s="12"/>
      <c r="N30" s="12"/>
      <c r="O30" s="12"/>
      <c r="P30" s="12"/>
    </row>
    <row r="31" spans="1:18" s="11" customFormat="1" x14ac:dyDescent="0.25">
      <c r="M31" s="12"/>
      <c r="N31" s="12"/>
      <c r="O31" s="12"/>
      <c r="P31" s="12"/>
    </row>
    <row r="32" spans="1:18" s="11" customFormat="1" x14ac:dyDescent="0.25">
      <c r="M32" s="12"/>
      <c r="N32" s="12"/>
      <c r="O32" s="12"/>
      <c r="P32" s="12"/>
    </row>
    <row r="33" spans="13:16" s="11" customFormat="1" x14ac:dyDescent="0.25">
      <c r="M33" s="12"/>
      <c r="N33" s="12"/>
      <c r="O33" s="12"/>
      <c r="P33" s="12"/>
    </row>
    <row r="34" spans="13:16" s="11" customFormat="1" x14ac:dyDescent="0.25">
      <c r="M34" s="12"/>
      <c r="N34" s="12"/>
      <c r="O34" s="12"/>
      <c r="P34" s="12"/>
    </row>
    <row r="35" spans="13:16" s="11" customFormat="1" x14ac:dyDescent="0.25">
      <c r="M35" s="12"/>
      <c r="N35" s="12"/>
      <c r="O35" s="12"/>
      <c r="P35" s="12"/>
    </row>
    <row r="36" spans="13:16" s="11" customFormat="1" x14ac:dyDescent="0.25">
      <c r="M36" s="12"/>
      <c r="N36" s="12"/>
      <c r="O36" s="12"/>
      <c r="P36" s="12"/>
    </row>
    <row r="37" spans="13:16" s="11" customFormat="1" x14ac:dyDescent="0.25">
      <c r="M37" s="12"/>
      <c r="N37" s="12"/>
      <c r="O37" s="12"/>
      <c r="P37" s="12"/>
    </row>
    <row r="38" spans="13:16" s="11" customFormat="1" x14ac:dyDescent="0.25">
      <c r="M38" s="12"/>
      <c r="N38" s="12"/>
      <c r="O38" s="12"/>
      <c r="P38" s="12"/>
    </row>
    <row r="39" spans="13:16" s="11" customFormat="1" x14ac:dyDescent="0.25">
      <c r="M39" s="12"/>
      <c r="N39" s="12"/>
      <c r="O39" s="12"/>
      <c r="P39" s="12"/>
    </row>
    <row r="40" spans="13:16" s="11" customFormat="1" x14ac:dyDescent="0.25">
      <c r="M40" s="12"/>
      <c r="N40" s="12"/>
      <c r="O40" s="12"/>
      <c r="P40" s="12"/>
    </row>
    <row r="41" spans="13:16" s="11" customFormat="1" x14ac:dyDescent="0.25">
      <c r="M41" s="12"/>
      <c r="N41" s="12"/>
      <c r="O41" s="12"/>
      <c r="P41" s="12"/>
    </row>
    <row r="42" spans="13:16" s="11" customFormat="1" x14ac:dyDescent="0.25">
      <c r="M42" s="12"/>
      <c r="N42" s="12"/>
      <c r="O42" s="12"/>
      <c r="P42" s="12"/>
    </row>
    <row r="43" spans="13:16" s="11" customFormat="1" x14ac:dyDescent="0.25">
      <c r="M43" s="12"/>
      <c r="N43" s="12"/>
      <c r="O43" s="12"/>
      <c r="P43" s="12"/>
    </row>
    <row r="44" spans="13:16" s="11" customFormat="1" x14ac:dyDescent="0.25">
      <c r="M44" s="12"/>
      <c r="N44" s="12"/>
      <c r="O44" s="12"/>
      <c r="P44" s="12"/>
    </row>
    <row r="45" spans="13:16" s="11" customFormat="1" x14ac:dyDescent="0.25">
      <c r="M45" s="12"/>
      <c r="N45" s="12"/>
      <c r="O45" s="12"/>
      <c r="P45" s="12"/>
    </row>
    <row r="46" spans="13:16" s="11" customFormat="1" x14ac:dyDescent="0.25">
      <c r="M46" s="12"/>
      <c r="N46" s="12"/>
      <c r="O46" s="12"/>
      <c r="P46" s="12"/>
    </row>
    <row r="47" spans="13:16" s="11" customFormat="1" x14ac:dyDescent="0.25">
      <c r="M47" s="12"/>
      <c r="N47" s="12"/>
      <c r="O47" s="12"/>
      <c r="P47" s="12"/>
    </row>
    <row r="48" spans="13:16" s="11" customFormat="1" x14ac:dyDescent="0.25">
      <c r="M48" s="12"/>
      <c r="N48" s="12"/>
      <c r="O48" s="12"/>
      <c r="P48" s="12"/>
    </row>
    <row r="49" spans="13:16" s="11" customFormat="1" x14ac:dyDescent="0.25">
      <c r="M49" s="12"/>
      <c r="N49" s="12"/>
      <c r="O49" s="12"/>
      <c r="P49" s="12"/>
    </row>
    <row r="50" spans="13:16" s="11" customFormat="1" x14ac:dyDescent="0.25">
      <c r="M50" s="12"/>
      <c r="N50" s="12"/>
      <c r="O50" s="12"/>
      <c r="P50" s="12"/>
    </row>
    <row r="51" spans="13:16" s="11" customFormat="1" x14ac:dyDescent="0.25">
      <c r="M51" s="12"/>
      <c r="N51" s="12"/>
      <c r="O51" s="12"/>
      <c r="P51" s="12"/>
    </row>
    <row r="52" spans="13:16" s="11" customFormat="1" x14ac:dyDescent="0.25">
      <c r="M52" s="12"/>
      <c r="N52" s="12"/>
      <c r="O52" s="12"/>
      <c r="P52" s="12"/>
    </row>
    <row r="53" spans="13:16" s="11" customFormat="1" x14ac:dyDescent="0.25">
      <c r="M53" s="12"/>
      <c r="N53" s="12"/>
      <c r="O53" s="12"/>
      <c r="P53" s="12"/>
    </row>
    <row r="54" spans="13:16" s="11" customFormat="1" x14ac:dyDescent="0.25">
      <c r="M54" s="12"/>
      <c r="N54" s="12"/>
      <c r="O54" s="12"/>
      <c r="P54" s="12"/>
    </row>
    <row r="55" spans="13:16" s="11" customFormat="1" x14ac:dyDescent="0.25">
      <c r="M55" s="12"/>
      <c r="N55" s="12"/>
      <c r="O55" s="12"/>
      <c r="P55" s="12"/>
    </row>
    <row r="56" spans="13:16" s="11" customFormat="1" x14ac:dyDescent="0.25">
      <c r="M56" s="12"/>
      <c r="N56" s="12"/>
      <c r="O56" s="12"/>
      <c r="P56" s="12"/>
    </row>
    <row r="57" spans="13:16" s="11" customFormat="1" x14ac:dyDescent="0.25">
      <c r="M57" s="12"/>
      <c r="N57" s="12"/>
      <c r="O57" s="12"/>
      <c r="P57" s="12"/>
    </row>
    <row r="58" spans="13:16" s="11" customFormat="1" x14ac:dyDescent="0.25">
      <c r="M58" s="12"/>
      <c r="N58" s="12"/>
      <c r="O58" s="12"/>
      <c r="P58" s="12"/>
    </row>
    <row r="59" spans="13:16" s="11" customFormat="1" x14ac:dyDescent="0.25">
      <c r="M59" s="12"/>
      <c r="N59" s="12"/>
      <c r="O59" s="12"/>
      <c r="P59" s="12"/>
    </row>
    <row r="60" spans="13:16" s="11" customFormat="1" x14ac:dyDescent="0.25">
      <c r="M60" s="12"/>
      <c r="N60" s="12"/>
      <c r="O60" s="12"/>
      <c r="P60" s="12"/>
    </row>
    <row r="61" spans="13:16" s="11" customFormat="1" x14ac:dyDescent="0.25">
      <c r="M61" s="12"/>
      <c r="N61" s="12"/>
      <c r="O61" s="12"/>
      <c r="P61" s="12"/>
    </row>
    <row r="62" spans="13:16" s="11" customFormat="1" x14ac:dyDescent="0.25">
      <c r="M62" s="12"/>
      <c r="N62" s="12"/>
      <c r="O62" s="12"/>
      <c r="P62" s="12"/>
    </row>
    <row r="63" spans="13:16" s="11" customFormat="1" x14ac:dyDescent="0.25">
      <c r="M63" s="12"/>
      <c r="N63" s="12"/>
      <c r="O63" s="12"/>
      <c r="P63" s="12"/>
    </row>
    <row r="64" spans="13:16" s="11" customFormat="1" x14ac:dyDescent="0.25">
      <c r="M64" s="12"/>
      <c r="N64" s="12"/>
      <c r="O64" s="12"/>
      <c r="P64" s="12"/>
    </row>
    <row r="65" spans="13:16" s="11" customFormat="1" x14ac:dyDescent="0.25">
      <c r="M65" s="12"/>
      <c r="N65" s="12"/>
      <c r="O65" s="12"/>
      <c r="P65" s="12"/>
    </row>
    <row r="66" spans="13:16" s="11" customFormat="1" x14ac:dyDescent="0.25">
      <c r="M66" s="12"/>
      <c r="N66" s="12"/>
      <c r="O66" s="12"/>
      <c r="P66" s="12"/>
    </row>
    <row r="67" spans="13:16" s="11" customFormat="1" x14ac:dyDescent="0.25">
      <c r="M67" s="12"/>
      <c r="N67" s="12"/>
      <c r="O67" s="12"/>
      <c r="P67" s="12"/>
    </row>
    <row r="68" spans="13:16" s="11" customFormat="1" x14ac:dyDescent="0.25">
      <c r="M68" s="12"/>
      <c r="N68" s="12"/>
      <c r="O68" s="12"/>
      <c r="P68" s="12"/>
    </row>
    <row r="69" spans="13:16" s="11" customFormat="1" x14ac:dyDescent="0.25">
      <c r="M69" s="12"/>
      <c r="N69" s="12"/>
      <c r="O69" s="12"/>
      <c r="P69" s="12"/>
    </row>
    <row r="70" spans="13:16" s="11" customFormat="1" x14ac:dyDescent="0.25">
      <c r="M70" s="12"/>
      <c r="N70" s="12"/>
      <c r="O70" s="12"/>
      <c r="P70" s="12"/>
    </row>
    <row r="71" spans="13:16" s="11" customFormat="1" x14ac:dyDescent="0.25">
      <c r="M71" s="12"/>
      <c r="N71" s="12"/>
      <c r="O71" s="12"/>
      <c r="P71" s="12"/>
    </row>
    <row r="72" spans="13:16" s="11" customFormat="1" x14ac:dyDescent="0.25">
      <c r="M72" s="12"/>
      <c r="N72" s="12"/>
      <c r="O72" s="12"/>
      <c r="P72" s="12"/>
    </row>
    <row r="73" spans="13:16" s="11" customFormat="1" x14ac:dyDescent="0.25">
      <c r="M73" s="12"/>
      <c r="N73" s="12"/>
      <c r="O73" s="12"/>
      <c r="P73" s="12"/>
    </row>
    <row r="74" spans="13:16" s="11" customFormat="1" x14ac:dyDescent="0.25">
      <c r="M74" s="12"/>
      <c r="N74" s="12"/>
      <c r="O74" s="12"/>
      <c r="P74" s="12"/>
    </row>
    <row r="75" spans="13:16" s="11" customFormat="1" x14ac:dyDescent="0.25">
      <c r="M75" s="12"/>
      <c r="N75" s="12"/>
      <c r="O75" s="12"/>
      <c r="P75" s="12"/>
    </row>
    <row r="76" spans="13:16" s="11" customFormat="1" x14ac:dyDescent="0.25">
      <c r="M76" s="12"/>
      <c r="N76" s="12"/>
      <c r="O76" s="12"/>
      <c r="P76" s="12"/>
    </row>
    <row r="77" spans="13:16" s="11" customFormat="1" x14ac:dyDescent="0.25">
      <c r="M77" s="12"/>
      <c r="N77" s="12"/>
      <c r="O77" s="12"/>
      <c r="P77" s="12"/>
    </row>
    <row r="78" spans="13:16" s="11" customFormat="1" x14ac:dyDescent="0.25">
      <c r="M78" s="12"/>
      <c r="N78" s="12"/>
      <c r="O78" s="12"/>
      <c r="P78" s="12"/>
    </row>
    <row r="79" spans="13:16" s="11" customFormat="1" x14ac:dyDescent="0.25">
      <c r="M79" s="12"/>
      <c r="N79" s="12"/>
      <c r="O79" s="12"/>
      <c r="P79" s="12"/>
    </row>
    <row r="80" spans="13:16" s="11" customFormat="1" x14ac:dyDescent="0.25">
      <c r="M80" s="12"/>
      <c r="N80" s="12"/>
      <c r="O80" s="12"/>
      <c r="P80" s="12"/>
    </row>
    <row r="81" spans="13:16" s="11" customFormat="1" x14ac:dyDescent="0.25">
      <c r="M81" s="12"/>
      <c r="N81" s="12"/>
      <c r="O81" s="12"/>
      <c r="P81" s="12"/>
    </row>
    <row r="82" spans="13:16" s="11" customFormat="1" x14ac:dyDescent="0.25">
      <c r="M82" s="12"/>
      <c r="N82" s="12"/>
      <c r="O82" s="12"/>
      <c r="P82" s="12"/>
    </row>
    <row r="83" spans="13:16" s="11" customFormat="1" x14ac:dyDescent="0.25">
      <c r="M83" s="12"/>
      <c r="N83" s="12"/>
      <c r="O83" s="12"/>
      <c r="P83" s="12"/>
    </row>
    <row r="84" spans="13:16" s="11" customFormat="1" x14ac:dyDescent="0.25">
      <c r="M84" s="12"/>
      <c r="N84" s="12"/>
      <c r="O84" s="12"/>
      <c r="P84" s="12"/>
    </row>
    <row r="85" spans="13:16" s="11" customFormat="1" x14ac:dyDescent="0.25">
      <c r="M85" s="12"/>
      <c r="N85" s="12"/>
      <c r="O85" s="12"/>
      <c r="P85" s="12"/>
    </row>
    <row r="86" spans="13:16" s="11" customFormat="1" x14ac:dyDescent="0.25">
      <c r="M86" s="12"/>
      <c r="N86" s="12"/>
      <c r="O86" s="12"/>
      <c r="P86" s="12"/>
    </row>
    <row r="87" spans="13:16" s="11" customFormat="1" x14ac:dyDescent="0.25">
      <c r="M87" s="12"/>
      <c r="N87" s="12"/>
      <c r="O87" s="12"/>
      <c r="P87" s="12"/>
    </row>
    <row r="88" spans="13:16" s="11" customFormat="1" x14ac:dyDescent="0.25">
      <c r="M88" s="12"/>
      <c r="N88" s="12"/>
      <c r="O88" s="12"/>
      <c r="P88" s="12"/>
    </row>
    <row r="89" spans="13:16" s="11" customFormat="1" x14ac:dyDescent="0.25">
      <c r="M89" s="12"/>
      <c r="N89" s="12"/>
      <c r="O89" s="12"/>
      <c r="P89" s="12"/>
    </row>
    <row r="90" spans="13:16" s="11" customFormat="1" x14ac:dyDescent="0.25">
      <c r="M90" s="12"/>
      <c r="N90" s="12"/>
      <c r="O90" s="12"/>
      <c r="P90" s="12"/>
    </row>
    <row r="91" spans="13:16" s="11" customFormat="1" x14ac:dyDescent="0.25">
      <c r="M91" s="12"/>
      <c r="N91" s="12"/>
      <c r="O91" s="12"/>
      <c r="P91" s="12"/>
    </row>
    <row r="92" spans="13:16" s="11" customFormat="1" x14ac:dyDescent="0.25">
      <c r="M92" s="12"/>
      <c r="N92" s="12"/>
      <c r="O92" s="12"/>
      <c r="P92" s="12"/>
    </row>
    <row r="93" spans="13:16" s="11" customFormat="1" x14ac:dyDescent="0.25">
      <c r="M93" s="12"/>
      <c r="N93" s="12"/>
      <c r="O93" s="12"/>
      <c r="P93" s="12"/>
    </row>
    <row r="94" spans="13:16" s="11" customFormat="1" x14ac:dyDescent="0.25">
      <c r="M94" s="12"/>
      <c r="N94" s="12"/>
      <c r="O94" s="12"/>
      <c r="P94" s="12"/>
    </row>
    <row r="95" spans="13:16" s="11" customFormat="1" x14ac:dyDescent="0.25">
      <c r="M95" s="12"/>
      <c r="N95" s="12"/>
      <c r="O95" s="12"/>
      <c r="P95" s="12"/>
    </row>
    <row r="96" spans="13:16" s="11" customFormat="1" x14ac:dyDescent="0.25">
      <c r="M96" s="12"/>
      <c r="N96" s="12"/>
      <c r="O96" s="12"/>
      <c r="P96" s="12"/>
    </row>
    <row r="97" spans="13:16" s="11" customFormat="1" x14ac:dyDescent="0.25">
      <c r="M97" s="12"/>
      <c r="N97" s="12"/>
      <c r="O97" s="12"/>
      <c r="P97" s="12"/>
    </row>
    <row r="98" spans="13:16" s="11" customFormat="1" x14ac:dyDescent="0.25">
      <c r="M98" s="12"/>
      <c r="N98" s="12"/>
      <c r="O98" s="12"/>
      <c r="P98" s="12"/>
    </row>
    <row r="99" spans="13:16" s="11" customFormat="1" x14ac:dyDescent="0.25">
      <c r="M99" s="12"/>
      <c r="N99" s="12"/>
      <c r="O99" s="12"/>
      <c r="P99" s="12"/>
    </row>
    <row r="100" spans="13:16" s="11" customFormat="1" x14ac:dyDescent="0.25">
      <c r="M100" s="12"/>
      <c r="N100" s="12"/>
      <c r="O100" s="12"/>
      <c r="P100" s="12"/>
    </row>
    <row r="101" spans="13:16" s="11" customFormat="1" x14ac:dyDescent="0.25">
      <c r="M101" s="12"/>
      <c r="N101" s="12"/>
      <c r="O101" s="12"/>
      <c r="P101" s="12"/>
    </row>
    <row r="102" spans="13:16" s="11" customFormat="1" x14ac:dyDescent="0.25">
      <c r="M102" s="12"/>
      <c r="N102" s="12"/>
      <c r="O102" s="12"/>
      <c r="P102" s="12"/>
    </row>
    <row r="103" spans="13:16" s="11" customFormat="1" x14ac:dyDescent="0.25">
      <c r="M103" s="12"/>
      <c r="N103" s="12"/>
      <c r="O103" s="12"/>
      <c r="P103" s="12"/>
    </row>
    <row r="104" spans="13:16" s="11" customFormat="1" x14ac:dyDescent="0.25">
      <c r="M104" s="12"/>
      <c r="N104" s="12"/>
      <c r="O104" s="12"/>
      <c r="P104" s="12"/>
    </row>
    <row r="105" spans="13:16" s="11" customFormat="1" x14ac:dyDescent="0.25">
      <c r="M105" s="12"/>
      <c r="N105" s="12"/>
      <c r="O105" s="12"/>
      <c r="P105" s="12"/>
    </row>
    <row r="106" spans="13:16" s="11" customFormat="1" x14ac:dyDescent="0.25">
      <c r="M106" s="12"/>
      <c r="N106" s="12"/>
      <c r="O106" s="12"/>
      <c r="P106" s="12"/>
    </row>
    <row r="107" spans="13:16" s="11" customFormat="1" x14ac:dyDescent="0.25">
      <c r="M107" s="12"/>
      <c r="N107" s="12"/>
      <c r="O107" s="12"/>
      <c r="P107" s="12"/>
    </row>
    <row r="108" spans="13:16" s="11" customFormat="1" x14ac:dyDescent="0.25">
      <c r="M108" s="12"/>
      <c r="N108" s="12"/>
      <c r="O108" s="12"/>
      <c r="P108" s="12"/>
    </row>
    <row r="109" spans="13:16" s="11" customFormat="1" x14ac:dyDescent="0.25">
      <c r="M109" s="12"/>
      <c r="N109" s="12"/>
      <c r="O109" s="12"/>
      <c r="P109" s="12"/>
    </row>
    <row r="110" spans="13:16" s="11" customFormat="1" x14ac:dyDescent="0.25">
      <c r="M110" s="12"/>
      <c r="N110" s="12"/>
      <c r="O110" s="12"/>
      <c r="P110" s="12"/>
    </row>
    <row r="111" spans="13:16" s="11" customFormat="1" x14ac:dyDescent="0.25">
      <c r="M111" s="12"/>
      <c r="N111" s="12"/>
      <c r="O111" s="12"/>
      <c r="P111" s="12"/>
    </row>
    <row r="112" spans="13:16" s="11" customFormat="1" x14ac:dyDescent="0.25">
      <c r="M112" s="12"/>
      <c r="N112" s="12"/>
      <c r="O112" s="12"/>
      <c r="P112" s="12"/>
    </row>
    <row r="113" spans="13:16" s="11" customFormat="1" x14ac:dyDescent="0.25">
      <c r="M113" s="12"/>
      <c r="N113" s="12"/>
      <c r="O113" s="12"/>
      <c r="P113" s="12"/>
    </row>
    <row r="114" spans="13:16" s="11" customFormat="1" x14ac:dyDescent="0.25">
      <c r="M114" s="12"/>
      <c r="N114" s="12"/>
      <c r="O114" s="12"/>
      <c r="P114" s="12"/>
    </row>
    <row r="115" spans="13:16" s="11" customFormat="1" x14ac:dyDescent="0.25">
      <c r="M115" s="12"/>
      <c r="N115" s="12"/>
      <c r="O115" s="12"/>
      <c r="P115" s="12"/>
    </row>
    <row r="116" spans="13:16" s="11" customFormat="1" x14ac:dyDescent="0.25">
      <c r="M116" s="12"/>
      <c r="N116" s="12"/>
      <c r="O116" s="12"/>
      <c r="P116" s="12"/>
    </row>
    <row r="117" spans="13:16" s="11" customFormat="1" x14ac:dyDescent="0.25">
      <c r="M117" s="12"/>
      <c r="N117" s="12"/>
      <c r="O117" s="12"/>
      <c r="P117" s="12"/>
    </row>
    <row r="118" spans="13:16" s="11" customFormat="1" x14ac:dyDescent="0.25">
      <c r="M118" s="12"/>
      <c r="N118" s="12"/>
      <c r="O118" s="12"/>
      <c r="P118" s="12"/>
    </row>
    <row r="119" spans="13:16" s="11" customFormat="1" x14ac:dyDescent="0.25">
      <c r="M119" s="12"/>
      <c r="N119" s="12"/>
      <c r="O119" s="12"/>
      <c r="P119" s="12"/>
    </row>
    <row r="120" spans="13:16" s="11" customFormat="1" x14ac:dyDescent="0.25">
      <c r="M120" s="12"/>
      <c r="N120" s="12"/>
      <c r="O120" s="12"/>
      <c r="P120" s="12"/>
    </row>
    <row r="121" spans="13:16" s="11" customFormat="1" x14ac:dyDescent="0.25">
      <c r="M121" s="12"/>
      <c r="N121" s="12"/>
      <c r="O121" s="12"/>
      <c r="P121" s="12"/>
    </row>
    <row r="122" spans="13:16" s="11" customFormat="1" x14ac:dyDescent="0.25">
      <c r="M122" s="12"/>
      <c r="N122" s="12"/>
      <c r="O122" s="12"/>
      <c r="P122" s="12"/>
    </row>
    <row r="123" spans="13:16" s="11" customFormat="1" x14ac:dyDescent="0.25">
      <c r="M123" s="12"/>
      <c r="N123" s="12"/>
      <c r="O123" s="12"/>
      <c r="P123" s="12"/>
    </row>
    <row r="124" spans="13:16" s="11" customFormat="1" x14ac:dyDescent="0.25">
      <c r="M124" s="12"/>
      <c r="N124" s="12"/>
      <c r="O124" s="12"/>
      <c r="P124" s="12"/>
    </row>
    <row r="125" spans="13:16" s="11" customFormat="1" x14ac:dyDescent="0.25">
      <c r="M125" s="12"/>
      <c r="N125" s="12"/>
      <c r="O125" s="12"/>
      <c r="P125" s="12"/>
    </row>
    <row r="126" spans="13:16" s="11" customFormat="1" x14ac:dyDescent="0.25">
      <c r="M126" s="12"/>
      <c r="N126" s="12"/>
      <c r="O126" s="12"/>
      <c r="P126" s="12"/>
    </row>
    <row r="127" spans="13:16" s="11" customFormat="1" x14ac:dyDescent="0.25">
      <c r="M127" s="12"/>
      <c r="N127" s="12"/>
      <c r="O127" s="12"/>
      <c r="P127" s="12"/>
    </row>
    <row r="128" spans="13:16" s="11" customFormat="1" x14ac:dyDescent="0.25">
      <c r="M128" s="12"/>
      <c r="N128" s="12"/>
      <c r="O128" s="12"/>
      <c r="P128" s="12"/>
    </row>
    <row r="129" spans="13:16" s="11" customFormat="1" x14ac:dyDescent="0.25">
      <c r="M129" s="12"/>
      <c r="N129" s="12"/>
      <c r="O129" s="12"/>
      <c r="P129" s="12"/>
    </row>
    <row r="130" spans="13:16" s="11" customFormat="1" x14ac:dyDescent="0.25">
      <c r="M130" s="12"/>
      <c r="N130" s="12"/>
      <c r="O130" s="12"/>
      <c r="P130" s="12"/>
    </row>
    <row r="131" spans="13:16" s="11" customFormat="1" x14ac:dyDescent="0.25">
      <c r="M131" s="12"/>
      <c r="N131" s="12"/>
      <c r="O131" s="12"/>
      <c r="P131" s="12"/>
    </row>
    <row r="132" spans="13:16" s="11" customFormat="1" x14ac:dyDescent="0.25">
      <c r="M132" s="12"/>
      <c r="N132" s="12"/>
      <c r="O132" s="12"/>
      <c r="P132" s="12"/>
    </row>
    <row r="133" spans="13:16" s="11" customFormat="1" x14ac:dyDescent="0.25">
      <c r="M133" s="12"/>
      <c r="N133" s="12"/>
      <c r="O133" s="12"/>
      <c r="P133" s="12"/>
    </row>
    <row r="134" spans="13:16" s="11" customFormat="1" x14ac:dyDescent="0.25">
      <c r="M134" s="12"/>
      <c r="N134" s="12"/>
      <c r="O134" s="12"/>
      <c r="P134" s="12"/>
    </row>
    <row r="135" spans="13:16" s="11" customFormat="1" x14ac:dyDescent="0.25">
      <c r="M135" s="12"/>
      <c r="N135" s="12"/>
      <c r="O135" s="12"/>
      <c r="P135" s="12"/>
    </row>
    <row r="136" spans="13:16" s="11" customFormat="1" x14ac:dyDescent="0.25">
      <c r="M136" s="12"/>
      <c r="N136" s="12"/>
      <c r="O136" s="12"/>
      <c r="P136" s="12"/>
    </row>
    <row r="137" spans="13:16" s="11" customFormat="1" x14ac:dyDescent="0.25">
      <c r="M137" s="12"/>
      <c r="N137" s="12"/>
      <c r="O137" s="12"/>
      <c r="P137" s="12"/>
    </row>
    <row r="138" spans="13:16" s="11" customFormat="1" x14ac:dyDescent="0.25">
      <c r="M138" s="12"/>
      <c r="N138" s="12"/>
      <c r="O138" s="12"/>
      <c r="P138" s="12"/>
    </row>
    <row r="139" spans="13:16" s="11" customFormat="1" x14ac:dyDescent="0.25">
      <c r="M139" s="12"/>
      <c r="N139" s="12"/>
      <c r="O139" s="12"/>
      <c r="P139" s="12"/>
    </row>
    <row r="140" spans="13:16" s="11" customFormat="1" x14ac:dyDescent="0.25">
      <c r="M140" s="12"/>
      <c r="N140" s="12"/>
      <c r="O140" s="12"/>
      <c r="P140" s="12"/>
    </row>
    <row r="141" spans="13:16" s="11" customFormat="1" x14ac:dyDescent="0.25">
      <c r="M141" s="12"/>
      <c r="N141" s="12"/>
      <c r="O141" s="12"/>
      <c r="P141" s="12"/>
    </row>
    <row r="142" spans="13:16" s="11" customFormat="1" x14ac:dyDescent="0.25">
      <c r="M142" s="12"/>
      <c r="N142" s="12"/>
      <c r="O142" s="12"/>
      <c r="P142" s="12"/>
    </row>
    <row r="143" spans="13:16" s="11" customFormat="1" x14ac:dyDescent="0.25">
      <c r="M143" s="12"/>
      <c r="N143" s="12"/>
      <c r="O143" s="12"/>
      <c r="P143" s="12"/>
    </row>
    <row r="144" spans="13:16" s="11" customFormat="1" x14ac:dyDescent="0.25">
      <c r="M144" s="12"/>
      <c r="N144" s="12"/>
      <c r="O144" s="12"/>
      <c r="P144" s="12"/>
    </row>
    <row r="145" spans="12:16" s="11" customFormat="1" x14ac:dyDescent="0.25">
      <c r="L145"/>
      <c r="M145" s="12"/>
      <c r="N145" s="12"/>
      <c r="O145" s="12"/>
      <c r="P145" s="12"/>
    </row>
  </sheetData>
  <mergeCells count="22">
    <mergeCell ref="B16:R16"/>
    <mergeCell ref="A4:A5"/>
    <mergeCell ref="B4:B5"/>
    <mergeCell ref="C4:C5"/>
    <mergeCell ref="D4:D5"/>
    <mergeCell ref="E4:E5"/>
    <mergeCell ref="B18:R18"/>
    <mergeCell ref="M22:N22"/>
    <mergeCell ref="O22:P22"/>
    <mergeCell ref="Q4:Q5"/>
    <mergeCell ref="R4:R5"/>
    <mergeCell ref="B8:R8"/>
    <mergeCell ref="B10:R10"/>
    <mergeCell ref="B12:R12"/>
    <mergeCell ref="B14:R14"/>
    <mergeCell ref="G4:G5"/>
    <mergeCell ref="H4:I4"/>
    <mergeCell ref="J4:J5"/>
    <mergeCell ref="K4:L4"/>
    <mergeCell ref="M4:N4"/>
    <mergeCell ref="O4:P4"/>
    <mergeCell ref="F4:F5"/>
  </mergeCell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S30"/>
  <sheetViews>
    <sheetView zoomScale="70" zoomScaleNormal="70" workbookViewId="0">
      <selection activeCell="F2" sqref="F2"/>
    </sheetView>
  </sheetViews>
  <sheetFormatPr defaultRowHeight="12.75" x14ac:dyDescent="0.2"/>
  <cols>
    <col min="1" max="1" width="4.7109375" style="45" customWidth="1"/>
    <col min="2" max="2" width="8.85546875" style="45" customWidth="1"/>
    <col min="3" max="3" width="9.140625" style="45" customWidth="1"/>
    <col min="4" max="4" width="8.85546875" style="45" customWidth="1"/>
    <col min="5" max="5" width="41" style="45" customWidth="1"/>
    <col min="6" max="6" width="84.140625" style="45" customWidth="1"/>
    <col min="7" max="7" width="35.7109375" style="45" customWidth="1"/>
    <col min="8" max="8" width="40.7109375" style="45" customWidth="1"/>
    <col min="9" max="9" width="13.28515625" style="45" customWidth="1"/>
    <col min="10" max="10" width="49.7109375" style="45" customWidth="1"/>
    <col min="11" max="11" width="11.7109375" style="45" customWidth="1"/>
    <col min="12" max="12" width="12.7109375" style="45" customWidth="1"/>
    <col min="13" max="13" width="18.85546875" style="46" customWidth="1"/>
    <col min="14" max="14" width="13.42578125" style="46" customWidth="1"/>
    <col min="15" max="15" width="14.7109375" style="46" customWidth="1"/>
    <col min="16" max="16" width="11.28515625" style="46" customWidth="1"/>
    <col min="17" max="17" width="16.7109375" style="45" customWidth="1"/>
    <col min="18" max="18" width="21" style="45" customWidth="1"/>
    <col min="19" max="19" width="19.5703125" style="45" customWidth="1"/>
    <col min="20" max="258" width="9.140625" style="45"/>
    <col min="259" max="259" width="4.7109375" style="45" bestFit="1" customWidth="1"/>
    <col min="260" max="260" width="9.7109375" style="45" bestFit="1" customWidth="1"/>
    <col min="261" max="261" width="10" style="45" bestFit="1" customWidth="1"/>
    <col min="262" max="262" width="8.85546875" style="45" bestFit="1" customWidth="1"/>
    <col min="263" max="263" width="22.85546875" style="45" customWidth="1"/>
    <col min="264" max="264" width="59.7109375" style="45" bestFit="1" customWidth="1"/>
    <col min="265" max="265" width="57.85546875" style="45" bestFit="1" customWidth="1"/>
    <col min="266" max="266" width="35.28515625" style="45" bestFit="1" customWidth="1"/>
    <col min="267" max="267" width="28.140625" style="45" bestFit="1" customWidth="1"/>
    <col min="268" max="268" width="33.140625" style="45" bestFit="1" customWidth="1"/>
    <col min="269" max="269" width="26" style="45" bestFit="1" customWidth="1"/>
    <col min="270" max="270" width="19.140625" style="45" bestFit="1" customWidth="1"/>
    <col min="271" max="271" width="10.42578125" style="45" customWidth="1"/>
    <col min="272" max="272" width="11.85546875" style="45" customWidth="1"/>
    <col min="273" max="273" width="14.7109375" style="45" customWidth="1"/>
    <col min="274" max="274" width="9" style="45" bestFit="1" customWidth="1"/>
    <col min="275" max="514" width="9.140625" style="45"/>
    <col min="515" max="515" width="4.7109375" style="45" bestFit="1" customWidth="1"/>
    <col min="516" max="516" width="9.7109375" style="45" bestFit="1" customWidth="1"/>
    <col min="517" max="517" width="10" style="45" bestFit="1" customWidth="1"/>
    <col min="518" max="518" width="8.85546875" style="45" bestFit="1" customWidth="1"/>
    <col min="519" max="519" width="22.85546875" style="45" customWidth="1"/>
    <col min="520" max="520" width="59.7109375" style="45" bestFit="1" customWidth="1"/>
    <col min="521" max="521" width="57.85546875" style="45" bestFit="1" customWidth="1"/>
    <col min="522" max="522" width="35.28515625" style="45" bestFit="1" customWidth="1"/>
    <col min="523" max="523" width="28.140625" style="45" bestFit="1" customWidth="1"/>
    <col min="524" max="524" width="33.140625" style="45" bestFit="1" customWidth="1"/>
    <col min="525" max="525" width="26" style="45" bestFit="1" customWidth="1"/>
    <col min="526" max="526" width="19.140625" style="45" bestFit="1" customWidth="1"/>
    <col min="527" max="527" width="10.42578125" style="45" customWidth="1"/>
    <col min="528" max="528" width="11.85546875" style="45" customWidth="1"/>
    <col min="529" max="529" width="14.7109375" style="45" customWidth="1"/>
    <col min="530" max="530" width="9" style="45" bestFit="1" customWidth="1"/>
    <col min="531" max="770" width="9.140625" style="45"/>
    <col min="771" max="771" width="4.7109375" style="45" bestFit="1" customWidth="1"/>
    <col min="772" max="772" width="9.7109375" style="45" bestFit="1" customWidth="1"/>
    <col min="773" max="773" width="10" style="45" bestFit="1" customWidth="1"/>
    <col min="774" max="774" width="8.85546875" style="45" bestFit="1" customWidth="1"/>
    <col min="775" max="775" width="22.85546875" style="45" customWidth="1"/>
    <col min="776" max="776" width="59.7109375" style="45" bestFit="1" customWidth="1"/>
    <col min="777" max="777" width="57.85546875" style="45" bestFit="1" customWidth="1"/>
    <col min="778" max="778" width="35.28515625" style="45" bestFit="1" customWidth="1"/>
    <col min="779" max="779" width="28.140625" style="45" bestFit="1" customWidth="1"/>
    <col min="780" max="780" width="33.140625" style="45" bestFit="1" customWidth="1"/>
    <col min="781" max="781" width="26" style="45" bestFit="1" customWidth="1"/>
    <col min="782" max="782" width="19.140625" style="45" bestFit="1" customWidth="1"/>
    <col min="783" max="783" width="10.42578125" style="45" customWidth="1"/>
    <col min="784" max="784" width="11.85546875" style="45" customWidth="1"/>
    <col min="785" max="785" width="14.7109375" style="45" customWidth="1"/>
    <col min="786" max="786" width="9" style="45" bestFit="1" customWidth="1"/>
    <col min="787" max="1026" width="9.140625" style="45"/>
    <col min="1027" max="1027" width="4.7109375" style="45" bestFit="1" customWidth="1"/>
    <col min="1028" max="1028" width="9.7109375" style="45" bestFit="1" customWidth="1"/>
    <col min="1029" max="1029" width="10" style="45" bestFit="1" customWidth="1"/>
    <col min="1030" max="1030" width="8.85546875" style="45" bestFit="1" customWidth="1"/>
    <col min="1031" max="1031" width="22.85546875" style="45" customWidth="1"/>
    <col min="1032" max="1032" width="59.7109375" style="45" bestFit="1" customWidth="1"/>
    <col min="1033" max="1033" width="57.85546875" style="45" bestFit="1" customWidth="1"/>
    <col min="1034" max="1034" width="35.28515625" style="45" bestFit="1" customWidth="1"/>
    <col min="1035" max="1035" width="28.140625" style="45" bestFit="1" customWidth="1"/>
    <col min="1036" max="1036" width="33.140625" style="45" bestFit="1" customWidth="1"/>
    <col min="1037" max="1037" width="26" style="45" bestFit="1" customWidth="1"/>
    <col min="1038" max="1038" width="19.140625" style="45" bestFit="1" customWidth="1"/>
    <col min="1039" max="1039" width="10.42578125" style="45" customWidth="1"/>
    <col min="1040" max="1040" width="11.85546875" style="45" customWidth="1"/>
    <col min="1041" max="1041" width="14.7109375" style="45" customWidth="1"/>
    <col min="1042" max="1042" width="9" style="45" bestFit="1" customWidth="1"/>
    <col min="1043" max="1282" width="9.140625" style="45"/>
    <col min="1283" max="1283" width="4.7109375" style="45" bestFit="1" customWidth="1"/>
    <col min="1284" max="1284" width="9.7109375" style="45" bestFit="1" customWidth="1"/>
    <col min="1285" max="1285" width="10" style="45" bestFit="1" customWidth="1"/>
    <col min="1286" max="1286" width="8.85546875" style="45" bestFit="1" customWidth="1"/>
    <col min="1287" max="1287" width="22.85546875" style="45" customWidth="1"/>
    <col min="1288" max="1288" width="59.7109375" style="45" bestFit="1" customWidth="1"/>
    <col min="1289" max="1289" width="57.85546875" style="45" bestFit="1" customWidth="1"/>
    <col min="1290" max="1290" width="35.28515625" style="45" bestFit="1" customWidth="1"/>
    <col min="1291" max="1291" width="28.140625" style="45" bestFit="1" customWidth="1"/>
    <col min="1292" max="1292" width="33.140625" style="45" bestFit="1" customWidth="1"/>
    <col min="1293" max="1293" width="26" style="45" bestFit="1" customWidth="1"/>
    <col min="1294" max="1294" width="19.140625" style="45" bestFit="1" customWidth="1"/>
    <col min="1295" max="1295" width="10.42578125" style="45" customWidth="1"/>
    <col min="1296" max="1296" width="11.85546875" style="45" customWidth="1"/>
    <col min="1297" max="1297" width="14.7109375" style="45" customWidth="1"/>
    <col min="1298" max="1298" width="9" style="45" bestFit="1" customWidth="1"/>
    <col min="1299" max="1538" width="9.140625" style="45"/>
    <col min="1539" max="1539" width="4.7109375" style="45" bestFit="1" customWidth="1"/>
    <col min="1540" max="1540" width="9.7109375" style="45" bestFit="1" customWidth="1"/>
    <col min="1541" max="1541" width="10" style="45" bestFit="1" customWidth="1"/>
    <col min="1542" max="1542" width="8.85546875" style="45" bestFit="1" customWidth="1"/>
    <col min="1543" max="1543" width="22.85546875" style="45" customWidth="1"/>
    <col min="1544" max="1544" width="59.7109375" style="45" bestFit="1" customWidth="1"/>
    <col min="1545" max="1545" width="57.85546875" style="45" bestFit="1" customWidth="1"/>
    <col min="1546" max="1546" width="35.28515625" style="45" bestFit="1" customWidth="1"/>
    <col min="1547" max="1547" width="28.140625" style="45" bestFit="1" customWidth="1"/>
    <col min="1548" max="1548" width="33.140625" style="45" bestFit="1" customWidth="1"/>
    <col min="1549" max="1549" width="26" style="45" bestFit="1" customWidth="1"/>
    <col min="1550" max="1550" width="19.140625" style="45" bestFit="1" customWidth="1"/>
    <col min="1551" max="1551" width="10.42578125" style="45" customWidth="1"/>
    <col min="1552" max="1552" width="11.85546875" style="45" customWidth="1"/>
    <col min="1553" max="1553" width="14.7109375" style="45" customWidth="1"/>
    <col min="1554" max="1554" width="9" style="45" bestFit="1" customWidth="1"/>
    <col min="1555" max="1794" width="9.140625" style="45"/>
    <col min="1795" max="1795" width="4.7109375" style="45" bestFit="1" customWidth="1"/>
    <col min="1796" max="1796" width="9.7109375" style="45" bestFit="1" customWidth="1"/>
    <col min="1797" max="1797" width="10" style="45" bestFit="1" customWidth="1"/>
    <col min="1798" max="1798" width="8.85546875" style="45" bestFit="1" customWidth="1"/>
    <col min="1799" max="1799" width="22.85546875" style="45" customWidth="1"/>
    <col min="1800" max="1800" width="59.7109375" style="45" bestFit="1" customWidth="1"/>
    <col min="1801" max="1801" width="57.85546875" style="45" bestFit="1" customWidth="1"/>
    <col min="1802" max="1802" width="35.28515625" style="45" bestFit="1" customWidth="1"/>
    <col min="1803" max="1803" width="28.140625" style="45" bestFit="1" customWidth="1"/>
    <col min="1804" max="1804" width="33.140625" style="45" bestFit="1" customWidth="1"/>
    <col min="1805" max="1805" width="26" style="45" bestFit="1" customWidth="1"/>
    <col min="1806" max="1806" width="19.140625" style="45" bestFit="1" customWidth="1"/>
    <col min="1807" max="1807" width="10.42578125" style="45" customWidth="1"/>
    <col min="1808" max="1808" width="11.85546875" style="45" customWidth="1"/>
    <col min="1809" max="1809" width="14.7109375" style="45" customWidth="1"/>
    <col min="1810" max="1810" width="9" style="45" bestFit="1" customWidth="1"/>
    <col min="1811" max="2050" width="9.140625" style="45"/>
    <col min="2051" max="2051" width="4.7109375" style="45" bestFit="1" customWidth="1"/>
    <col min="2052" max="2052" width="9.7109375" style="45" bestFit="1" customWidth="1"/>
    <col min="2053" max="2053" width="10" style="45" bestFit="1" customWidth="1"/>
    <col min="2054" max="2054" width="8.85546875" style="45" bestFit="1" customWidth="1"/>
    <col min="2055" max="2055" width="22.85546875" style="45" customWidth="1"/>
    <col min="2056" max="2056" width="59.7109375" style="45" bestFit="1" customWidth="1"/>
    <col min="2057" max="2057" width="57.85546875" style="45" bestFit="1" customWidth="1"/>
    <col min="2058" max="2058" width="35.28515625" style="45" bestFit="1" customWidth="1"/>
    <col min="2059" max="2059" width="28.140625" style="45" bestFit="1" customWidth="1"/>
    <col min="2060" max="2060" width="33.140625" style="45" bestFit="1" customWidth="1"/>
    <col min="2061" max="2061" width="26" style="45" bestFit="1" customWidth="1"/>
    <col min="2062" max="2062" width="19.140625" style="45" bestFit="1" customWidth="1"/>
    <col min="2063" max="2063" width="10.42578125" style="45" customWidth="1"/>
    <col min="2064" max="2064" width="11.85546875" style="45" customWidth="1"/>
    <col min="2065" max="2065" width="14.7109375" style="45" customWidth="1"/>
    <col min="2066" max="2066" width="9" style="45" bestFit="1" customWidth="1"/>
    <col min="2067" max="2306" width="9.140625" style="45"/>
    <col min="2307" max="2307" width="4.7109375" style="45" bestFit="1" customWidth="1"/>
    <col min="2308" max="2308" width="9.7109375" style="45" bestFit="1" customWidth="1"/>
    <col min="2309" max="2309" width="10" style="45" bestFit="1" customWidth="1"/>
    <col min="2310" max="2310" width="8.85546875" style="45" bestFit="1" customWidth="1"/>
    <col min="2311" max="2311" width="22.85546875" style="45" customWidth="1"/>
    <col min="2312" max="2312" width="59.7109375" style="45" bestFit="1" customWidth="1"/>
    <col min="2313" max="2313" width="57.85546875" style="45" bestFit="1" customWidth="1"/>
    <col min="2314" max="2314" width="35.28515625" style="45" bestFit="1" customWidth="1"/>
    <col min="2315" max="2315" width="28.140625" style="45" bestFit="1" customWidth="1"/>
    <col min="2316" max="2316" width="33.140625" style="45" bestFit="1" customWidth="1"/>
    <col min="2317" max="2317" width="26" style="45" bestFit="1" customWidth="1"/>
    <col min="2318" max="2318" width="19.140625" style="45" bestFit="1" customWidth="1"/>
    <col min="2319" max="2319" width="10.42578125" style="45" customWidth="1"/>
    <col min="2320" max="2320" width="11.85546875" style="45" customWidth="1"/>
    <col min="2321" max="2321" width="14.7109375" style="45" customWidth="1"/>
    <col min="2322" max="2322" width="9" style="45" bestFit="1" customWidth="1"/>
    <col min="2323" max="2562" width="9.140625" style="45"/>
    <col min="2563" max="2563" width="4.7109375" style="45" bestFit="1" customWidth="1"/>
    <col min="2564" max="2564" width="9.7109375" style="45" bestFit="1" customWidth="1"/>
    <col min="2565" max="2565" width="10" style="45" bestFit="1" customWidth="1"/>
    <col min="2566" max="2566" width="8.85546875" style="45" bestFit="1" customWidth="1"/>
    <col min="2567" max="2567" width="22.85546875" style="45" customWidth="1"/>
    <col min="2568" max="2568" width="59.7109375" style="45" bestFit="1" customWidth="1"/>
    <col min="2569" max="2569" width="57.85546875" style="45" bestFit="1" customWidth="1"/>
    <col min="2570" max="2570" width="35.28515625" style="45" bestFit="1" customWidth="1"/>
    <col min="2571" max="2571" width="28.140625" style="45" bestFit="1" customWidth="1"/>
    <col min="2572" max="2572" width="33.140625" style="45" bestFit="1" customWidth="1"/>
    <col min="2573" max="2573" width="26" style="45" bestFit="1" customWidth="1"/>
    <col min="2574" max="2574" width="19.140625" style="45" bestFit="1" customWidth="1"/>
    <col min="2575" max="2575" width="10.42578125" style="45" customWidth="1"/>
    <col min="2576" max="2576" width="11.85546875" style="45" customWidth="1"/>
    <col min="2577" max="2577" width="14.7109375" style="45" customWidth="1"/>
    <col min="2578" max="2578" width="9" style="45" bestFit="1" customWidth="1"/>
    <col min="2579" max="2818" width="9.140625" style="45"/>
    <col min="2819" max="2819" width="4.7109375" style="45" bestFit="1" customWidth="1"/>
    <col min="2820" max="2820" width="9.7109375" style="45" bestFit="1" customWidth="1"/>
    <col min="2821" max="2821" width="10" style="45" bestFit="1" customWidth="1"/>
    <col min="2822" max="2822" width="8.85546875" style="45" bestFit="1" customWidth="1"/>
    <col min="2823" max="2823" width="22.85546875" style="45" customWidth="1"/>
    <col min="2824" max="2824" width="59.7109375" style="45" bestFit="1" customWidth="1"/>
    <col min="2825" max="2825" width="57.85546875" style="45" bestFit="1" customWidth="1"/>
    <col min="2826" max="2826" width="35.28515625" style="45" bestFit="1" customWidth="1"/>
    <col min="2827" max="2827" width="28.140625" style="45" bestFit="1" customWidth="1"/>
    <col min="2828" max="2828" width="33.140625" style="45" bestFit="1" customWidth="1"/>
    <col min="2829" max="2829" width="26" style="45" bestFit="1" customWidth="1"/>
    <col min="2830" max="2830" width="19.140625" style="45" bestFit="1" customWidth="1"/>
    <col min="2831" max="2831" width="10.42578125" style="45" customWidth="1"/>
    <col min="2832" max="2832" width="11.85546875" style="45" customWidth="1"/>
    <col min="2833" max="2833" width="14.7109375" style="45" customWidth="1"/>
    <col min="2834" max="2834" width="9" style="45" bestFit="1" customWidth="1"/>
    <col min="2835" max="3074" width="9.140625" style="45"/>
    <col min="3075" max="3075" width="4.7109375" style="45" bestFit="1" customWidth="1"/>
    <col min="3076" max="3076" width="9.7109375" style="45" bestFit="1" customWidth="1"/>
    <col min="3077" max="3077" width="10" style="45" bestFit="1" customWidth="1"/>
    <col min="3078" max="3078" width="8.85546875" style="45" bestFit="1" customWidth="1"/>
    <col min="3079" max="3079" width="22.85546875" style="45" customWidth="1"/>
    <col min="3080" max="3080" width="59.7109375" style="45" bestFit="1" customWidth="1"/>
    <col min="3081" max="3081" width="57.85546875" style="45" bestFit="1" customWidth="1"/>
    <col min="3082" max="3082" width="35.28515625" style="45" bestFit="1" customWidth="1"/>
    <col min="3083" max="3083" width="28.140625" style="45" bestFit="1" customWidth="1"/>
    <col min="3084" max="3084" width="33.140625" style="45" bestFit="1" customWidth="1"/>
    <col min="3085" max="3085" width="26" style="45" bestFit="1" customWidth="1"/>
    <col min="3086" max="3086" width="19.140625" style="45" bestFit="1" customWidth="1"/>
    <col min="3087" max="3087" width="10.42578125" style="45" customWidth="1"/>
    <col min="3088" max="3088" width="11.85546875" style="45" customWidth="1"/>
    <col min="3089" max="3089" width="14.7109375" style="45" customWidth="1"/>
    <col min="3090" max="3090" width="9" style="45" bestFit="1" customWidth="1"/>
    <col min="3091" max="3330" width="9.140625" style="45"/>
    <col min="3331" max="3331" width="4.7109375" style="45" bestFit="1" customWidth="1"/>
    <col min="3332" max="3332" width="9.7109375" style="45" bestFit="1" customWidth="1"/>
    <col min="3333" max="3333" width="10" style="45" bestFit="1" customWidth="1"/>
    <col min="3334" max="3334" width="8.85546875" style="45" bestFit="1" customWidth="1"/>
    <col min="3335" max="3335" width="22.85546875" style="45" customWidth="1"/>
    <col min="3336" max="3336" width="59.7109375" style="45" bestFit="1" customWidth="1"/>
    <col min="3337" max="3337" width="57.85546875" style="45" bestFit="1" customWidth="1"/>
    <col min="3338" max="3338" width="35.28515625" style="45" bestFit="1" customWidth="1"/>
    <col min="3339" max="3339" width="28.140625" style="45" bestFit="1" customWidth="1"/>
    <col min="3340" max="3340" width="33.140625" style="45" bestFit="1" customWidth="1"/>
    <col min="3341" max="3341" width="26" style="45" bestFit="1" customWidth="1"/>
    <col min="3342" max="3342" width="19.140625" style="45" bestFit="1" customWidth="1"/>
    <col min="3343" max="3343" width="10.42578125" style="45" customWidth="1"/>
    <col min="3344" max="3344" width="11.85546875" style="45" customWidth="1"/>
    <col min="3345" max="3345" width="14.7109375" style="45" customWidth="1"/>
    <col min="3346" max="3346" width="9" style="45" bestFit="1" customWidth="1"/>
    <col min="3347" max="3586" width="9.140625" style="45"/>
    <col min="3587" max="3587" width="4.7109375" style="45" bestFit="1" customWidth="1"/>
    <col min="3588" max="3588" width="9.7109375" style="45" bestFit="1" customWidth="1"/>
    <col min="3589" max="3589" width="10" style="45" bestFit="1" customWidth="1"/>
    <col min="3590" max="3590" width="8.85546875" style="45" bestFit="1" customWidth="1"/>
    <col min="3591" max="3591" width="22.85546875" style="45" customWidth="1"/>
    <col min="3592" max="3592" width="59.7109375" style="45" bestFit="1" customWidth="1"/>
    <col min="3593" max="3593" width="57.85546875" style="45" bestFit="1" customWidth="1"/>
    <col min="3594" max="3594" width="35.28515625" style="45" bestFit="1" customWidth="1"/>
    <col min="3595" max="3595" width="28.140625" style="45" bestFit="1" customWidth="1"/>
    <col min="3596" max="3596" width="33.140625" style="45" bestFit="1" customWidth="1"/>
    <col min="3597" max="3597" width="26" style="45" bestFit="1" customWidth="1"/>
    <col min="3598" max="3598" width="19.140625" style="45" bestFit="1" customWidth="1"/>
    <col min="3599" max="3599" width="10.42578125" style="45" customWidth="1"/>
    <col min="3600" max="3600" width="11.85546875" style="45" customWidth="1"/>
    <col min="3601" max="3601" width="14.7109375" style="45" customWidth="1"/>
    <col min="3602" max="3602" width="9" style="45" bestFit="1" customWidth="1"/>
    <col min="3603" max="3842" width="9.140625" style="45"/>
    <col min="3843" max="3843" width="4.7109375" style="45" bestFit="1" customWidth="1"/>
    <col min="3844" max="3844" width="9.7109375" style="45" bestFit="1" customWidth="1"/>
    <col min="3845" max="3845" width="10" style="45" bestFit="1" customWidth="1"/>
    <col min="3846" max="3846" width="8.85546875" style="45" bestFit="1" customWidth="1"/>
    <col min="3847" max="3847" width="22.85546875" style="45" customWidth="1"/>
    <col min="3848" max="3848" width="59.7109375" style="45" bestFit="1" customWidth="1"/>
    <col min="3849" max="3849" width="57.85546875" style="45" bestFit="1" customWidth="1"/>
    <col min="3850" max="3850" width="35.28515625" style="45" bestFit="1" customWidth="1"/>
    <col min="3851" max="3851" width="28.140625" style="45" bestFit="1" customWidth="1"/>
    <col min="3852" max="3852" width="33.140625" style="45" bestFit="1" customWidth="1"/>
    <col min="3853" max="3853" width="26" style="45" bestFit="1" customWidth="1"/>
    <col min="3854" max="3854" width="19.140625" style="45" bestFit="1" customWidth="1"/>
    <col min="3855" max="3855" width="10.42578125" style="45" customWidth="1"/>
    <col min="3856" max="3856" width="11.85546875" style="45" customWidth="1"/>
    <col min="3857" max="3857" width="14.7109375" style="45" customWidth="1"/>
    <col min="3858" max="3858" width="9" style="45" bestFit="1" customWidth="1"/>
    <col min="3859" max="4098" width="9.140625" style="45"/>
    <col min="4099" max="4099" width="4.7109375" style="45" bestFit="1" customWidth="1"/>
    <col min="4100" max="4100" width="9.7109375" style="45" bestFit="1" customWidth="1"/>
    <col min="4101" max="4101" width="10" style="45" bestFit="1" customWidth="1"/>
    <col min="4102" max="4102" width="8.85546875" style="45" bestFit="1" customWidth="1"/>
    <col min="4103" max="4103" width="22.85546875" style="45" customWidth="1"/>
    <col min="4104" max="4104" width="59.7109375" style="45" bestFit="1" customWidth="1"/>
    <col min="4105" max="4105" width="57.85546875" style="45" bestFit="1" customWidth="1"/>
    <col min="4106" max="4106" width="35.28515625" style="45" bestFit="1" customWidth="1"/>
    <col min="4107" max="4107" width="28.140625" style="45" bestFit="1" customWidth="1"/>
    <col min="4108" max="4108" width="33.140625" style="45" bestFit="1" customWidth="1"/>
    <col min="4109" max="4109" width="26" style="45" bestFit="1" customWidth="1"/>
    <col min="4110" max="4110" width="19.140625" style="45" bestFit="1" customWidth="1"/>
    <col min="4111" max="4111" width="10.42578125" style="45" customWidth="1"/>
    <col min="4112" max="4112" width="11.85546875" style="45" customWidth="1"/>
    <col min="4113" max="4113" width="14.7109375" style="45" customWidth="1"/>
    <col min="4114" max="4114" width="9" style="45" bestFit="1" customWidth="1"/>
    <col min="4115" max="4354" width="9.140625" style="45"/>
    <col min="4355" max="4355" width="4.7109375" style="45" bestFit="1" customWidth="1"/>
    <col min="4356" max="4356" width="9.7109375" style="45" bestFit="1" customWidth="1"/>
    <col min="4357" max="4357" width="10" style="45" bestFit="1" customWidth="1"/>
    <col min="4358" max="4358" width="8.85546875" style="45" bestFit="1" customWidth="1"/>
    <col min="4359" max="4359" width="22.85546875" style="45" customWidth="1"/>
    <col min="4360" max="4360" width="59.7109375" style="45" bestFit="1" customWidth="1"/>
    <col min="4361" max="4361" width="57.85546875" style="45" bestFit="1" customWidth="1"/>
    <col min="4362" max="4362" width="35.28515625" style="45" bestFit="1" customWidth="1"/>
    <col min="4363" max="4363" width="28.140625" style="45" bestFit="1" customWidth="1"/>
    <col min="4364" max="4364" width="33.140625" style="45" bestFit="1" customWidth="1"/>
    <col min="4365" max="4365" width="26" style="45" bestFit="1" customWidth="1"/>
    <col min="4366" max="4366" width="19.140625" style="45" bestFit="1" customWidth="1"/>
    <col min="4367" max="4367" width="10.42578125" style="45" customWidth="1"/>
    <col min="4368" max="4368" width="11.85546875" style="45" customWidth="1"/>
    <col min="4369" max="4369" width="14.7109375" style="45" customWidth="1"/>
    <col min="4370" max="4370" width="9" style="45" bestFit="1" customWidth="1"/>
    <col min="4371" max="4610" width="9.140625" style="45"/>
    <col min="4611" max="4611" width="4.7109375" style="45" bestFit="1" customWidth="1"/>
    <col min="4612" max="4612" width="9.7109375" style="45" bestFit="1" customWidth="1"/>
    <col min="4613" max="4613" width="10" style="45" bestFit="1" customWidth="1"/>
    <col min="4614" max="4614" width="8.85546875" style="45" bestFit="1" customWidth="1"/>
    <col min="4615" max="4615" width="22.85546875" style="45" customWidth="1"/>
    <col min="4616" max="4616" width="59.7109375" style="45" bestFit="1" customWidth="1"/>
    <col min="4617" max="4617" width="57.85546875" style="45" bestFit="1" customWidth="1"/>
    <col min="4618" max="4618" width="35.28515625" style="45" bestFit="1" customWidth="1"/>
    <col min="4619" max="4619" width="28.140625" style="45" bestFit="1" customWidth="1"/>
    <col min="4620" max="4620" width="33.140625" style="45" bestFit="1" customWidth="1"/>
    <col min="4621" max="4621" width="26" style="45" bestFit="1" customWidth="1"/>
    <col min="4622" max="4622" width="19.140625" style="45" bestFit="1" customWidth="1"/>
    <col min="4623" max="4623" width="10.42578125" style="45" customWidth="1"/>
    <col min="4624" max="4624" width="11.85546875" style="45" customWidth="1"/>
    <col min="4625" max="4625" width="14.7109375" style="45" customWidth="1"/>
    <col min="4626" max="4626" width="9" style="45" bestFit="1" customWidth="1"/>
    <col min="4627" max="4866" width="9.140625" style="45"/>
    <col min="4867" max="4867" width="4.7109375" style="45" bestFit="1" customWidth="1"/>
    <col min="4868" max="4868" width="9.7109375" style="45" bestFit="1" customWidth="1"/>
    <col min="4869" max="4869" width="10" style="45" bestFit="1" customWidth="1"/>
    <col min="4870" max="4870" width="8.85546875" style="45" bestFit="1" customWidth="1"/>
    <col min="4871" max="4871" width="22.85546875" style="45" customWidth="1"/>
    <col min="4872" max="4872" width="59.7109375" style="45" bestFit="1" customWidth="1"/>
    <col min="4873" max="4873" width="57.85546875" style="45" bestFit="1" customWidth="1"/>
    <col min="4874" max="4874" width="35.28515625" style="45" bestFit="1" customWidth="1"/>
    <col min="4875" max="4875" width="28.140625" style="45" bestFit="1" customWidth="1"/>
    <col min="4876" max="4876" width="33.140625" style="45" bestFit="1" customWidth="1"/>
    <col min="4877" max="4877" width="26" style="45" bestFit="1" customWidth="1"/>
    <col min="4878" max="4878" width="19.140625" style="45" bestFit="1" customWidth="1"/>
    <col min="4879" max="4879" width="10.42578125" style="45" customWidth="1"/>
    <col min="4880" max="4880" width="11.85546875" style="45" customWidth="1"/>
    <col min="4881" max="4881" width="14.7109375" style="45" customWidth="1"/>
    <col min="4882" max="4882" width="9" style="45" bestFit="1" customWidth="1"/>
    <col min="4883" max="5122" width="9.140625" style="45"/>
    <col min="5123" max="5123" width="4.7109375" style="45" bestFit="1" customWidth="1"/>
    <col min="5124" max="5124" width="9.7109375" style="45" bestFit="1" customWidth="1"/>
    <col min="5125" max="5125" width="10" style="45" bestFit="1" customWidth="1"/>
    <col min="5126" max="5126" width="8.85546875" style="45" bestFit="1" customWidth="1"/>
    <col min="5127" max="5127" width="22.85546875" style="45" customWidth="1"/>
    <col min="5128" max="5128" width="59.7109375" style="45" bestFit="1" customWidth="1"/>
    <col min="5129" max="5129" width="57.85546875" style="45" bestFit="1" customWidth="1"/>
    <col min="5130" max="5130" width="35.28515625" style="45" bestFit="1" customWidth="1"/>
    <col min="5131" max="5131" width="28.140625" style="45" bestFit="1" customWidth="1"/>
    <col min="5132" max="5132" width="33.140625" style="45" bestFit="1" customWidth="1"/>
    <col min="5133" max="5133" width="26" style="45" bestFit="1" customWidth="1"/>
    <col min="5134" max="5134" width="19.140625" style="45" bestFit="1" customWidth="1"/>
    <col min="5135" max="5135" width="10.42578125" style="45" customWidth="1"/>
    <col min="5136" max="5136" width="11.85546875" style="45" customWidth="1"/>
    <col min="5137" max="5137" width="14.7109375" style="45" customWidth="1"/>
    <col min="5138" max="5138" width="9" style="45" bestFit="1" customWidth="1"/>
    <col min="5139" max="5378" width="9.140625" style="45"/>
    <col min="5379" max="5379" width="4.7109375" style="45" bestFit="1" customWidth="1"/>
    <col min="5380" max="5380" width="9.7109375" style="45" bestFit="1" customWidth="1"/>
    <col min="5381" max="5381" width="10" style="45" bestFit="1" customWidth="1"/>
    <col min="5382" max="5382" width="8.85546875" style="45" bestFit="1" customWidth="1"/>
    <col min="5383" max="5383" width="22.85546875" style="45" customWidth="1"/>
    <col min="5384" max="5384" width="59.7109375" style="45" bestFit="1" customWidth="1"/>
    <col min="5385" max="5385" width="57.85546875" style="45" bestFit="1" customWidth="1"/>
    <col min="5386" max="5386" width="35.28515625" style="45" bestFit="1" customWidth="1"/>
    <col min="5387" max="5387" width="28.140625" style="45" bestFit="1" customWidth="1"/>
    <col min="5388" max="5388" width="33.140625" style="45" bestFit="1" customWidth="1"/>
    <col min="5389" max="5389" width="26" style="45" bestFit="1" customWidth="1"/>
    <col min="5390" max="5390" width="19.140625" style="45" bestFit="1" customWidth="1"/>
    <col min="5391" max="5391" width="10.42578125" style="45" customWidth="1"/>
    <col min="5392" max="5392" width="11.85546875" style="45" customWidth="1"/>
    <col min="5393" max="5393" width="14.7109375" style="45" customWidth="1"/>
    <col min="5394" max="5394" width="9" style="45" bestFit="1" customWidth="1"/>
    <col min="5395" max="5634" width="9.140625" style="45"/>
    <col min="5635" max="5635" width="4.7109375" style="45" bestFit="1" customWidth="1"/>
    <col min="5636" max="5636" width="9.7109375" style="45" bestFit="1" customWidth="1"/>
    <col min="5637" max="5637" width="10" style="45" bestFit="1" customWidth="1"/>
    <col min="5638" max="5638" width="8.85546875" style="45" bestFit="1" customWidth="1"/>
    <col min="5639" max="5639" width="22.85546875" style="45" customWidth="1"/>
    <col min="5640" max="5640" width="59.7109375" style="45" bestFit="1" customWidth="1"/>
    <col min="5641" max="5641" width="57.85546875" style="45" bestFit="1" customWidth="1"/>
    <col min="5642" max="5642" width="35.28515625" style="45" bestFit="1" customWidth="1"/>
    <col min="5643" max="5643" width="28.140625" style="45" bestFit="1" customWidth="1"/>
    <col min="5644" max="5644" width="33.140625" style="45" bestFit="1" customWidth="1"/>
    <col min="5645" max="5645" width="26" style="45" bestFit="1" customWidth="1"/>
    <col min="5646" max="5646" width="19.140625" style="45" bestFit="1" customWidth="1"/>
    <col min="5647" max="5647" width="10.42578125" style="45" customWidth="1"/>
    <col min="5648" max="5648" width="11.85546875" style="45" customWidth="1"/>
    <col min="5649" max="5649" width="14.7109375" style="45" customWidth="1"/>
    <col min="5650" max="5650" width="9" style="45" bestFit="1" customWidth="1"/>
    <col min="5651" max="5890" width="9.140625" style="45"/>
    <col min="5891" max="5891" width="4.7109375" style="45" bestFit="1" customWidth="1"/>
    <col min="5892" max="5892" width="9.7109375" style="45" bestFit="1" customWidth="1"/>
    <col min="5893" max="5893" width="10" style="45" bestFit="1" customWidth="1"/>
    <col min="5894" max="5894" width="8.85546875" style="45" bestFit="1" customWidth="1"/>
    <col min="5895" max="5895" width="22.85546875" style="45" customWidth="1"/>
    <col min="5896" max="5896" width="59.7109375" style="45" bestFit="1" customWidth="1"/>
    <col min="5897" max="5897" width="57.85546875" style="45" bestFit="1" customWidth="1"/>
    <col min="5898" max="5898" width="35.28515625" style="45" bestFit="1" customWidth="1"/>
    <col min="5899" max="5899" width="28.140625" style="45" bestFit="1" customWidth="1"/>
    <col min="5900" max="5900" width="33.140625" style="45" bestFit="1" customWidth="1"/>
    <col min="5901" max="5901" width="26" style="45" bestFit="1" customWidth="1"/>
    <col min="5902" max="5902" width="19.140625" style="45" bestFit="1" customWidth="1"/>
    <col min="5903" max="5903" width="10.42578125" style="45" customWidth="1"/>
    <col min="5904" max="5904" width="11.85546875" style="45" customWidth="1"/>
    <col min="5905" max="5905" width="14.7109375" style="45" customWidth="1"/>
    <col min="5906" max="5906" width="9" style="45" bestFit="1" customWidth="1"/>
    <col min="5907" max="6146" width="9.140625" style="45"/>
    <col min="6147" max="6147" width="4.7109375" style="45" bestFit="1" customWidth="1"/>
    <col min="6148" max="6148" width="9.7109375" style="45" bestFit="1" customWidth="1"/>
    <col min="6149" max="6149" width="10" style="45" bestFit="1" customWidth="1"/>
    <col min="6150" max="6150" width="8.85546875" style="45" bestFit="1" customWidth="1"/>
    <col min="6151" max="6151" width="22.85546875" style="45" customWidth="1"/>
    <col min="6152" max="6152" width="59.7109375" style="45" bestFit="1" customWidth="1"/>
    <col min="6153" max="6153" width="57.85546875" style="45" bestFit="1" customWidth="1"/>
    <col min="6154" max="6154" width="35.28515625" style="45" bestFit="1" customWidth="1"/>
    <col min="6155" max="6155" width="28.140625" style="45" bestFit="1" customWidth="1"/>
    <col min="6156" max="6156" width="33.140625" style="45" bestFit="1" customWidth="1"/>
    <col min="6157" max="6157" width="26" style="45" bestFit="1" customWidth="1"/>
    <col min="6158" max="6158" width="19.140625" style="45" bestFit="1" customWidth="1"/>
    <col min="6159" max="6159" width="10.42578125" style="45" customWidth="1"/>
    <col min="6160" max="6160" width="11.85546875" style="45" customWidth="1"/>
    <col min="6161" max="6161" width="14.7109375" style="45" customWidth="1"/>
    <col min="6162" max="6162" width="9" style="45" bestFit="1" customWidth="1"/>
    <col min="6163" max="6402" width="9.140625" style="45"/>
    <col min="6403" max="6403" width="4.7109375" style="45" bestFit="1" customWidth="1"/>
    <col min="6404" max="6404" width="9.7109375" style="45" bestFit="1" customWidth="1"/>
    <col min="6405" max="6405" width="10" style="45" bestFit="1" customWidth="1"/>
    <col min="6406" max="6406" width="8.85546875" style="45" bestFit="1" customWidth="1"/>
    <col min="6407" max="6407" width="22.85546875" style="45" customWidth="1"/>
    <col min="6408" max="6408" width="59.7109375" style="45" bestFit="1" customWidth="1"/>
    <col min="6409" max="6409" width="57.85546875" style="45" bestFit="1" customWidth="1"/>
    <col min="6410" max="6410" width="35.28515625" style="45" bestFit="1" customWidth="1"/>
    <col min="6411" max="6411" width="28.140625" style="45" bestFit="1" customWidth="1"/>
    <col min="6412" max="6412" width="33.140625" style="45" bestFit="1" customWidth="1"/>
    <col min="6413" max="6413" width="26" style="45" bestFit="1" customWidth="1"/>
    <col min="6414" max="6414" width="19.140625" style="45" bestFit="1" customWidth="1"/>
    <col min="6415" max="6415" width="10.42578125" style="45" customWidth="1"/>
    <col min="6416" max="6416" width="11.85546875" style="45" customWidth="1"/>
    <col min="6417" max="6417" width="14.7109375" style="45" customWidth="1"/>
    <col min="6418" max="6418" width="9" style="45" bestFit="1" customWidth="1"/>
    <col min="6419" max="6658" width="9.140625" style="45"/>
    <col min="6659" max="6659" width="4.7109375" style="45" bestFit="1" customWidth="1"/>
    <col min="6660" max="6660" width="9.7109375" style="45" bestFit="1" customWidth="1"/>
    <col min="6661" max="6661" width="10" style="45" bestFit="1" customWidth="1"/>
    <col min="6662" max="6662" width="8.85546875" style="45" bestFit="1" customWidth="1"/>
    <col min="6663" max="6663" width="22.85546875" style="45" customWidth="1"/>
    <col min="6664" max="6664" width="59.7109375" style="45" bestFit="1" customWidth="1"/>
    <col min="6665" max="6665" width="57.85546875" style="45" bestFit="1" customWidth="1"/>
    <col min="6666" max="6666" width="35.28515625" style="45" bestFit="1" customWidth="1"/>
    <col min="6667" max="6667" width="28.140625" style="45" bestFit="1" customWidth="1"/>
    <col min="6668" max="6668" width="33.140625" style="45" bestFit="1" customWidth="1"/>
    <col min="6669" max="6669" width="26" style="45" bestFit="1" customWidth="1"/>
    <col min="6670" max="6670" width="19.140625" style="45" bestFit="1" customWidth="1"/>
    <col min="6671" max="6671" width="10.42578125" style="45" customWidth="1"/>
    <col min="6672" max="6672" width="11.85546875" style="45" customWidth="1"/>
    <col min="6673" max="6673" width="14.7109375" style="45" customWidth="1"/>
    <col min="6674" max="6674" width="9" style="45" bestFit="1" customWidth="1"/>
    <col min="6675" max="6914" width="9.140625" style="45"/>
    <col min="6915" max="6915" width="4.7109375" style="45" bestFit="1" customWidth="1"/>
    <col min="6916" max="6916" width="9.7109375" style="45" bestFit="1" customWidth="1"/>
    <col min="6917" max="6917" width="10" style="45" bestFit="1" customWidth="1"/>
    <col min="6918" max="6918" width="8.85546875" style="45" bestFit="1" customWidth="1"/>
    <col min="6919" max="6919" width="22.85546875" style="45" customWidth="1"/>
    <col min="6920" max="6920" width="59.7109375" style="45" bestFit="1" customWidth="1"/>
    <col min="6921" max="6921" width="57.85546875" style="45" bestFit="1" customWidth="1"/>
    <col min="6922" max="6922" width="35.28515625" style="45" bestFit="1" customWidth="1"/>
    <col min="6923" max="6923" width="28.140625" style="45" bestFit="1" customWidth="1"/>
    <col min="6924" max="6924" width="33.140625" style="45" bestFit="1" customWidth="1"/>
    <col min="6925" max="6925" width="26" style="45" bestFit="1" customWidth="1"/>
    <col min="6926" max="6926" width="19.140625" style="45" bestFit="1" customWidth="1"/>
    <col min="6927" max="6927" width="10.42578125" style="45" customWidth="1"/>
    <col min="6928" max="6928" width="11.85546875" style="45" customWidth="1"/>
    <col min="6929" max="6929" width="14.7109375" style="45" customWidth="1"/>
    <col min="6930" max="6930" width="9" style="45" bestFit="1" customWidth="1"/>
    <col min="6931" max="7170" width="9.140625" style="45"/>
    <col min="7171" max="7171" width="4.7109375" style="45" bestFit="1" customWidth="1"/>
    <col min="7172" max="7172" width="9.7109375" style="45" bestFit="1" customWidth="1"/>
    <col min="7173" max="7173" width="10" style="45" bestFit="1" customWidth="1"/>
    <col min="7174" max="7174" width="8.85546875" style="45" bestFit="1" customWidth="1"/>
    <col min="7175" max="7175" width="22.85546875" style="45" customWidth="1"/>
    <col min="7176" max="7176" width="59.7109375" style="45" bestFit="1" customWidth="1"/>
    <col min="7177" max="7177" width="57.85546875" style="45" bestFit="1" customWidth="1"/>
    <col min="7178" max="7178" width="35.28515625" style="45" bestFit="1" customWidth="1"/>
    <col min="7179" max="7179" width="28.140625" style="45" bestFit="1" customWidth="1"/>
    <col min="7180" max="7180" width="33.140625" style="45" bestFit="1" customWidth="1"/>
    <col min="7181" max="7181" width="26" style="45" bestFit="1" customWidth="1"/>
    <col min="7182" max="7182" width="19.140625" style="45" bestFit="1" customWidth="1"/>
    <col min="7183" max="7183" width="10.42578125" style="45" customWidth="1"/>
    <col min="7184" max="7184" width="11.85546875" style="45" customWidth="1"/>
    <col min="7185" max="7185" width="14.7109375" style="45" customWidth="1"/>
    <col min="7186" max="7186" width="9" style="45" bestFit="1" customWidth="1"/>
    <col min="7187" max="7426" width="9.140625" style="45"/>
    <col min="7427" max="7427" width="4.7109375" style="45" bestFit="1" customWidth="1"/>
    <col min="7428" max="7428" width="9.7109375" style="45" bestFit="1" customWidth="1"/>
    <col min="7429" max="7429" width="10" style="45" bestFit="1" customWidth="1"/>
    <col min="7430" max="7430" width="8.85546875" style="45" bestFit="1" customWidth="1"/>
    <col min="7431" max="7431" width="22.85546875" style="45" customWidth="1"/>
    <col min="7432" max="7432" width="59.7109375" style="45" bestFit="1" customWidth="1"/>
    <col min="7433" max="7433" width="57.85546875" style="45" bestFit="1" customWidth="1"/>
    <col min="7434" max="7434" width="35.28515625" style="45" bestFit="1" customWidth="1"/>
    <col min="7435" max="7435" width="28.140625" style="45" bestFit="1" customWidth="1"/>
    <col min="7436" max="7436" width="33.140625" style="45" bestFit="1" customWidth="1"/>
    <col min="7437" max="7437" width="26" style="45" bestFit="1" customWidth="1"/>
    <col min="7438" max="7438" width="19.140625" style="45" bestFit="1" customWidth="1"/>
    <col min="7439" max="7439" width="10.42578125" style="45" customWidth="1"/>
    <col min="7440" max="7440" width="11.85546875" style="45" customWidth="1"/>
    <col min="7441" max="7441" width="14.7109375" style="45" customWidth="1"/>
    <col min="7442" max="7442" width="9" style="45" bestFit="1" customWidth="1"/>
    <col min="7443" max="7682" width="9.140625" style="45"/>
    <col min="7683" max="7683" width="4.7109375" style="45" bestFit="1" customWidth="1"/>
    <col min="7684" max="7684" width="9.7109375" style="45" bestFit="1" customWidth="1"/>
    <col min="7685" max="7685" width="10" style="45" bestFit="1" customWidth="1"/>
    <col min="7686" max="7686" width="8.85546875" style="45" bestFit="1" customWidth="1"/>
    <col min="7687" max="7687" width="22.85546875" style="45" customWidth="1"/>
    <col min="7688" max="7688" width="59.7109375" style="45" bestFit="1" customWidth="1"/>
    <col min="7689" max="7689" width="57.85546875" style="45" bestFit="1" customWidth="1"/>
    <col min="7690" max="7690" width="35.28515625" style="45" bestFit="1" customWidth="1"/>
    <col min="7691" max="7691" width="28.140625" style="45" bestFit="1" customWidth="1"/>
    <col min="7692" max="7692" width="33.140625" style="45" bestFit="1" customWidth="1"/>
    <col min="7693" max="7693" width="26" style="45" bestFit="1" customWidth="1"/>
    <col min="7694" max="7694" width="19.140625" style="45" bestFit="1" customWidth="1"/>
    <col min="7695" max="7695" width="10.42578125" style="45" customWidth="1"/>
    <col min="7696" max="7696" width="11.85546875" style="45" customWidth="1"/>
    <col min="7697" max="7697" width="14.7109375" style="45" customWidth="1"/>
    <col min="7698" max="7698" width="9" style="45" bestFit="1" customWidth="1"/>
    <col min="7699" max="7938" width="9.140625" style="45"/>
    <col min="7939" max="7939" width="4.7109375" style="45" bestFit="1" customWidth="1"/>
    <col min="7940" max="7940" width="9.7109375" style="45" bestFit="1" customWidth="1"/>
    <col min="7941" max="7941" width="10" style="45" bestFit="1" customWidth="1"/>
    <col min="7942" max="7942" width="8.85546875" style="45" bestFit="1" customWidth="1"/>
    <col min="7943" max="7943" width="22.85546875" style="45" customWidth="1"/>
    <col min="7944" max="7944" width="59.7109375" style="45" bestFit="1" customWidth="1"/>
    <col min="7945" max="7945" width="57.85546875" style="45" bestFit="1" customWidth="1"/>
    <col min="7946" max="7946" width="35.28515625" style="45" bestFit="1" customWidth="1"/>
    <col min="7947" max="7947" width="28.140625" style="45" bestFit="1" customWidth="1"/>
    <col min="7948" max="7948" width="33.140625" style="45" bestFit="1" customWidth="1"/>
    <col min="7949" max="7949" width="26" style="45" bestFit="1" customWidth="1"/>
    <col min="7950" max="7950" width="19.140625" style="45" bestFit="1" customWidth="1"/>
    <col min="7951" max="7951" width="10.42578125" style="45" customWidth="1"/>
    <col min="7952" max="7952" width="11.85546875" style="45" customWidth="1"/>
    <col min="7953" max="7953" width="14.7109375" style="45" customWidth="1"/>
    <col min="7954" max="7954" width="9" style="45" bestFit="1" customWidth="1"/>
    <col min="7955" max="8194" width="9.140625" style="45"/>
    <col min="8195" max="8195" width="4.7109375" style="45" bestFit="1" customWidth="1"/>
    <col min="8196" max="8196" width="9.7109375" style="45" bestFit="1" customWidth="1"/>
    <col min="8197" max="8197" width="10" style="45" bestFit="1" customWidth="1"/>
    <col min="8198" max="8198" width="8.85546875" style="45" bestFit="1" customWidth="1"/>
    <col min="8199" max="8199" width="22.85546875" style="45" customWidth="1"/>
    <col min="8200" max="8200" width="59.7109375" style="45" bestFit="1" customWidth="1"/>
    <col min="8201" max="8201" width="57.85546875" style="45" bestFit="1" customWidth="1"/>
    <col min="8202" max="8202" width="35.28515625" style="45" bestFit="1" customWidth="1"/>
    <col min="8203" max="8203" width="28.140625" style="45" bestFit="1" customWidth="1"/>
    <col min="8204" max="8204" width="33.140625" style="45" bestFit="1" customWidth="1"/>
    <col min="8205" max="8205" width="26" style="45" bestFit="1" customWidth="1"/>
    <col min="8206" max="8206" width="19.140625" style="45" bestFit="1" customWidth="1"/>
    <col min="8207" max="8207" width="10.42578125" style="45" customWidth="1"/>
    <col min="8208" max="8208" width="11.85546875" style="45" customWidth="1"/>
    <col min="8209" max="8209" width="14.7109375" style="45" customWidth="1"/>
    <col min="8210" max="8210" width="9" style="45" bestFit="1" customWidth="1"/>
    <col min="8211" max="8450" width="9.140625" style="45"/>
    <col min="8451" max="8451" width="4.7109375" style="45" bestFit="1" customWidth="1"/>
    <col min="8452" max="8452" width="9.7109375" style="45" bestFit="1" customWidth="1"/>
    <col min="8453" max="8453" width="10" style="45" bestFit="1" customWidth="1"/>
    <col min="8454" max="8454" width="8.85546875" style="45" bestFit="1" customWidth="1"/>
    <col min="8455" max="8455" width="22.85546875" style="45" customWidth="1"/>
    <col min="8456" max="8456" width="59.7109375" style="45" bestFit="1" customWidth="1"/>
    <col min="8457" max="8457" width="57.85546875" style="45" bestFit="1" customWidth="1"/>
    <col min="8458" max="8458" width="35.28515625" style="45" bestFit="1" customWidth="1"/>
    <col min="8459" max="8459" width="28.140625" style="45" bestFit="1" customWidth="1"/>
    <col min="8460" max="8460" width="33.140625" style="45" bestFit="1" customWidth="1"/>
    <col min="8461" max="8461" width="26" style="45" bestFit="1" customWidth="1"/>
    <col min="8462" max="8462" width="19.140625" style="45" bestFit="1" customWidth="1"/>
    <col min="8463" max="8463" width="10.42578125" style="45" customWidth="1"/>
    <col min="8464" max="8464" width="11.85546875" style="45" customWidth="1"/>
    <col min="8465" max="8465" width="14.7109375" style="45" customWidth="1"/>
    <col min="8466" max="8466" width="9" style="45" bestFit="1" customWidth="1"/>
    <col min="8467" max="8706" width="9.140625" style="45"/>
    <col min="8707" max="8707" width="4.7109375" style="45" bestFit="1" customWidth="1"/>
    <col min="8708" max="8708" width="9.7109375" style="45" bestFit="1" customWidth="1"/>
    <col min="8709" max="8709" width="10" style="45" bestFit="1" customWidth="1"/>
    <col min="8710" max="8710" width="8.85546875" style="45" bestFit="1" customWidth="1"/>
    <col min="8711" max="8711" width="22.85546875" style="45" customWidth="1"/>
    <col min="8712" max="8712" width="59.7109375" style="45" bestFit="1" customWidth="1"/>
    <col min="8713" max="8713" width="57.85546875" style="45" bestFit="1" customWidth="1"/>
    <col min="8714" max="8714" width="35.28515625" style="45" bestFit="1" customWidth="1"/>
    <col min="8715" max="8715" width="28.140625" style="45" bestFit="1" customWidth="1"/>
    <col min="8716" max="8716" width="33.140625" style="45" bestFit="1" customWidth="1"/>
    <col min="8717" max="8717" width="26" style="45" bestFit="1" customWidth="1"/>
    <col min="8718" max="8718" width="19.140625" style="45" bestFit="1" customWidth="1"/>
    <col min="8719" max="8719" width="10.42578125" style="45" customWidth="1"/>
    <col min="8720" max="8720" width="11.85546875" style="45" customWidth="1"/>
    <col min="8721" max="8721" width="14.7109375" style="45" customWidth="1"/>
    <col min="8722" max="8722" width="9" style="45" bestFit="1" customWidth="1"/>
    <col min="8723" max="8962" width="9.140625" style="45"/>
    <col min="8963" max="8963" width="4.7109375" style="45" bestFit="1" customWidth="1"/>
    <col min="8964" max="8964" width="9.7109375" style="45" bestFit="1" customWidth="1"/>
    <col min="8965" max="8965" width="10" style="45" bestFit="1" customWidth="1"/>
    <col min="8966" max="8966" width="8.85546875" style="45" bestFit="1" customWidth="1"/>
    <col min="8967" max="8967" width="22.85546875" style="45" customWidth="1"/>
    <col min="8968" max="8968" width="59.7109375" style="45" bestFit="1" customWidth="1"/>
    <col min="8969" max="8969" width="57.85546875" style="45" bestFit="1" customWidth="1"/>
    <col min="8970" max="8970" width="35.28515625" style="45" bestFit="1" customWidth="1"/>
    <col min="8971" max="8971" width="28.140625" style="45" bestFit="1" customWidth="1"/>
    <col min="8972" max="8972" width="33.140625" style="45" bestFit="1" customWidth="1"/>
    <col min="8973" max="8973" width="26" style="45" bestFit="1" customWidth="1"/>
    <col min="8974" max="8974" width="19.140625" style="45" bestFit="1" customWidth="1"/>
    <col min="8975" max="8975" width="10.42578125" style="45" customWidth="1"/>
    <col min="8976" max="8976" width="11.85546875" style="45" customWidth="1"/>
    <col min="8977" max="8977" width="14.7109375" style="45" customWidth="1"/>
    <col min="8978" max="8978" width="9" style="45" bestFit="1" customWidth="1"/>
    <col min="8979" max="9218" width="9.140625" style="45"/>
    <col min="9219" max="9219" width="4.7109375" style="45" bestFit="1" customWidth="1"/>
    <col min="9220" max="9220" width="9.7109375" style="45" bestFit="1" customWidth="1"/>
    <col min="9221" max="9221" width="10" style="45" bestFit="1" customWidth="1"/>
    <col min="9222" max="9222" width="8.85546875" style="45" bestFit="1" customWidth="1"/>
    <col min="9223" max="9223" width="22.85546875" style="45" customWidth="1"/>
    <col min="9224" max="9224" width="59.7109375" style="45" bestFit="1" customWidth="1"/>
    <col min="9225" max="9225" width="57.85546875" style="45" bestFit="1" customWidth="1"/>
    <col min="9226" max="9226" width="35.28515625" style="45" bestFit="1" customWidth="1"/>
    <col min="9227" max="9227" width="28.140625" style="45" bestFit="1" customWidth="1"/>
    <col min="9228" max="9228" width="33.140625" style="45" bestFit="1" customWidth="1"/>
    <col min="9229" max="9229" width="26" style="45" bestFit="1" customWidth="1"/>
    <col min="9230" max="9230" width="19.140625" style="45" bestFit="1" customWidth="1"/>
    <col min="9231" max="9231" width="10.42578125" style="45" customWidth="1"/>
    <col min="9232" max="9232" width="11.85546875" style="45" customWidth="1"/>
    <col min="9233" max="9233" width="14.7109375" style="45" customWidth="1"/>
    <col min="9234" max="9234" width="9" style="45" bestFit="1" customWidth="1"/>
    <col min="9235" max="9474" width="9.140625" style="45"/>
    <col min="9475" max="9475" width="4.7109375" style="45" bestFit="1" customWidth="1"/>
    <col min="9476" max="9476" width="9.7109375" style="45" bestFit="1" customWidth="1"/>
    <col min="9477" max="9477" width="10" style="45" bestFit="1" customWidth="1"/>
    <col min="9478" max="9478" width="8.85546875" style="45" bestFit="1" customWidth="1"/>
    <col min="9479" max="9479" width="22.85546875" style="45" customWidth="1"/>
    <col min="9480" max="9480" width="59.7109375" style="45" bestFit="1" customWidth="1"/>
    <col min="9481" max="9481" width="57.85546875" style="45" bestFit="1" customWidth="1"/>
    <col min="9482" max="9482" width="35.28515625" style="45" bestFit="1" customWidth="1"/>
    <col min="9483" max="9483" width="28.140625" style="45" bestFit="1" customWidth="1"/>
    <col min="9484" max="9484" width="33.140625" style="45" bestFit="1" customWidth="1"/>
    <col min="9485" max="9485" width="26" style="45" bestFit="1" customWidth="1"/>
    <col min="9486" max="9486" width="19.140625" style="45" bestFit="1" customWidth="1"/>
    <col min="9487" max="9487" width="10.42578125" style="45" customWidth="1"/>
    <col min="9488" max="9488" width="11.85546875" style="45" customWidth="1"/>
    <col min="9489" max="9489" width="14.7109375" style="45" customWidth="1"/>
    <col min="9490" max="9490" width="9" style="45" bestFit="1" customWidth="1"/>
    <col min="9491" max="9730" width="9.140625" style="45"/>
    <col min="9731" max="9731" width="4.7109375" style="45" bestFit="1" customWidth="1"/>
    <col min="9732" max="9732" width="9.7109375" style="45" bestFit="1" customWidth="1"/>
    <col min="9733" max="9733" width="10" style="45" bestFit="1" customWidth="1"/>
    <col min="9734" max="9734" width="8.85546875" style="45" bestFit="1" customWidth="1"/>
    <col min="9735" max="9735" width="22.85546875" style="45" customWidth="1"/>
    <col min="9736" max="9736" width="59.7109375" style="45" bestFit="1" customWidth="1"/>
    <col min="9737" max="9737" width="57.85546875" style="45" bestFit="1" customWidth="1"/>
    <col min="9738" max="9738" width="35.28515625" style="45" bestFit="1" customWidth="1"/>
    <col min="9739" max="9739" width="28.140625" style="45" bestFit="1" customWidth="1"/>
    <col min="9740" max="9740" width="33.140625" style="45" bestFit="1" customWidth="1"/>
    <col min="9741" max="9741" width="26" style="45" bestFit="1" customWidth="1"/>
    <col min="9742" max="9742" width="19.140625" style="45" bestFit="1" customWidth="1"/>
    <col min="9743" max="9743" width="10.42578125" style="45" customWidth="1"/>
    <col min="9744" max="9744" width="11.85546875" style="45" customWidth="1"/>
    <col min="9745" max="9745" width="14.7109375" style="45" customWidth="1"/>
    <col min="9746" max="9746" width="9" style="45" bestFit="1" customWidth="1"/>
    <col min="9747" max="9986" width="9.140625" style="45"/>
    <col min="9987" max="9987" width="4.7109375" style="45" bestFit="1" customWidth="1"/>
    <col min="9988" max="9988" width="9.7109375" style="45" bestFit="1" customWidth="1"/>
    <col min="9989" max="9989" width="10" style="45" bestFit="1" customWidth="1"/>
    <col min="9990" max="9990" width="8.85546875" style="45" bestFit="1" customWidth="1"/>
    <col min="9991" max="9991" width="22.85546875" style="45" customWidth="1"/>
    <col min="9992" max="9992" width="59.7109375" style="45" bestFit="1" customWidth="1"/>
    <col min="9993" max="9993" width="57.85546875" style="45" bestFit="1" customWidth="1"/>
    <col min="9994" max="9994" width="35.28515625" style="45" bestFit="1" customWidth="1"/>
    <col min="9995" max="9995" width="28.140625" style="45" bestFit="1" customWidth="1"/>
    <col min="9996" max="9996" width="33.140625" style="45" bestFit="1" customWidth="1"/>
    <col min="9997" max="9997" width="26" style="45" bestFit="1" customWidth="1"/>
    <col min="9998" max="9998" width="19.140625" style="45" bestFit="1" customWidth="1"/>
    <col min="9999" max="9999" width="10.42578125" style="45" customWidth="1"/>
    <col min="10000" max="10000" width="11.85546875" style="45" customWidth="1"/>
    <col min="10001" max="10001" width="14.7109375" style="45" customWidth="1"/>
    <col min="10002" max="10002" width="9" style="45" bestFit="1" customWidth="1"/>
    <col min="10003" max="10242" width="9.140625" style="45"/>
    <col min="10243" max="10243" width="4.7109375" style="45" bestFit="1" customWidth="1"/>
    <col min="10244" max="10244" width="9.7109375" style="45" bestFit="1" customWidth="1"/>
    <col min="10245" max="10245" width="10" style="45" bestFit="1" customWidth="1"/>
    <col min="10246" max="10246" width="8.85546875" style="45" bestFit="1" customWidth="1"/>
    <col min="10247" max="10247" width="22.85546875" style="45" customWidth="1"/>
    <col min="10248" max="10248" width="59.7109375" style="45" bestFit="1" customWidth="1"/>
    <col min="10249" max="10249" width="57.85546875" style="45" bestFit="1" customWidth="1"/>
    <col min="10250" max="10250" width="35.28515625" style="45" bestFit="1" customWidth="1"/>
    <col min="10251" max="10251" width="28.140625" style="45" bestFit="1" customWidth="1"/>
    <col min="10252" max="10252" width="33.140625" style="45" bestFit="1" customWidth="1"/>
    <col min="10253" max="10253" width="26" style="45" bestFit="1" customWidth="1"/>
    <col min="10254" max="10254" width="19.140625" style="45" bestFit="1" customWidth="1"/>
    <col min="10255" max="10255" width="10.42578125" style="45" customWidth="1"/>
    <col min="10256" max="10256" width="11.85546875" style="45" customWidth="1"/>
    <col min="10257" max="10257" width="14.7109375" style="45" customWidth="1"/>
    <col min="10258" max="10258" width="9" style="45" bestFit="1" customWidth="1"/>
    <col min="10259" max="10498" width="9.140625" style="45"/>
    <col min="10499" max="10499" width="4.7109375" style="45" bestFit="1" customWidth="1"/>
    <col min="10500" max="10500" width="9.7109375" style="45" bestFit="1" customWidth="1"/>
    <col min="10501" max="10501" width="10" style="45" bestFit="1" customWidth="1"/>
    <col min="10502" max="10502" width="8.85546875" style="45" bestFit="1" customWidth="1"/>
    <col min="10503" max="10503" width="22.85546875" style="45" customWidth="1"/>
    <col min="10504" max="10504" width="59.7109375" style="45" bestFit="1" customWidth="1"/>
    <col min="10505" max="10505" width="57.85546875" style="45" bestFit="1" customWidth="1"/>
    <col min="10506" max="10506" width="35.28515625" style="45" bestFit="1" customWidth="1"/>
    <col min="10507" max="10507" width="28.140625" style="45" bestFit="1" customWidth="1"/>
    <col min="10508" max="10508" width="33.140625" style="45" bestFit="1" customWidth="1"/>
    <col min="10509" max="10509" width="26" style="45" bestFit="1" customWidth="1"/>
    <col min="10510" max="10510" width="19.140625" style="45" bestFit="1" customWidth="1"/>
    <col min="10511" max="10511" width="10.42578125" style="45" customWidth="1"/>
    <col min="10512" max="10512" width="11.85546875" style="45" customWidth="1"/>
    <col min="10513" max="10513" width="14.7109375" style="45" customWidth="1"/>
    <col min="10514" max="10514" width="9" style="45" bestFit="1" customWidth="1"/>
    <col min="10515" max="10754" width="9.140625" style="45"/>
    <col min="10755" max="10755" width="4.7109375" style="45" bestFit="1" customWidth="1"/>
    <col min="10756" max="10756" width="9.7109375" style="45" bestFit="1" customWidth="1"/>
    <col min="10757" max="10757" width="10" style="45" bestFit="1" customWidth="1"/>
    <col min="10758" max="10758" width="8.85546875" style="45" bestFit="1" customWidth="1"/>
    <col min="10759" max="10759" width="22.85546875" style="45" customWidth="1"/>
    <col min="10760" max="10760" width="59.7109375" style="45" bestFit="1" customWidth="1"/>
    <col min="10761" max="10761" width="57.85546875" style="45" bestFit="1" customWidth="1"/>
    <col min="10762" max="10762" width="35.28515625" style="45" bestFit="1" customWidth="1"/>
    <col min="10763" max="10763" width="28.140625" style="45" bestFit="1" customWidth="1"/>
    <col min="10764" max="10764" width="33.140625" style="45" bestFit="1" customWidth="1"/>
    <col min="10765" max="10765" width="26" style="45" bestFit="1" customWidth="1"/>
    <col min="10766" max="10766" width="19.140625" style="45" bestFit="1" customWidth="1"/>
    <col min="10767" max="10767" width="10.42578125" style="45" customWidth="1"/>
    <col min="10768" max="10768" width="11.85546875" style="45" customWidth="1"/>
    <col min="10769" max="10769" width="14.7109375" style="45" customWidth="1"/>
    <col min="10770" max="10770" width="9" style="45" bestFit="1" customWidth="1"/>
    <col min="10771" max="11010" width="9.140625" style="45"/>
    <col min="11011" max="11011" width="4.7109375" style="45" bestFit="1" customWidth="1"/>
    <col min="11012" max="11012" width="9.7109375" style="45" bestFit="1" customWidth="1"/>
    <col min="11013" max="11013" width="10" style="45" bestFit="1" customWidth="1"/>
    <col min="11014" max="11014" width="8.85546875" style="45" bestFit="1" customWidth="1"/>
    <col min="11015" max="11015" width="22.85546875" style="45" customWidth="1"/>
    <col min="11016" max="11016" width="59.7109375" style="45" bestFit="1" customWidth="1"/>
    <col min="11017" max="11017" width="57.85546875" style="45" bestFit="1" customWidth="1"/>
    <col min="11018" max="11018" width="35.28515625" style="45" bestFit="1" customWidth="1"/>
    <col min="11019" max="11019" width="28.140625" style="45" bestFit="1" customWidth="1"/>
    <col min="11020" max="11020" width="33.140625" style="45" bestFit="1" customWidth="1"/>
    <col min="11021" max="11021" width="26" style="45" bestFit="1" customWidth="1"/>
    <col min="11022" max="11022" width="19.140625" style="45" bestFit="1" customWidth="1"/>
    <col min="11023" max="11023" width="10.42578125" style="45" customWidth="1"/>
    <col min="11024" max="11024" width="11.85546875" style="45" customWidth="1"/>
    <col min="11025" max="11025" width="14.7109375" style="45" customWidth="1"/>
    <col min="11026" max="11026" width="9" style="45" bestFit="1" customWidth="1"/>
    <col min="11027" max="11266" width="9.140625" style="45"/>
    <col min="11267" max="11267" width="4.7109375" style="45" bestFit="1" customWidth="1"/>
    <col min="11268" max="11268" width="9.7109375" style="45" bestFit="1" customWidth="1"/>
    <col min="11269" max="11269" width="10" style="45" bestFit="1" customWidth="1"/>
    <col min="11270" max="11270" width="8.85546875" style="45" bestFit="1" customWidth="1"/>
    <col min="11271" max="11271" width="22.85546875" style="45" customWidth="1"/>
    <col min="11272" max="11272" width="59.7109375" style="45" bestFit="1" customWidth="1"/>
    <col min="11273" max="11273" width="57.85546875" style="45" bestFit="1" customWidth="1"/>
    <col min="11274" max="11274" width="35.28515625" style="45" bestFit="1" customWidth="1"/>
    <col min="11275" max="11275" width="28.140625" style="45" bestFit="1" customWidth="1"/>
    <col min="11276" max="11276" width="33.140625" style="45" bestFit="1" customWidth="1"/>
    <col min="11277" max="11277" width="26" style="45" bestFit="1" customWidth="1"/>
    <col min="11278" max="11278" width="19.140625" style="45" bestFit="1" customWidth="1"/>
    <col min="11279" max="11279" width="10.42578125" style="45" customWidth="1"/>
    <col min="11280" max="11280" width="11.85546875" style="45" customWidth="1"/>
    <col min="11281" max="11281" width="14.7109375" style="45" customWidth="1"/>
    <col min="11282" max="11282" width="9" style="45" bestFit="1" customWidth="1"/>
    <col min="11283" max="11522" width="9.140625" style="45"/>
    <col min="11523" max="11523" width="4.7109375" style="45" bestFit="1" customWidth="1"/>
    <col min="11524" max="11524" width="9.7109375" style="45" bestFit="1" customWidth="1"/>
    <col min="11525" max="11525" width="10" style="45" bestFit="1" customWidth="1"/>
    <col min="11526" max="11526" width="8.85546875" style="45" bestFit="1" customWidth="1"/>
    <col min="11527" max="11527" width="22.85546875" style="45" customWidth="1"/>
    <col min="11528" max="11528" width="59.7109375" style="45" bestFit="1" customWidth="1"/>
    <col min="11529" max="11529" width="57.85546875" style="45" bestFit="1" customWidth="1"/>
    <col min="11530" max="11530" width="35.28515625" style="45" bestFit="1" customWidth="1"/>
    <col min="11531" max="11531" width="28.140625" style="45" bestFit="1" customWidth="1"/>
    <col min="11532" max="11532" width="33.140625" style="45" bestFit="1" customWidth="1"/>
    <col min="11533" max="11533" width="26" style="45" bestFit="1" customWidth="1"/>
    <col min="11534" max="11534" width="19.140625" style="45" bestFit="1" customWidth="1"/>
    <col min="11535" max="11535" width="10.42578125" style="45" customWidth="1"/>
    <col min="11536" max="11536" width="11.85546875" style="45" customWidth="1"/>
    <col min="11537" max="11537" width="14.7109375" style="45" customWidth="1"/>
    <col min="11538" max="11538" width="9" style="45" bestFit="1" customWidth="1"/>
    <col min="11539" max="11778" width="9.140625" style="45"/>
    <col min="11779" max="11779" width="4.7109375" style="45" bestFit="1" customWidth="1"/>
    <col min="11780" max="11780" width="9.7109375" style="45" bestFit="1" customWidth="1"/>
    <col min="11781" max="11781" width="10" style="45" bestFit="1" customWidth="1"/>
    <col min="11782" max="11782" width="8.85546875" style="45" bestFit="1" customWidth="1"/>
    <col min="11783" max="11783" width="22.85546875" style="45" customWidth="1"/>
    <col min="11784" max="11784" width="59.7109375" style="45" bestFit="1" customWidth="1"/>
    <col min="11785" max="11785" width="57.85546875" style="45" bestFit="1" customWidth="1"/>
    <col min="11786" max="11786" width="35.28515625" style="45" bestFit="1" customWidth="1"/>
    <col min="11787" max="11787" width="28.140625" style="45" bestFit="1" customWidth="1"/>
    <col min="11788" max="11788" width="33.140625" style="45" bestFit="1" customWidth="1"/>
    <col min="11789" max="11789" width="26" style="45" bestFit="1" customWidth="1"/>
    <col min="11790" max="11790" width="19.140625" style="45" bestFit="1" customWidth="1"/>
    <col min="11791" max="11791" width="10.42578125" style="45" customWidth="1"/>
    <col min="11792" max="11792" width="11.85546875" style="45" customWidth="1"/>
    <col min="11793" max="11793" width="14.7109375" style="45" customWidth="1"/>
    <col min="11794" max="11794" width="9" style="45" bestFit="1" customWidth="1"/>
    <col min="11795" max="12034" width="9.140625" style="45"/>
    <col min="12035" max="12035" width="4.7109375" style="45" bestFit="1" customWidth="1"/>
    <col min="12036" max="12036" width="9.7109375" style="45" bestFit="1" customWidth="1"/>
    <col min="12037" max="12037" width="10" style="45" bestFit="1" customWidth="1"/>
    <col min="12038" max="12038" width="8.85546875" style="45" bestFit="1" customWidth="1"/>
    <col min="12039" max="12039" width="22.85546875" style="45" customWidth="1"/>
    <col min="12040" max="12040" width="59.7109375" style="45" bestFit="1" customWidth="1"/>
    <col min="12041" max="12041" width="57.85546875" style="45" bestFit="1" customWidth="1"/>
    <col min="12042" max="12042" width="35.28515625" style="45" bestFit="1" customWidth="1"/>
    <col min="12043" max="12043" width="28.140625" style="45" bestFit="1" customWidth="1"/>
    <col min="12044" max="12044" width="33.140625" style="45" bestFit="1" customWidth="1"/>
    <col min="12045" max="12045" width="26" style="45" bestFit="1" customWidth="1"/>
    <col min="12046" max="12046" width="19.140625" style="45" bestFit="1" customWidth="1"/>
    <col min="12047" max="12047" width="10.42578125" style="45" customWidth="1"/>
    <col min="12048" max="12048" width="11.85546875" style="45" customWidth="1"/>
    <col min="12049" max="12049" width="14.7109375" style="45" customWidth="1"/>
    <col min="12050" max="12050" width="9" style="45" bestFit="1" customWidth="1"/>
    <col min="12051" max="12290" width="9.140625" style="45"/>
    <col min="12291" max="12291" width="4.7109375" style="45" bestFit="1" customWidth="1"/>
    <col min="12292" max="12292" width="9.7109375" style="45" bestFit="1" customWidth="1"/>
    <col min="12293" max="12293" width="10" style="45" bestFit="1" customWidth="1"/>
    <col min="12294" max="12294" width="8.85546875" style="45" bestFit="1" customWidth="1"/>
    <col min="12295" max="12295" width="22.85546875" style="45" customWidth="1"/>
    <col min="12296" max="12296" width="59.7109375" style="45" bestFit="1" customWidth="1"/>
    <col min="12297" max="12297" width="57.85546875" style="45" bestFit="1" customWidth="1"/>
    <col min="12298" max="12298" width="35.28515625" style="45" bestFit="1" customWidth="1"/>
    <col min="12299" max="12299" width="28.140625" style="45" bestFit="1" customWidth="1"/>
    <col min="12300" max="12300" width="33.140625" style="45" bestFit="1" customWidth="1"/>
    <col min="12301" max="12301" width="26" style="45" bestFit="1" customWidth="1"/>
    <col min="12302" max="12302" width="19.140625" style="45" bestFit="1" customWidth="1"/>
    <col min="12303" max="12303" width="10.42578125" style="45" customWidth="1"/>
    <col min="12304" max="12304" width="11.85546875" style="45" customWidth="1"/>
    <col min="12305" max="12305" width="14.7109375" style="45" customWidth="1"/>
    <col min="12306" max="12306" width="9" style="45" bestFit="1" customWidth="1"/>
    <col min="12307" max="12546" width="9.140625" style="45"/>
    <col min="12547" max="12547" width="4.7109375" style="45" bestFit="1" customWidth="1"/>
    <col min="12548" max="12548" width="9.7109375" style="45" bestFit="1" customWidth="1"/>
    <col min="12549" max="12549" width="10" style="45" bestFit="1" customWidth="1"/>
    <col min="12550" max="12550" width="8.85546875" style="45" bestFit="1" customWidth="1"/>
    <col min="12551" max="12551" width="22.85546875" style="45" customWidth="1"/>
    <col min="12552" max="12552" width="59.7109375" style="45" bestFit="1" customWidth="1"/>
    <col min="12553" max="12553" width="57.85546875" style="45" bestFit="1" customWidth="1"/>
    <col min="12554" max="12554" width="35.28515625" style="45" bestFit="1" customWidth="1"/>
    <col min="12555" max="12555" width="28.140625" style="45" bestFit="1" customWidth="1"/>
    <col min="12556" max="12556" width="33.140625" style="45" bestFit="1" customWidth="1"/>
    <col min="12557" max="12557" width="26" style="45" bestFit="1" customWidth="1"/>
    <col min="12558" max="12558" width="19.140625" style="45" bestFit="1" customWidth="1"/>
    <col min="12559" max="12559" width="10.42578125" style="45" customWidth="1"/>
    <col min="12560" max="12560" width="11.85546875" style="45" customWidth="1"/>
    <col min="12561" max="12561" width="14.7109375" style="45" customWidth="1"/>
    <col min="12562" max="12562" width="9" style="45" bestFit="1" customWidth="1"/>
    <col min="12563" max="12802" width="9.140625" style="45"/>
    <col min="12803" max="12803" width="4.7109375" style="45" bestFit="1" customWidth="1"/>
    <col min="12804" max="12804" width="9.7109375" style="45" bestFit="1" customWidth="1"/>
    <col min="12805" max="12805" width="10" style="45" bestFit="1" customWidth="1"/>
    <col min="12806" max="12806" width="8.85546875" style="45" bestFit="1" customWidth="1"/>
    <col min="12807" max="12807" width="22.85546875" style="45" customWidth="1"/>
    <col min="12808" max="12808" width="59.7109375" style="45" bestFit="1" customWidth="1"/>
    <col min="12809" max="12809" width="57.85546875" style="45" bestFit="1" customWidth="1"/>
    <col min="12810" max="12810" width="35.28515625" style="45" bestFit="1" customWidth="1"/>
    <col min="12811" max="12811" width="28.140625" style="45" bestFit="1" customWidth="1"/>
    <col min="12812" max="12812" width="33.140625" style="45" bestFit="1" customWidth="1"/>
    <col min="12813" max="12813" width="26" style="45" bestFit="1" customWidth="1"/>
    <col min="12814" max="12814" width="19.140625" style="45" bestFit="1" customWidth="1"/>
    <col min="12815" max="12815" width="10.42578125" style="45" customWidth="1"/>
    <col min="12816" max="12816" width="11.85546875" style="45" customWidth="1"/>
    <col min="12817" max="12817" width="14.7109375" style="45" customWidth="1"/>
    <col min="12818" max="12818" width="9" style="45" bestFit="1" customWidth="1"/>
    <col min="12819" max="13058" width="9.140625" style="45"/>
    <col min="13059" max="13059" width="4.7109375" style="45" bestFit="1" customWidth="1"/>
    <col min="13060" max="13060" width="9.7109375" style="45" bestFit="1" customWidth="1"/>
    <col min="13061" max="13061" width="10" style="45" bestFit="1" customWidth="1"/>
    <col min="13062" max="13062" width="8.85546875" style="45" bestFit="1" customWidth="1"/>
    <col min="13063" max="13063" width="22.85546875" style="45" customWidth="1"/>
    <col min="13064" max="13064" width="59.7109375" style="45" bestFit="1" customWidth="1"/>
    <col min="13065" max="13065" width="57.85546875" style="45" bestFit="1" customWidth="1"/>
    <col min="13066" max="13066" width="35.28515625" style="45" bestFit="1" customWidth="1"/>
    <col min="13067" max="13067" width="28.140625" style="45" bestFit="1" customWidth="1"/>
    <col min="13068" max="13068" width="33.140625" style="45" bestFit="1" customWidth="1"/>
    <col min="13069" max="13069" width="26" style="45" bestFit="1" customWidth="1"/>
    <col min="13070" max="13070" width="19.140625" style="45" bestFit="1" customWidth="1"/>
    <col min="13071" max="13071" width="10.42578125" style="45" customWidth="1"/>
    <col min="13072" max="13072" width="11.85546875" style="45" customWidth="1"/>
    <col min="13073" max="13073" width="14.7109375" style="45" customWidth="1"/>
    <col min="13074" max="13074" width="9" style="45" bestFit="1" customWidth="1"/>
    <col min="13075" max="13314" width="9.140625" style="45"/>
    <col min="13315" max="13315" width="4.7109375" style="45" bestFit="1" customWidth="1"/>
    <col min="13316" max="13316" width="9.7109375" style="45" bestFit="1" customWidth="1"/>
    <col min="13317" max="13317" width="10" style="45" bestFit="1" customWidth="1"/>
    <col min="13318" max="13318" width="8.85546875" style="45" bestFit="1" customWidth="1"/>
    <col min="13319" max="13319" width="22.85546875" style="45" customWidth="1"/>
    <col min="13320" max="13320" width="59.7109375" style="45" bestFit="1" customWidth="1"/>
    <col min="13321" max="13321" width="57.85546875" style="45" bestFit="1" customWidth="1"/>
    <col min="13322" max="13322" width="35.28515625" style="45" bestFit="1" customWidth="1"/>
    <col min="13323" max="13323" width="28.140625" style="45" bestFit="1" customWidth="1"/>
    <col min="13324" max="13324" width="33.140625" style="45" bestFit="1" customWidth="1"/>
    <col min="13325" max="13325" width="26" style="45" bestFit="1" customWidth="1"/>
    <col min="13326" max="13326" width="19.140625" style="45" bestFit="1" customWidth="1"/>
    <col min="13327" max="13327" width="10.42578125" style="45" customWidth="1"/>
    <col min="13328" max="13328" width="11.85546875" style="45" customWidth="1"/>
    <col min="13329" max="13329" width="14.7109375" style="45" customWidth="1"/>
    <col min="13330" max="13330" width="9" style="45" bestFit="1" customWidth="1"/>
    <col min="13331" max="13570" width="9.140625" style="45"/>
    <col min="13571" max="13571" width="4.7109375" style="45" bestFit="1" customWidth="1"/>
    <col min="13572" max="13572" width="9.7109375" style="45" bestFit="1" customWidth="1"/>
    <col min="13573" max="13573" width="10" style="45" bestFit="1" customWidth="1"/>
    <col min="13574" max="13574" width="8.85546875" style="45" bestFit="1" customWidth="1"/>
    <col min="13575" max="13575" width="22.85546875" style="45" customWidth="1"/>
    <col min="13576" max="13576" width="59.7109375" style="45" bestFit="1" customWidth="1"/>
    <col min="13577" max="13577" width="57.85546875" style="45" bestFit="1" customWidth="1"/>
    <col min="13578" max="13578" width="35.28515625" style="45" bestFit="1" customWidth="1"/>
    <col min="13579" max="13579" width="28.140625" style="45" bestFit="1" customWidth="1"/>
    <col min="13580" max="13580" width="33.140625" style="45" bestFit="1" customWidth="1"/>
    <col min="13581" max="13581" width="26" style="45" bestFit="1" customWidth="1"/>
    <col min="13582" max="13582" width="19.140625" style="45" bestFit="1" customWidth="1"/>
    <col min="13583" max="13583" width="10.42578125" style="45" customWidth="1"/>
    <col min="13584" max="13584" width="11.85546875" style="45" customWidth="1"/>
    <col min="13585" max="13585" width="14.7109375" style="45" customWidth="1"/>
    <col min="13586" max="13586" width="9" style="45" bestFit="1" customWidth="1"/>
    <col min="13587" max="13826" width="9.140625" style="45"/>
    <col min="13827" max="13827" width="4.7109375" style="45" bestFit="1" customWidth="1"/>
    <col min="13828" max="13828" width="9.7109375" style="45" bestFit="1" customWidth="1"/>
    <col min="13829" max="13829" width="10" style="45" bestFit="1" customWidth="1"/>
    <col min="13830" max="13830" width="8.85546875" style="45" bestFit="1" customWidth="1"/>
    <col min="13831" max="13831" width="22.85546875" style="45" customWidth="1"/>
    <col min="13832" max="13832" width="59.7109375" style="45" bestFit="1" customWidth="1"/>
    <col min="13833" max="13833" width="57.85546875" style="45" bestFit="1" customWidth="1"/>
    <col min="13834" max="13834" width="35.28515625" style="45" bestFit="1" customWidth="1"/>
    <col min="13835" max="13835" width="28.140625" style="45" bestFit="1" customWidth="1"/>
    <col min="13836" max="13836" width="33.140625" style="45" bestFit="1" customWidth="1"/>
    <col min="13837" max="13837" width="26" style="45" bestFit="1" customWidth="1"/>
    <col min="13838" max="13838" width="19.140625" style="45" bestFit="1" customWidth="1"/>
    <col min="13839" max="13839" width="10.42578125" style="45" customWidth="1"/>
    <col min="13840" max="13840" width="11.85546875" style="45" customWidth="1"/>
    <col min="13841" max="13841" width="14.7109375" style="45" customWidth="1"/>
    <col min="13842" max="13842" width="9" style="45" bestFit="1" customWidth="1"/>
    <col min="13843" max="14082" width="9.140625" style="45"/>
    <col min="14083" max="14083" width="4.7109375" style="45" bestFit="1" customWidth="1"/>
    <col min="14084" max="14084" width="9.7109375" style="45" bestFit="1" customWidth="1"/>
    <col min="14085" max="14085" width="10" style="45" bestFit="1" customWidth="1"/>
    <col min="14086" max="14086" width="8.85546875" style="45" bestFit="1" customWidth="1"/>
    <col min="14087" max="14087" width="22.85546875" style="45" customWidth="1"/>
    <col min="14088" max="14088" width="59.7109375" style="45" bestFit="1" customWidth="1"/>
    <col min="14089" max="14089" width="57.85546875" style="45" bestFit="1" customWidth="1"/>
    <col min="14090" max="14090" width="35.28515625" style="45" bestFit="1" customWidth="1"/>
    <col min="14091" max="14091" width="28.140625" style="45" bestFit="1" customWidth="1"/>
    <col min="14092" max="14092" width="33.140625" style="45" bestFit="1" customWidth="1"/>
    <col min="14093" max="14093" width="26" style="45" bestFit="1" customWidth="1"/>
    <col min="14094" max="14094" width="19.140625" style="45" bestFit="1" customWidth="1"/>
    <col min="14095" max="14095" width="10.42578125" style="45" customWidth="1"/>
    <col min="14096" max="14096" width="11.85546875" style="45" customWidth="1"/>
    <col min="14097" max="14097" width="14.7109375" style="45" customWidth="1"/>
    <col min="14098" max="14098" width="9" style="45" bestFit="1" customWidth="1"/>
    <col min="14099" max="14338" width="9.140625" style="45"/>
    <col min="14339" max="14339" width="4.7109375" style="45" bestFit="1" customWidth="1"/>
    <col min="14340" max="14340" width="9.7109375" style="45" bestFit="1" customWidth="1"/>
    <col min="14341" max="14341" width="10" style="45" bestFit="1" customWidth="1"/>
    <col min="14342" max="14342" width="8.85546875" style="45" bestFit="1" customWidth="1"/>
    <col min="14343" max="14343" width="22.85546875" style="45" customWidth="1"/>
    <col min="14344" max="14344" width="59.7109375" style="45" bestFit="1" customWidth="1"/>
    <col min="14345" max="14345" width="57.85546875" style="45" bestFit="1" customWidth="1"/>
    <col min="14346" max="14346" width="35.28515625" style="45" bestFit="1" customWidth="1"/>
    <col min="14347" max="14347" width="28.140625" style="45" bestFit="1" customWidth="1"/>
    <col min="14348" max="14348" width="33.140625" style="45" bestFit="1" customWidth="1"/>
    <col min="14349" max="14349" width="26" style="45" bestFit="1" customWidth="1"/>
    <col min="14350" max="14350" width="19.140625" style="45" bestFit="1" customWidth="1"/>
    <col min="14351" max="14351" width="10.42578125" style="45" customWidth="1"/>
    <col min="14352" max="14352" width="11.85546875" style="45" customWidth="1"/>
    <col min="14353" max="14353" width="14.7109375" style="45" customWidth="1"/>
    <col min="14354" max="14354" width="9" style="45" bestFit="1" customWidth="1"/>
    <col min="14355" max="14594" width="9.140625" style="45"/>
    <col min="14595" max="14595" width="4.7109375" style="45" bestFit="1" customWidth="1"/>
    <col min="14596" max="14596" width="9.7109375" style="45" bestFit="1" customWidth="1"/>
    <col min="14597" max="14597" width="10" style="45" bestFit="1" customWidth="1"/>
    <col min="14598" max="14598" width="8.85546875" style="45" bestFit="1" customWidth="1"/>
    <col min="14599" max="14599" width="22.85546875" style="45" customWidth="1"/>
    <col min="14600" max="14600" width="59.7109375" style="45" bestFit="1" customWidth="1"/>
    <col min="14601" max="14601" width="57.85546875" style="45" bestFit="1" customWidth="1"/>
    <col min="14602" max="14602" width="35.28515625" style="45" bestFit="1" customWidth="1"/>
    <col min="14603" max="14603" width="28.140625" style="45" bestFit="1" customWidth="1"/>
    <col min="14604" max="14604" width="33.140625" style="45" bestFit="1" customWidth="1"/>
    <col min="14605" max="14605" width="26" style="45" bestFit="1" customWidth="1"/>
    <col min="14606" max="14606" width="19.140625" style="45" bestFit="1" customWidth="1"/>
    <col min="14607" max="14607" width="10.42578125" style="45" customWidth="1"/>
    <col min="14608" max="14608" width="11.85546875" style="45" customWidth="1"/>
    <col min="14609" max="14609" width="14.7109375" style="45" customWidth="1"/>
    <col min="14610" max="14610" width="9" style="45" bestFit="1" customWidth="1"/>
    <col min="14611" max="14850" width="9.140625" style="45"/>
    <col min="14851" max="14851" width="4.7109375" style="45" bestFit="1" customWidth="1"/>
    <col min="14852" max="14852" width="9.7109375" style="45" bestFit="1" customWidth="1"/>
    <col min="14853" max="14853" width="10" style="45" bestFit="1" customWidth="1"/>
    <col min="14854" max="14854" width="8.85546875" style="45" bestFit="1" customWidth="1"/>
    <col min="14855" max="14855" width="22.85546875" style="45" customWidth="1"/>
    <col min="14856" max="14856" width="59.7109375" style="45" bestFit="1" customWidth="1"/>
    <col min="14857" max="14857" width="57.85546875" style="45" bestFit="1" customWidth="1"/>
    <col min="14858" max="14858" width="35.28515625" style="45" bestFit="1" customWidth="1"/>
    <col min="14859" max="14859" width="28.140625" style="45" bestFit="1" customWidth="1"/>
    <col min="14860" max="14860" width="33.140625" style="45" bestFit="1" customWidth="1"/>
    <col min="14861" max="14861" width="26" style="45" bestFit="1" customWidth="1"/>
    <col min="14862" max="14862" width="19.140625" style="45" bestFit="1" customWidth="1"/>
    <col min="14863" max="14863" width="10.42578125" style="45" customWidth="1"/>
    <col min="14864" max="14864" width="11.85546875" style="45" customWidth="1"/>
    <col min="14865" max="14865" width="14.7109375" style="45" customWidth="1"/>
    <col min="14866" max="14866" width="9" style="45" bestFit="1" customWidth="1"/>
    <col min="14867" max="15106" width="9.140625" style="45"/>
    <col min="15107" max="15107" width="4.7109375" style="45" bestFit="1" customWidth="1"/>
    <col min="15108" max="15108" width="9.7109375" style="45" bestFit="1" customWidth="1"/>
    <col min="15109" max="15109" width="10" style="45" bestFit="1" customWidth="1"/>
    <col min="15110" max="15110" width="8.85546875" style="45" bestFit="1" customWidth="1"/>
    <col min="15111" max="15111" width="22.85546875" style="45" customWidth="1"/>
    <col min="15112" max="15112" width="59.7109375" style="45" bestFit="1" customWidth="1"/>
    <col min="15113" max="15113" width="57.85546875" style="45" bestFit="1" customWidth="1"/>
    <col min="15114" max="15114" width="35.28515625" style="45" bestFit="1" customWidth="1"/>
    <col min="15115" max="15115" width="28.140625" style="45" bestFit="1" customWidth="1"/>
    <col min="15116" max="15116" width="33.140625" style="45" bestFit="1" customWidth="1"/>
    <col min="15117" max="15117" width="26" style="45" bestFit="1" customWidth="1"/>
    <col min="15118" max="15118" width="19.140625" style="45" bestFit="1" customWidth="1"/>
    <col min="15119" max="15119" width="10.42578125" style="45" customWidth="1"/>
    <col min="15120" max="15120" width="11.85546875" style="45" customWidth="1"/>
    <col min="15121" max="15121" width="14.7109375" style="45" customWidth="1"/>
    <col min="15122" max="15122" width="9" style="45" bestFit="1" customWidth="1"/>
    <col min="15123" max="15362" width="9.140625" style="45"/>
    <col min="15363" max="15363" width="4.7109375" style="45" bestFit="1" customWidth="1"/>
    <col min="15364" max="15364" width="9.7109375" style="45" bestFit="1" customWidth="1"/>
    <col min="15365" max="15365" width="10" style="45" bestFit="1" customWidth="1"/>
    <col min="15366" max="15366" width="8.85546875" style="45" bestFit="1" customWidth="1"/>
    <col min="15367" max="15367" width="22.85546875" style="45" customWidth="1"/>
    <col min="15368" max="15368" width="59.7109375" style="45" bestFit="1" customWidth="1"/>
    <col min="15369" max="15369" width="57.85546875" style="45" bestFit="1" customWidth="1"/>
    <col min="15370" max="15370" width="35.28515625" style="45" bestFit="1" customWidth="1"/>
    <col min="15371" max="15371" width="28.140625" style="45" bestFit="1" customWidth="1"/>
    <col min="15372" max="15372" width="33.140625" style="45" bestFit="1" customWidth="1"/>
    <col min="15373" max="15373" width="26" style="45" bestFit="1" customWidth="1"/>
    <col min="15374" max="15374" width="19.140625" style="45" bestFit="1" customWidth="1"/>
    <col min="15375" max="15375" width="10.42578125" style="45" customWidth="1"/>
    <col min="15376" max="15376" width="11.85546875" style="45" customWidth="1"/>
    <col min="15377" max="15377" width="14.7109375" style="45" customWidth="1"/>
    <col min="15378" max="15378" width="9" style="45" bestFit="1" customWidth="1"/>
    <col min="15379" max="15618" width="9.140625" style="45"/>
    <col min="15619" max="15619" width="4.7109375" style="45" bestFit="1" customWidth="1"/>
    <col min="15620" max="15620" width="9.7109375" style="45" bestFit="1" customWidth="1"/>
    <col min="15621" max="15621" width="10" style="45" bestFit="1" customWidth="1"/>
    <col min="15622" max="15622" width="8.85546875" style="45" bestFit="1" customWidth="1"/>
    <col min="15623" max="15623" width="22.85546875" style="45" customWidth="1"/>
    <col min="15624" max="15624" width="59.7109375" style="45" bestFit="1" customWidth="1"/>
    <col min="15625" max="15625" width="57.85546875" style="45" bestFit="1" customWidth="1"/>
    <col min="15626" max="15626" width="35.28515625" style="45" bestFit="1" customWidth="1"/>
    <col min="15627" max="15627" width="28.140625" style="45" bestFit="1" customWidth="1"/>
    <col min="15628" max="15628" width="33.140625" style="45" bestFit="1" customWidth="1"/>
    <col min="15629" max="15629" width="26" style="45" bestFit="1" customWidth="1"/>
    <col min="15630" max="15630" width="19.140625" style="45" bestFit="1" customWidth="1"/>
    <col min="15631" max="15631" width="10.42578125" style="45" customWidth="1"/>
    <col min="15632" max="15632" width="11.85546875" style="45" customWidth="1"/>
    <col min="15633" max="15633" width="14.7109375" style="45" customWidth="1"/>
    <col min="15634" max="15634" width="9" style="45" bestFit="1" customWidth="1"/>
    <col min="15635" max="15874" width="9.140625" style="45"/>
    <col min="15875" max="15875" width="4.7109375" style="45" bestFit="1" customWidth="1"/>
    <col min="15876" max="15876" width="9.7109375" style="45" bestFit="1" customWidth="1"/>
    <col min="15877" max="15877" width="10" style="45" bestFit="1" customWidth="1"/>
    <col min="15878" max="15878" width="8.85546875" style="45" bestFit="1" customWidth="1"/>
    <col min="15879" max="15879" width="22.85546875" style="45" customWidth="1"/>
    <col min="15880" max="15880" width="59.7109375" style="45" bestFit="1" customWidth="1"/>
    <col min="15881" max="15881" width="57.85546875" style="45" bestFit="1" customWidth="1"/>
    <col min="15882" max="15882" width="35.28515625" style="45" bestFit="1" customWidth="1"/>
    <col min="15883" max="15883" width="28.140625" style="45" bestFit="1" customWidth="1"/>
    <col min="15884" max="15884" width="33.140625" style="45" bestFit="1" customWidth="1"/>
    <col min="15885" max="15885" width="26" style="45" bestFit="1" customWidth="1"/>
    <col min="15886" max="15886" width="19.140625" style="45" bestFit="1" customWidth="1"/>
    <col min="15887" max="15887" width="10.42578125" style="45" customWidth="1"/>
    <col min="15888" max="15888" width="11.85546875" style="45" customWidth="1"/>
    <col min="15889" max="15889" width="14.7109375" style="45" customWidth="1"/>
    <col min="15890" max="15890" width="9" style="45" bestFit="1" customWidth="1"/>
    <col min="15891" max="16130" width="9.140625" style="45"/>
    <col min="16131" max="16131" width="4.7109375" style="45" bestFit="1" customWidth="1"/>
    <col min="16132" max="16132" width="9.7109375" style="45" bestFit="1" customWidth="1"/>
    <col min="16133" max="16133" width="10" style="45" bestFit="1" customWidth="1"/>
    <col min="16134" max="16134" width="8.85546875" style="45" bestFit="1" customWidth="1"/>
    <col min="16135" max="16135" width="22.85546875" style="45" customWidth="1"/>
    <col min="16136" max="16136" width="59.7109375" style="45" bestFit="1" customWidth="1"/>
    <col min="16137" max="16137" width="57.85546875" style="45" bestFit="1" customWidth="1"/>
    <col min="16138" max="16138" width="35.28515625" style="45" bestFit="1" customWidth="1"/>
    <col min="16139" max="16139" width="28.140625" style="45" bestFit="1" customWidth="1"/>
    <col min="16140" max="16140" width="33.140625" style="45" bestFit="1" customWidth="1"/>
    <col min="16141" max="16141" width="26" style="45" bestFit="1" customWidth="1"/>
    <col min="16142" max="16142" width="19.140625" style="45" bestFit="1" customWidth="1"/>
    <col min="16143" max="16143" width="10.42578125" style="45" customWidth="1"/>
    <col min="16144" max="16144" width="11.85546875" style="45" customWidth="1"/>
    <col min="16145" max="16145" width="14.7109375" style="45" customWidth="1"/>
    <col min="16146" max="16146" width="9" style="45" bestFit="1" customWidth="1"/>
    <col min="16147" max="16384" width="9.140625" style="45"/>
  </cols>
  <sheetData>
    <row r="1" spans="1:19" ht="18.75" x14ac:dyDescent="0.3">
      <c r="A1" s="266" t="s">
        <v>793</v>
      </c>
    </row>
    <row r="2" spans="1:19" x14ac:dyDescent="0.2">
      <c r="A2" s="44" t="s">
        <v>804</v>
      </c>
    </row>
    <row r="4" spans="1:19" s="4" customFormat="1" ht="42.75" customHeight="1" x14ac:dyDescent="0.2">
      <c r="A4" s="400" t="s">
        <v>0</v>
      </c>
      <c r="B4" s="402" t="s">
        <v>1</v>
      </c>
      <c r="C4" s="402" t="s">
        <v>2</v>
      </c>
      <c r="D4" s="402" t="s">
        <v>3</v>
      </c>
      <c r="E4" s="400" t="s">
        <v>4</v>
      </c>
      <c r="F4" s="400" t="s">
        <v>5</v>
      </c>
      <c r="G4" s="400" t="s">
        <v>6</v>
      </c>
      <c r="H4" s="404" t="s">
        <v>7</v>
      </c>
      <c r="I4" s="404"/>
      <c r="J4" s="400" t="s">
        <v>8</v>
      </c>
      <c r="K4" s="405" t="s">
        <v>9</v>
      </c>
      <c r="L4" s="342"/>
      <c r="M4" s="406" t="s">
        <v>10</v>
      </c>
      <c r="N4" s="406"/>
      <c r="O4" s="406" t="s">
        <v>11</v>
      </c>
      <c r="P4" s="406"/>
      <c r="Q4" s="400" t="s">
        <v>12</v>
      </c>
      <c r="R4" s="402" t="s">
        <v>13</v>
      </c>
      <c r="S4" s="3"/>
    </row>
    <row r="5" spans="1:19" s="4" customFormat="1" ht="17.25" customHeight="1" x14ac:dyDescent="0.2">
      <c r="A5" s="401"/>
      <c r="B5" s="403"/>
      <c r="C5" s="403"/>
      <c r="D5" s="403"/>
      <c r="E5" s="401"/>
      <c r="F5" s="401"/>
      <c r="G5" s="401"/>
      <c r="H5" s="47" t="s">
        <v>14</v>
      </c>
      <c r="I5" s="47" t="s">
        <v>15</v>
      </c>
      <c r="J5" s="401"/>
      <c r="K5" s="48">
        <v>2018</v>
      </c>
      <c r="L5" s="48">
        <v>2019</v>
      </c>
      <c r="M5" s="49">
        <v>2018</v>
      </c>
      <c r="N5" s="49">
        <v>2019</v>
      </c>
      <c r="O5" s="49">
        <v>2018</v>
      </c>
      <c r="P5" s="49">
        <v>2019</v>
      </c>
      <c r="Q5" s="401"/>
      <c r="R5" s="403"/>
      <c r="S5" s="3"/>
    </row>
    <row r="6" spans="1:19" s="4" customFormat="1" x14ac:dyDescent="0.2">
      <c r="A6" s="50" t="s">
        <v>16</v>
      </c>
      <c r="B6" s="47" t="s">
        <v>17</v>
      </c>
      <c r="C6" s="47" t="s">
        <v>18</v>
      </c>
      <c r="D6" s="47" t="s">
        <v>19</v>
      </c>
      <c r="E6" s="50" t="s">
        <v>20</v>
      </c>
      <c r="F6" s="50" t="s">
        <v>21</v>
      </c>
      <c r="G6" s="50" t="s">
        <v>22</v>
      </c>
      <c r="H6" s="47" t="s">
        <v>23</v>
      </c>
      <c r="I6" s="47" t="s">
        <v>24</v>
      </c>
      <c r="J6" s="50" t="s">
        <v>25</v>
      </c>
      <c r="K6" s="48" t="s">
        <v>26</v>
      </c>
      <c r="L6" s="48" t="s">
        <v>27</v>
      </c>
      <c r="M6" s="51" t="s">
        <v>28</v>
      </c>
      <c r="N6" s="51" t="s">
        <v>29</v>
      </c>
      <c r="O6" s="51" t="s">
        <v>30</v>
      </c>
      <c r="P6" s="51" t="s">
        <v>31</v>
      </c>
      <c r="Q6" s="50" t="s">
        <v>32</v>
      </c>
      <c r="R6" s="47" t="s">
        <v>33</v>
      </c>
      <c r="S6" s="3"/>
    </row>
    <row r="7" spans="1:19" s="17" customFormat="1" ht="45" customHeight="1" x14ac:dyDescent="0.2">
      <c r="A7" s="291">
        <v>1</v>
      </c>
      <c r="B7" s="307">
        <v>1</v>
      </c>
      <c r="C7" s="307">
        <v>4</v>
      </c>
      <c r="D7" s="307">
        <v>5</v>
      </c>
      <c r="E7" s="310" t="s">
        <v>345</v>
      </c>
      <c r="F7" s="307" t="s">
        <v>689</v>
      </c>
      <c r="G7" s="307" t="s">
        <v>346</v>
      </c>
      <c r="H7" s="224" t="s">
        <v>347</v>
      </c>
      <c r="I7" s="224">
        <v>80</v>
      </c>
      <c r="J7" s="307" t="s">
        <v>348</v>
      </c>
      <c r="K7" s="324" t="s">
        <v>249</v>
      </c>
      <c r="L7" s="324" t="s">
        <v>120</v>
      </c>
      <c r="M7" s="391">
        <v>9674.42</v>
      </c>
      <c r="N7" s="361" t="s">
        <v>120</v>
      </c>
      <c r="O7" s="391">
        <v>9674.42</v>
      </c>
      <c r="P7" s="361" t="s">
        <v>120</v>
      </c>
      <c r="Q7" s="307" t="s">
        <v>349</v>
      </c>
      <c r="R7" s="307" t="s">
        <v>350</v>
      </c>
      <c r="S7" s="16"/>
    </row>
    <row r="8" spans="1:19" s="17" customFormat="1" ht="40.5" customHeight="1" x14ac:dyDescent="0.2">
      <c r="A8" s="306"/>
      <c r="B8" s="308"/>
      <c r="C8" s="308"/>
      <c r="D8" s="308"/>
      <c r="E8" s="311"/>
      <c r="F8" s="308"/>
      <c r="G8" s="308"/>
      <c r="H8" s="224" t="s">
        <v>351</v>
      </c>
      <c r="I8" s="224">
        <v>800</v>
      </c>
      <c r="J8" s="308"/>
      <c r="K8" s="329"/>
      <c r="L8" s="329"/>
      <c r="M8" s="392"/>
      <c r="N8" s="362"/>
      <c r="O8" s="392"/>
      <c r="P8" s="362"/>
      <c r="Q8" s="308"/>
      <c r="R8" s="308"/>
      <c r="S8" s="16"/>
    </row>
    <row r="9" spans="1:19" s="17" customFormat="1" ht="37.5" customHeight="1" x14ac:dyDescent="0.2">
      <c r="A9" s="306"/>
      <c r="B9" s="308"/>
      <c r="C9" s="308"/>
      <c r="D9" s="308"/>
      <c r="E9" s="311"/>
      <c r="F9" s="308"/>
      <c r="G9" s="308"/>
      <c r="H9" s="224" t="s">
        <v>352</v>
      </c>
      <c r="I9" s="224">
        <v>800</v>
      </c>
      <c r="J9" s="308"/>
      <c r="K9" s="329"/>
      <c r="L9" s="329"/>
      <c r="M9" s="392"/>
      <c r="N9" s="362"/>
      <c r="O9" s="392"/>
      <c r="P9" s="362"/>
      <c r="Q9" s="308"/>
      <c r="R9" s="308"/>
      <c r="S9" s="16"/>
    </row>
    <row r="10" spans="1:19" s="53" customFormat="1" ht="40.5" customHeight="1" x14ac:dyDescent="0.2">
      <c r="A10" s="292"/>
      <c r="B10" s="309"/>
      <c r="C10" s="309"/>
      <c r="D10" s="309"/>
      <c r="E10" s="312"/>
      <c r="F10" s="309"/>
      <c r="G10" s="309"/>
      <c r="H10" s="179" t="s">
        <v>353</v>
      </c>
      <c r="I10" s="69" t="s">
        <v>354</v>
      </c>
      <c r="J10" s="309"/>
      <c r="K10" s="325"/>
      <c r="L10" s="325"/>
      <c r="M10" s="393"/>
      <c r="N10" s="363"/>
      <c r="O10" s="393"/>
      <c r="P10" s="363"/>
      <c r="Q10" s="309"/>
      <c r="R10" s="309"/>
      <c r="S10" s="52"/>
    </row>
    <row r="11" spans="1:19" s="53" customFormat="1" ht="163.5" customHeight="1" x14ac:dyDescent="0.2">
      <c r="A11" s="63"/>
      <c r="B11" s="295" t="s">
        <v>686</v>
      </c>
      <c r="C11" s="296"/>
      <c r="D11" s="296"/>
      <c r="E11" s="296"/>
      <c r="F11" s="296"/>
      <c r="G11" s="296"/>
      <c r="H11" s="296"/>
      <c r="I11" s="296"/>
      <c r="J11" s="296"/>
      <c r="K11" s="296"/>
      <c r="L11" s="296"/>
      <c r="M11" s="296"/>
      <c r="N11" s="296"/>
      <c r="O11" s="296"/>
      <c r="P11" s="296"/>
      <c r="Q11" s="296"/>
      <c r="R11" s="297"/>
      <c r="S11" s="52"/>
    </row>
    <row r="12" spans="1:19" s="53" customFormat="1" ht="64.5" customHeight="1" x14ac:dyDescent="0.2">
      <c r="A12" s="291">
        <v>2</v>
      </c>
      <c r="B12" s="307">
        <v>1</v>
      </c>
      <c r="C12" s="307">
        <v>4</v>
      </c>
      <c r="D12" s="307">
        <v>5</v>
      </c>
      <c r="E12" s="310" t="s">
        <v>355</v>
      </c>
      <c r="F12" s="307" t="s">
        <v>356</v>
      </c>
      <c r="G12" s="307" t="s">
        <v>357</v>
      </c>
      <c r="H12" s="180" t="s">
        <v>347</v>
      </c>
      <c r="I12" s="180">
        <v>80</v>
      </c>
      <c r="J12" s="307" t="s">
        <v>358</v>
      </c>
      <c r="K12" s="324" t="s">
        <v>125</v>
      </c>
      <c r="L12" s="324" t="s">
        <v>120</v>
      </c>
      <c r="M12" s="391">
        <v>19683.12</v>
      </c>
      <c r="N12" s="361" t="s">
        <v>120</v>
      </c>
      <c r="O12" s="394">
        <v>19683.12</v>
      </c>
      <c r="P12" s="361" t="s">
        <v>120</v>
      </c>
      <c r="Q12" s="307" t="s">
        <v>349</v>
      </c>
      <c r="R12" s="307" t="s">
        <v>350</v>
      </c>
      <c r="S12" s="52"/>
    </row>
    <row r="13" spans="1:19" s="53" customFormat="1" ht="64.5" customHeight="1" x14ac:dyDescent="0.2">
      <c r="A13" s="306"/>
      <c r="B13" s="308"/>
      <c r="C13" s="308"/>
      <c r="D13" s="308"/>
      <c r="E13" s="311"/>
      <c r="F13" s="308"/>
      <c r="G13" s="308"/>
      <c r="H13" s="180" t="s">
        <v>359</v>
      </c>
      <c r="I13" s="180">
        <v>200</v>
      </c>
      <c r="J13" s="308"/>
      <c r="K13" s="329"/>
      <c r="L13" s="329"/>
      <c r="M13" s="392"/>
      <c r="N13" s="362"/>
      <c r="O13" s="395"/>
      <c r="P13" s="362"/>
      <c r="Q13" s="308"/>
      <c r="R13" s="308"/>
      <c r="S13" s="52"/>
    </row>
    <row r="14" spans="1:19" s="53" customFormat="1" ht="64.5" customHeight="1" x14ac:dyDescent="0.2">
      <c r="A14" s="306"/>
      <c r="B14" s="308"/>
      <c r="C14" s="308"/>
      <c r="D14" s="308"/>
      <c r="E14" s="311"/>
      <c r="F14" s="308"/>
      <c r="G14" s="308"/>
      <c r="H14" s="180" t="s">
        <v>360</v>
      </c>
      <c r="I14" s="180">
        <v>300</v>
      </c>
      <c r="J14" s="308"/>
      <c r="K14" s="329"/>
      <c r="L14" s="329"/>
      <c r="M14" s="392"/>
      <c r="N14" s="362"/>
      <c r="O14" s="395"/>
      <c r="P14" s="362"/>
      <c r="Q14" s="308"/>
      <c r="R14" s="308"/>
      <c r="S14" s="52"/>
    </row>
    <row r="15" spans="1:19" s="53" customFormat="1" ht="64.5" customHeight="1" x14ac:dyDescent="0.2">
      <c r="A15" s="292"/>
      <c r="B15" s="309"/>
      <c r="C15" s="309"/>
      <c r="D15" s="309"/>
      <c r="E15" s="312"/>
      <c r="F15" s="309"/>
      <c r="G15" s="309"/>
      <c r="H15" s="180" t="s">
        <v>361</v>
      </c>
      <c r="I15" s="69" t="s">
        <v>38</v>
      </c>
      <c r="J15" s="309"/>
      <c r="K15" s="325"/>
      <c r="L15" s="325"/>
      <c r="M15" s="393"/>
      <c r="N15" s="363"/>
      <c r="O15" s="396"/>
      <c r="P15" s="363"/>
      <c r="Q15" s="309"/>
      <c r="R15" s="309"/>
      <c r="S15" s="54"/>
    </row>
    <row r="16" spans="1:19" s="53" customFormat="1" ht="84" customHeight="1" x14ac:dyDescent="0.2">
      <c r="A16" s="178"/>
      <c r="B16" s="295" t="s">
        <v>687</v>
      </c>
      <c r="C16" s="296"/>
      <c r="D16" s="296"/>
      <c r="E16" s="296"/>
      <c r="F16" s="296"/>
      <c r="G16" s="296"/>
      <c r="H16" s="296"/>
      <c r="I16" s="296"/>
      <c r="J16" s="296"/>
      <c r="K16" s="296"/>
      <c r="L16" s="296"/>
      <c r="M16" s="296"/>
      <c r="N16" s="296"/>
      <c r="O16" s="296"/>
      <c r="P16" s="296"/>
      <c r="Q16" s="296"/>
      <c r="R16" s="297"/>
      <c r="S16" s="52"/>
    </row>
    <row r="17" spans="1:19" ht="345" x14ac:dyDescent="0.2">
      <c r="A17" s="178">
        <v>3</v>
      </c>
      <c r="B17" s="180">
        <v>1</v>
      </c>
      <c r="C17" s="180">
        <v>4</v>
      </c>
      <c r="D17" s="180">
        <v>5</v>
      </c>
      <c r="E17" s="104" t="s">
        <v>362</v>
      </c>
      <c r="F17" s="180" t="s">
        <v>363</v>
      </c>
      <c r="G17" s="180" t="s">
        <v>364</v>
      </c>
      <c r="H17" s="180" t="s">
        <v>347</v>
      </c>
      <c r="I17" s="69" t="s">
        <v>49</v>
      </c>
      <c r="J17" s="180" t="s">
        <v>365</v>
      </c>
      <c r="K17" s="179" t="s">
        <v>366</v>
      </c>
      <c r="L17" s="179" t="s">
        <v>120</v>
      </c>
      <c r="M17" s="240">
        <v>28091.67</v>
      </c>
      <c r="N17" s="152" t="s">
        <v>120</v>
      </c>
      <c r="O17" s="240">
        <v>28091.67</v>
      </c>
      <c r="P17" s="152" t="s">
        <v>120</v>
      </c>
      <c r="Q17" s="180" t="s">
        <v>349</v>
      </c>
      <c r="R17" s="180" t="s">
        <v>350</v>
      </c>
      <c r="S17" s="55"/>
    </row>
    <row r="18" spans="1:19" ht="60.75" customHeight="1" x14ac:dyDescent="0.2">
      <c r="A18" s="178"/>
      <c r="B18" s="385" t="s">
        <v>688</v>
      </c>
      <c r="C18" s="386"/>
      <c r="D18" s="386"/>
      <c r="E18" s="386"/>
      <c r="F18" s="386"/>
      <c r="G18" s="386"/>
      <c r="H18" s="386"/>
      <c r="I18" s="386"/>
      <c r="J18" s="386"/>
      <c r="K18" s="386"/>
      <c r="L18" s="386"/>
      <c r="M18" s="386"/>
      <c r="N18" s="386"/>
      <c r="O18" s="386"/>
      <c r="P18" s="386"/>
      <c r="Q18" s="386"/>
      <c r="R18" s="387"/>
      <c r="S18" s="55"/>
    </row>
    <row r="19" spans="1:19" ht="405" x14ac:dyDescent="0.2">
      <c r="A19" s="178">
        <v>4</v>
      </c>
      <c r="B19" s="180">
        <v>1</v>
      </c>
      <c r="C19" s="180">
        <v>4</v>
      </c>
      <c r="D19" s="180">
        <v>5</v>
      </c>
      <c r="E19" s="104" t="s">
        <v>367</v>
      </c>
      <c r="F19" s="180" t="s">
        <v>368</v>
      </c>
      <c r="G19" s="180" t="s">
        <v>369</v>
      </c>
      <c r="H19" s="180" t="s">
        <v>347</v>
      </c>
      <c r="I19" s="69" t="s">
        <v>143</v>
      </c>
      <c r="J19" s="180" t="s">
        <v>370</v>
      </c>
      <c r="K19" s="179" t="s">
        <v>125</v>
      </c>
      <c r="L19" s="179" t="s">
        <v>120</v>
      </c>
      <c r="M19" s="240">
        <v>25000</v>
      </c>
      <c r="N19" s="152" t="s">
        <v>120</v>
      </c>
      <c r="O19" s="240">
        <v>25000</v>
      </c>
      <c r="P19" s="152" t="s">
        <v>120</v>
      </c>
      <c r="Q19" s="180" t="s">
        <v>349</v>
      </c>
      <c r="R19" s="180" t="s">
        <v>350</v>
      </c>
      <c r="S19" s="55"/>
    </row>
    <row r="20" spans="1:19" ht="126" customHeight="1" x14ac:dyDescent="0.2">
      <c r="A20" s="178"/>
      <c r="B20" s="388" t="s">
        <v>702</v>
      </c>
      <c r="C20" s="389"/>
      <c r="D20" s="389"/>
      <c r="E20" s="389"/>
      <c r="F20" s="389"/>
      <c r="G20" s="389"/>
      <c r="H20" s="389"/>
      <c r="I20" s="389"/>
      <c r="J20" s="389"/>
      <c r="K20" s="389"/>
      <c r="L20" s="389"/>
      <c r="M20" s="389"/>
      <c r="N20" s="389"/>
      <c r="O20" s="389"/>
      <c r="P20" s="389"/>
      <c r="Q20" s="389"/>
      <c r="R20" s="390"/>
    </row>
    <row r="21" spans="1:19" s="243" customFormat="1" ht="41.25" customHeight="1" x14ac:dyDescent="0.2">
      <c r="A21" s="291">
        <v>5</v>
      </c>
      <c r="B21" s="291">
        <v>1</v>
      </c>
      <c r="C21" s="291">
        <v>4</v>
      </c>
      <c r="D21" s="307">
        <v>5</v>
      </c>
      <c r="E21" s="307" t="s">
        <v>690</v>
      </c>
      <c r="F21" s="307" t="s">
        <v>691</v>
      </c>
      <c r="G21" s="397" t="s">
        <v>692</v>
      </c>
      <c r="H21" s="225" t="s">
        <v>693</v>
      </c>
      <c r="I21" s="225">
        <v>50</v>
      </c>
      <c r="J21" s="376" t="s">
        <v>694</v>
      </c>
      <c r="K21" s="324" t="s">
        <v>151</v>
      </c>
      <c r="L21" s="379" t="s">
        <v>120</v>
      </c>
      <c r="M21" s="326">
        <v>24964</v>
      </c>
      <c r="N21" s="373" t="s">
        <v>120</v>
      </c>
      <c r="O21" s="326">
        <v>24964</v>
      </c>
      <c r="P21" s="373" t="s">
        <v>120</v>
      </c>
      <c r="Q21" s="307" t="s">
        <v>695</v>
      </c>
      <c r="R21" s="307" t="s">
        <v>696</v>
      </c>
      <c r="S21" s="242"/>
    </row>
    <row r="22" spans="1:19" s="243" customFormat="1" ht="41.25" customHeight="1" x14ac:dyDescent="0.2">
      <c r="A22" s="306"/>
      <c r="B22" s="306"/>
      <c r="C22" s="306"/>
      <c r="D22" s="308"/>
      <c r="E22" s="308"/>
      <c r="F22" s="308"/>
      <c r="G22" s="398"/>
      <c r="H22" s="225" t="s">
        <v>264</v>
      </c>
      <c r="I22" s="225">
        <v>30</v>
      </c>
      <c r="J22" s="377"/>
      <c r="K22" s="329"/>
      <c r="L22" s="380"/>
      <c r="M22" s="328"/>
      <c r="N22" s="374"/>
      <c r="O22" s="328"/>
      <c r="P22" s="374"/>
      <c r="Q22" s="308"/>
      <c r="R22" s="308"/>
      <c r="S22" s="242"/>
    </row>
    <row r="23" spans="1:19" s="218" customFormat="1" ht="149.25" customHeight="1" x14ac:dyDescent="0.25">
      <c r="A23" s="292"/>
      <c r="B23" s="292"/>
      <c r="C23" s="292"/>
      <c r="D23" s="309"/>
      <c r="E23" s="309"/>
      <c r="F23" s="309"/>
      <c r="G23" s="399"/>
      <c r="H23" s="179" t="s">
        <v>697</v>
      </c>
      <c r="I23" s="69" t="s">
        <v>698</v>
      </c>
      <c r="J23" s="378"/>
      <c r="K23" s="325"/>
      <c r="L23" s="381"/>
      <c r="M23" s="327"/>
      <c r="N23" s="375"/>
      <c r="O23" s="327"/>
      <c r="P23" s="375"/>
      <c r="Q23" s="309"/>
      <c r="R23" s="309"/>
      <c r="S23" s="217"/>
    </row>
    <row r="24" spans="1:19" s="218" customFormat="1" ht="21" customHeight="1" x14ac:dyDescent="0.25">
      <c r="A24" s="178"/>
      <c r="B24" s="295" t="s">
        <v>638</v>
      </c>
      <c r="C24" s="296"/>
      <c r="D24" s="296"/>
      <c r="E24" s="296"/>
      <c r="F24" s="296"/>
      <c r="G24" s="296"/>
      <c r="H24" s="296"/>
      <c r="I24" s="296"/>
      <c r="J24" s="296"/>
      <c r="K24" s="296"/>
      <c r="L24" s="296"/>
      <c r="M24" s="296"/>
      <c r="N24" s="296"/>
      <c r="O24" s="296"/>
      <c r="P24" s="296"/>
      <c r="Q24" s="296"/>
      <c r="R24" s="297"/>
      <c r="S24" s="217"/>
    </row>
    <row r="25" spans="1:19" s="218" customFormat="1" ht="215.25" customHeight="1" x14ac:dyDescent="0.25">
      <c r="A25" s="63">
        <v>6</v>
      </c>
      <c r="B25" s="178">
        <v>1</v>
      </c>
      <c r="C25" s="178">
        <v>4</v>
      </c>
      <c r="D25" s="180">
        <v>5</v>
      </c>
      <c r="E25" s="180" t="s">
        <v>699</v>
      </c>
      <c r="F25" s="180" t="s">
        <v>700</v>
      </c>
      <c r="G25" s="180" t="s">
        <v>37</v>
      </c>
      <c r="H25" s="179" t="s">
        <v>213</v>
      </c>
      <c r="I25" s="69" t="s">
        <v>222</v>
      </c>
      <c r="J25" s="180" t="s">
        <v>701</v>
      </c>
      <c r="K25" s="179" t="s">
        <v>337</v>
      </c>
      <c r="L25" s="244" t="s">
        <v>120</v>
      </c>
      <c r="M25" s="182">
        <v>28275.5</v>
      </c>
      <c r="N25" s="245" t="s">
        <v>120</v>
      </c>
      <c r="O25" s="182">
        <v>21650.5</v>
      </c>
      <c r="P25" s="245" t="s">
        <v>120</v>
      </c>
      <c r="Q25" s="180" t="s">
        <v>656</v>
      </c>
      <c r="R25" s="180" t="s">
        <v>662</v>
      </c>
      <c r="S25" s="217"/>
    </row>
    <row r="26" spans="1:19" s="218" customFormat="1" ht="21" customHeight="1" x14ac:dyDescent="0.25">
      <c r="A26" s="178"/>
      <c r="B26" s="288" t="s">
        <v>638</v>
      </c>
      <c r="C26" s="289"/>
      <c r="D26" s="289"/>
      <c r="E26" s="289"/>
      <c r="F26" s="289"/>
      <c r="G26" s="289"/>
      <c r="H26" s="289"/>
      <c r="I26" s="289"/>
      <c r="J26" s="289"/>
      <c r="K26" s="289"/>
      <c r="L26" s="289"/>
      <c r="M26" s="289"/>
      <c r="N26" s="289"/>
      <c r="O26" s="289"/>
      <c r="P26" s="289"/>
      <c r="Q26" s="289"/>
      <c r="R26" s="290"/>
      <c r="S26" s="217"/>
    </row>
    <row r="27" spans="1:19" x14ac:dyDescent="0.2">
      <c r="S27" s="56"/>
    </row>
    <row r="28" spans="1:19" x14ac:dyDescent="0.2">
      <c r="M28" s="382" t="s">
        <v>144</v>
      </c>
      <c r="N28" s="383"/>
      <c r="O28" s="384" t="s">
        <v>145</v>
      </c>
      <c r="P28" s="383"/>
    </row>
    <row r="29" spans="1:19" x14ac:dyDescent="0.2">
      <c r="M29" s="57" t="s">
        <v>118</v>
      </c>
      <c r="N29" s="57" t="s">
        <v>119</v>
      </c>
      <c r="O29" s="57" t="s">
        <v>118</v>
      </c>
      <c r="P29" s="57" t="s">
        <v>119</v>
      </c>
    </row>
    <row r="30" spans="1:19" x14ac:dyDescent="0.2">
      <c r="M30" s="58">
        <v>4</v>
      </c>
      <c r="N30" s="241">
        <f>SUM(O19+O17+O12+O7)</f>
        <v>82449.209999999992</v>
      </c>
      <c r="O30" s="59">
        <v>2</v>
      </c>
      <c r="P30" s="246">
        <v>46614.5</v>
      </c>
    </row>
  </sheetData>
  <mergeCells count="70">
    <mergeCell ref="F4:F5"/>
    <mergeCell ref="A4:A5"/>
    <mergeCell ref="B4:B5"/>
    <mergeCell ref="C4:C5"/>
    <mergeCell ref="D4:D5"/>
    <mergeCell ref="E4:E5"/>
    <mergeCell ref="Q4:Q5"/>
    <mergeCell ref="R4:R5"/>
    <mergeCell ref="A7:A10"/>
    <mergeCell ref="B7:B10"/>
    <mergeCell ref="C7:C10"/>
    <mergeCell ref="D7:D10"/>
    <mergeCell ref="E7:E10"/>
    <mergeCell ref="F7:F10"/>
    <mergeCell ref="G7:G10"/>
    <mergeCell ref="J7:J10"/>
    <mergeCell ref="G4:G5"/>
    <mergeCell ref="H4:I4"/>
    <mergeCell ref="J4:J5"/>
    <mergeCell ref="K4:L4"/>
    <mergeCell ref="M4:N4"/>
    <mergeCell ref="O4:P4"/>
    <mergeCell ref="Q7:Q10"/>
    <mergeCell ref="R7:R10"/>
    <mergeCell ref="B11:R11"/>
    <mergeCell ref="A12:A15"/>
    <mergeCell ref="B12:B15"/>
    <mergeCell ref="C12:C15"/>
    <mergeCell ref="D12:D15"/>
    <mergeCell ref="E12:E15"/>
    <mergeCell ref="F12:F15"/>
    <mergeCell ref="G12:G15"/>
    <mergeCell ref="K7:K10"/>
    <mergeCell ref="L7:L10"/>
    <mergeCell ref="M7:M10"/>
    <mergeCell ref="N7:N10"/>
    <mergeCell ref="O7:O10"/>
    <mergeCell ref="P7:P10"/>
    <mergeCell ref="M28:N28"/>
    <mergeCell ref="O28:P28"/>
    <mergeCell ref="P12:P15"/>
    <mergeCell ref="Q12:Q15"/>
    <mergeCell ref="R12:R15"/>
    <mergeCell ref="B16:R16"/>
    <mergeCell ref="B18:R18"/>
    <mergeCell ref="B20:R20"/>
    <mergeCell ref="J12:J15"/>
    <mergeCell ref="K12:K15"/>
    <mergeCell ref="L12:L15"/>
    <mergeCell ref="M12:M15"/>
    <mergeCell ref="N12:N15"/>
    <mergeCell ref="O12:O15"/>
    <mergeCell ref="F21:F23"/>
    <mergeCell ref="G21:G23"/>
    <mergeCell ref="A21:A23"/>
    <mergeCell ref="B21:B23"/>
    <mergeCell ref="C21:C23"/>
    <mergeCell ref="D21:D23"/>
    <mergeCell ref="E21:E23"/>
    <mergeCell ref="B26:R26"/>
    <mergeCell ref="O21:O23"/>
    <mergeCell ref="P21:P23"/>
    <mergeCell ref="Q21:Q23"/>
    <mergeCell ref="R21:R23"/>
    <mergeCell ref="B24:R24"/>
    <mergeCell ref="J21:J23"/>
    <mergeCell ref="K21:K23"/>
    <mergeCell ref="L21:L23"/>
    <mergeCell ref="M21:M23"/>
    <mergeCell ref="N21:N23"/>
  </mergeCell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S157"/>
  <sheetViews>
    <sheetView zoomScale="60" zoomScaleNormal="60" workbookViewId="0">
      <selection activeCell="F11" sqref="F11:F13"/>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1" width="10.7109375" customWidth="1"/>
    <col min="12" max="12" width="12.7109375" customWidth="1"/>
    <col min="13" max="16" width="14.7109375" style="2" customWidth="1"/>
    <col min="17" max="17" width="16.7109375"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1" spans="1:19" ht="18.75" x14ac:dyDescent="0.3">
      <c r="A1" s="266" t="s">
        <v>793</v>
      </c>
    </row>
    <row r="2" spans="1:19" x14ac:dyDescent="0.25">
      <c r="A2" s="44" t="s">
        <v>805</v>
      </c>
    </row>
    <row r="4" spans="1:19" s="4" customFormat="1" ht="47.25" customHeight="1" x14ac:dyDescent="0.25">
      <c r="A4" s="302" t="s">
        <v>0</v>
      </c>
      <c r="B4" s="304" t="s">
        <v>1</v>
      </c>
      <c r="C4" s="304" t="s">
        <v>2</v>
      </c>
      <c r="D4" s="304" t="s">
        <v>3</v>
      </c>
      <c r="E4" s="302" t="s">
        <v>4</v>
      </c>
      <c r="F4" s="302" t="s">
        <v>5</v>
      </c>
      <c r="G4" s="302" t="s">
        <v>6</v>
      </c>
      <c r="H4" s="319" t="s">
        <v>7</v>
      </c>
      <c r="I4" s="319"/>
      <c r="J4" s="302" t="s">
        <v>8</v>
      </c>
      <c r="K4" s="320" t="s">
        <v>9</v>
      </c>
      <c r="L4" s="321"/>
      <c r="M4" s="322" t="s">
        <v>10</v>
      </c>
      <c r="N4" s="322"/>
      <c r="O4" s="322" t="s">
        <v>11</v>
      </c>
      <c r="P4" s="322"/>
      <c r="Q4" s="302" t="s">
        <v>12</v>
      </c>
      <c r="R4" s="304" t="s">
        <v>13</v>
      </c>
      <c r="S4" s="3"/>
    </row>
    <row r="5" spans="1:19" s="4" customFormat="1" ht="35.25" customHeight="1" x14ac:dyDescent="0.2">
      <c r="A5" s="303"/>
      <c r="B5" s="305"/>
      <c r="C5" s="305"/>
      <c r="D5" s="305"/>
      <c r="E5" s="303"/>
      <c r="F5" s="303"/>
      <c r="G5" s="303"/>
      <c r="H5" s="170" t="s">
        <v>14</v>
      </c>
      <c r="I5" s="170" t="s">
        <v>15</v>
      </c>
      <c r="J5" s="303"/>
      <c r="K5" s="171">
        <v>2018</v>
      </c>
      <c r="L5" s="171">
        <v>2019</v>
      </c>
      <c r="M5" s="13">
        <v>2018</v>
      </c>
      <c r="N5" s="13">
        <v>2019</v>
      </c>
      <c r="O5" s="13">
        <v>2018</v>
      </c>
      <c r="P5" s="13">
        <v>2019</v>
      </c>
      <c r="Q5" s="303"/>
      <c r="R5" s="305"/>
      <c r="S5" s="3"/>
    </row>
    <row r="6" spans="1:19" s="4" customFormat="1" ht="15.75" customHeight="1" x14ac:dyDescent="0.2">
      <c r="A6" s="169" t="s">
        <v>16</v>
      </c>
      <c r="B6" s="170" t="s">
        <v>17</v>
      </c>
      <c r="C6" s="170" t="s">
        <v>18</v>
      </c>
      <c r="D6" s="170" t="s">
        <v>19</v>
      </c>
      <c r="E6" s="169" t="s">
        <v>20</v>
      </c>
      <c r="F6" s="169" t="s">
        <v>21</v>
      </c>
      <c r="G6" s="169" t="s">
        <v>22</v>
      </c>
      <c r="H6" s="170" t="s">
        <v>23</v>
      </c>
      <c r="I6" s="170" t="s">
        <v>24</v>
      </c>
      <c r="J6" s="169" t="s">
        <v>25</v>
      </c>
      <c r="K6" s="171" t="s">
        <v>26</v>
      </c>
      <c r="L6" s="171" t="s">
        <v>27</v>
      </c>
      <c r="M6" s="172" t="s">
        <v>28</v>
      </c>
      <c r="N6" s="172" t="s">
        <v>29</v>
      </c>
      <c r="O6" s="172" t="s">
        <v>30</v>
      </c>
      <c r="P6" s="172" t="s">
        <v>31</v>
      </c>
      <c r="Q6" s="169" t="s">
        <v>32</v>
      </c>
      <c r="R6" s="170" t="s">
        <v>33</v>
      </c>
      <c r="S6" s="3"/>
    </row>
    <row r="7" spans="1:19" s="10" customFormat="1" ht="57.75" customHeight="1" x14ac:dyDescent="0.25">
      <c r="A7" s="291">
        <v>1</v>
      </c>
      <c r="B7" s="291">
        <v>1</v>
      </c>
      <c r="C7" s="291">
        <v>4</v>
      </c>
      <c r="D7" s="307">
        <v>2</v>
      </c>
      <c r="E7" s="307" t="s">
        <v>371</v>
      </c>
      <c r="F7" s="307" t="s">
        <v>372</v>
      </c>
      <c r="G7" s="307" t="s">
        <v>373</v>
      </c>
      <c r="H7" s="141" t="s">
        <v>374</v>
      </c>
      <c r="I7" s="67">
        <v>3</v>
      </c>
      <c r="J7" s="307" t="s">
        <v>678</v>
      </c>
      <c r="K7" s="361" t="s">
        <v>43</v>
      </c>
      <c r="L7" s="361" t="s">
        <v>375</v>
      </c>
      <c r="M7" s="361">
        <v>37500</v>
      </c>
      <c r="N7" s="326">
        <v>0</v>
      </c>
      <c r="O7" s="361">
        <v>37500</v>
      </c>
      <c r="P7" s="326">
        <v>0</v>
      </c>
      <c r="Q7" s="307" t="s">
        <v>376</v>
      </c>
      <c r="R7" s="307" t="s">
        <v>377</v>
      </c>
      <c r="S7" s="9"/>
    </row>
    <row r="8" spans="1:19" s="10" customFormat="1" ht="57.75" customHeight="1" x14ac:dyDescent="0.25">
      <c r="A8" s="306"/>
      <c r="B8" s="306"/>
      <c r="C8" s="306"/>
      <c r="D8" s="308"/>
      <c r="E8" s="308"/>
      <c r="F8" s="308"/>
      <c r="G8" s="308"/>
      <c r="H8" s="141" t="s">
        <v>378</v>
      </c>
      <c r="I8" s="180">
        <v>500</v>
      </c>
      <c r="J8" s="308"/>
      <c r="K8" s="362"/>
      <c r="L8" s="362"/>
      <c r="M8" s="362"/>
      <c r="N8" s="328"/>
      <c r="O8" s="362"/>
      <c r="P8" s="328"/>
      <c r="Q8" s="308"/>
      <c r="R8" s="308"/>
      <c r="S8" s="9"/>
    </row>
    <row r="9" spans="1:19" s="10" customFormat="1" ht="57.75" customHeight="1" x14ac:dyDescent="0.25">
      <c r="A9" s="292"/>
      <c r="B9" s="292"/>
      <c r="C9" s="292"/>
      <c r="D9" s="309"/>
      <c r="E9" s="309"/>
      <c r="F9" s="309"/>
      <c r="G9" s="309"/>
      <c r="H9" s="141" t="s">
        <v>379</v>
      </c>
      <c r="I9" s="180">
        <v>60</v>
      </c>
      <c r="J9" s="309"/>
      <c r="K9" s="363"/>
      <c r="L9" s="363"/>
      <c r="M9" s="363"/>
      <c r="N9" s="327"/>
      <c r="O9" s="363"/>
      <c r="P9" s="327"/>
      <c r="Q9" s="309"/>
      <c r="R9" s="309"/>
      <c r="S9" s="9"/>
    </row>
    <row r="10" spans="1:19" s="61" customFormat="1" ht="33" customHeight="1" x14ac:dyDescent="0.25">
      <c r="A10" s="181"/>
      <c r="B10" s="407" t="s">
        <v>632</v>
      </c>
      <c r="C10" s="408"/>
      <c r="D10" s="408"/>
      <c r="E10" s="408"/>
      <c r="F10" s="408"/>
      <c r="G10" s="408"/>
      <c r="H10" s="408"/>
      <c r="I10" s="408"/>
      <c r="J10" s="408"/>
      <c r="K10" s="408"/>
      <c r="L10" s="408"/>
      <c r="M10" s="408"/>
      <c r="N10" s="408"/>
      <c r="O10" s="408"/>
      <c r="P10" s="408"/>
      <c r="Q10" s="408"/>
      <c r="R10" s="409"/>
      <c r="S10" s="60"/>
    </row>
    <row r="11" spans="1:19" s="10" customFormat="1" ht="52.5" customHeight="1" x14ac:dyDescent="0.25">
      <c r="A11" s="410">
        <v>2</v>
      </c>
      <c r="B11" s="291">
        <v>1</v>
      </c>
      <c r="C11" s="291">
        <v>4</v>
      </c>
      <c r="D11" s="307">
        <v>5</v>
      </c>
      <c r="E11" s="307" t="s">
        <v>380</v>
      </c>
      <c r="F11" s="307" t="s">
        <v>381</v>
      </c>
      <c r="G11" s="307" t="s">
        <v>382</v>
      </c>
      <c r="H11" s="141" t="s">
        <v>383</v>
      </c>
      <c r="I11" s="67">
        <v>50</v>
      </c>
      <c r="J11" s="307" t="s">
        <v>679</v>
      </c>
      <c r="K11" s="361" t="s">
        <v>43</v>
      </c>
      <c r="L11" s="361" t="s">
        <v>375</v>
      </c>
      <c r="M11" s="361">
        <v>67500</v>
      </c>
      <c r="N11" s="326">
        <v>0</v>
      </c>
      <c r="O11" s="361">
        <v>67500</v>
      </c>
      <c r="P11" s="326">
        <v>0</v>
      </c>
      <c r="Q11" s="307" t="s">
        <v>376</v>
      </c>
      <c r="R11" s="307" t="s">
        <v>377</v>
      </c>
      <c r="S11" s="9"/>
    </row>
    <row r="12" spans="1:19" s="10" customFormat="1" ht="21.75" customHeight="1" x14ac:dyDescent="0.25">
      <c r="A12" s="411"/>
      <c r="B12" s="306"/>
      <c r="C12" s="306"/>
      <c r="D12" s="308"/>
      <c r="E12" s="308"/>
      <c r="F12" s="308"/>
      <c r="G12" s="308"/>
      <c r="H12" s="355" t="s">
        <v>384</v>
      </c>
      <c r="I12" s="307">
        <v>136</v>
      </c>
      <c r="J12" s="308"/>
      <c r="K12" s="362"/>
      <c r="L12" s="362"/>
      <c r="M12" s="362"/>
      <c r="N12" s="328"/>
      <c r="O12" s="362"/>
      <c r="P12" s="328"/>
      <c r="Q12" s="308"/>
      <c r="R12" s="308"/>
      <c r="S12" s="9"/>
    </row>
    <row r="13" spans="1:19" s="11" customFormat="1" ht="70.5" customHeight="1" x14ac:dyDescent="0.25">
      <c r="A13" s="411"/>
      <c r="B13" s="292"/>
      <c r="C13" s="292"/>
      <c r="D13" s="309"/>
      <c r="E13" s="309"/>
      <c r="F13" s="309"/>
      <c r="G13" s="309"/>
      <c r="H13" s="357"/>
      <c r="I13" s="309"/>
      <c r="J13" s="309"/>
      <c r="K13" s="363"/>
      <c r="L13" s="363"/>
      <c r="M13" s="363"/>
      <c r="N13" s="327"/>
      <c r="O13" s="363"/>
      <c r="P13" s="327"/>
      <c r="Q13" s="309"/>
      <c r="R13" s="309"/>
    </row>
    <row r="14" spans="1:19" s="11" customFormat="1" ht="42" customHeight="1" x14ac:dyDescent="0.25">
      <c r="A14" s="178"/>
      <c r="B14" s="295" t="s">
        <v>631</v>
      </c>
      <c r="C14" s="289"/>
      <c r="D14" s="289"/>
      <c r="E14" s="289"/>
      <c r="F14" s="289"/>
      <c r="G14" s="289"/>
      <c r="H14" s="289"/>
      <c r="I14" s="289"/>
      <c r="J14" s="289"/>
      <c r="K14" s="289"/>
      <c r="L14" s="289"/>
      <c r="M14" s="289"/>
      <c r="N14" s="289"/>
      <c r="O14" s="289"/>
      <c r="P14" s="289"/>
      <c r="Q14" s="289"/>
      <c r="R14" s="290"/>
    </row>
    <row r="15" spans="1:19" s="11" customFormat="1" ht="139.5" customHeight="1" x14ac:dyDescent="0.25">
      <c r="A15" s="203">
        <v>3</v>
      </c>
      <c r="B15" s="176">
        <v>1</v>
      </c>
      <c r="C15" s="203">
        <v>4</v>
      </c>
      <c r="D15" s="203">
        <v>2</v>
      </c>
      <c r="E15" s="183" t="s">
        <v>385</v>
      </c>
      <c r="F15" s="183" t="s">
        <v>386</v>
      </c>
      <c r="G15" s="203" t="s">
        <v>387</v>
      </c>
      <c r="H15" s="237" t="s">
        <v>388</v>
      </c>
      <c r="I15" s="203">
        <v>30</v>
      </c>
      <c r="J15" s="183" t="s">
        <v>389</v>
      </c>
      <c r="K15" s="203" t="s">
        <v>43</v>
      </c>
      <c r="L15" s="236" t="s">
        <v>375</v>
      </c>
      <c r="M15" s="214">
        <v>35000</v>
      </c>
      <c r="N15" s="214">
        <v>0</v>
      </c>
      <c r="O15" s="214">
        <v>35000</v>
      </c>
      <c r="P15" s="214">
        <v>0</v>
      </c>
      <c r="Q15" s="176" t="s">
        <v>376</v>
      </c>
      <c r="R15" s="176" t="s">
        <v>377</v>
      </c>
    </row>
    <row r="16" spans="1:19" s="11" customFormat="1" ht="33" customHeight="1" x14ac:dyDescent="0.25">
      <c r="A16" s="238"/>
      <c r="B16" s="412" t="s">
        <v>390</v>
      </c>
      <c r="C16" s="413"/>
      <c r="D16" s="413"/>
      <c r="E16" s="413"/>
      <c r="F16" s="413"/>
      <c r="G16" s="413"/>
      <c r="H16" s="413"/>
      <c r="I16" s="413"/>
      <c r="J16" s="413"/>
      <c r="K16" s="413"/>
      <c r="L16" s="413"/>
      <c r="M16" s="413"/>
      <c r="N16" s="413"/>
      <c r="O16" s="413"/>
      <c r="P16" s="413"/>
      <c r="Q16" s="413"/>
      <c r="R16" s="414"/>
    </row>
    <row r="17" spans="1:19" s="11" customFormat="1" ht="101.25" customHeight="1" x14ac:dyDescent="0.25">
      <c r="A17" s="178">
        <v>4</v>
      </c>
      <c r="B17" s="180">
        <v>1</v>
      </c>
      <c r="C17" s="178">
        <v>4</v>
      </c>
      <c r="D17" s="178">
        <v>2</v>
      </c>
      <c r="E17" s="184" t="s">
        <v>391</v>
      </c>
      <c r="F17" s="184" t="s">
        <v>392</v>
      </c>
      <c r="G17" s="178" t="s">
        <v>128</v>
      </c>
      <c r="H17" s="141" t="s">
        <v>393</v>
      </c>
      <c r="I17" s="178">
        <v>25</v>
      </c>
      <c r="J17" s="184" t="s">
        <v>394</v>
      </c>
      <c r="K17" s="178" t="s">
        <v>43</v>
      </c>
      <c r="L17" s="153" t="s">
        <v>375</v>
      </c>
      <c r="M17" s="182">
        <v>40000</v>
      </c>
      <c r="N17" s="182">
        <v>0</v>
      </c>
      <c r="O17" s="182">
        <v>40000</v>
      </c>
      <c r="P17" s="182">
        <v>0</v>
      </c>
      <c r="Q17" s="180" t="s">
        <v>376</v>
      </c>
      <c r="R17" s="180" t="s">
        <v>377</v>
      </c>
    </row>
    <row r="18" spans="1:19" s="11" customFormat="1" ht="34.5" customHeight="1" x14ac:dyDescent="0.25">
      <c r="A18" s="239"/>
      <c r="B18" s="295" t="s">
        <v>630</v>
      </c>
      <c r="C18" s="289"/>
      <c r="D18" s="289"/>
      <c r="E18" s="289"/>
      <c r="F18" s="289"/>
      <c r="G18" s="289"/>
      <c r="H18" s="289"/>
      <c r="I18" s="289"/>
      <c r="J18" s="289"/>
      <c r="K18" s="289"/>
      <c r="L18" s="289"/>
      <c r="M18" s="289"/>
      <c r="N18" s="289"/>
      <c r="O18" s="289"/>
      <c r="P18" s="289"/>
      <c r="Q18" s="289"/>
      <c r="R18" s="290"/>
    </row>
    <row r="19" spans="1:19" s="218" customFormat="1" ht="173.25" customHeight="1" x14ac:dyDescent="0.25">
      <c r="A19" s="178">
        <v>5</v>
      </c>
      <c r="B19" s="178">
        <v>1</v>
      </c>
      <c r="C19" s="178">
        <v>4</v>
      </c>
      <c r="D19" s="180">
        <v>5</v>
      </c>
      <c r="E19" s="180" t="s">
        <v>680</v>
      </c>
      <c r="F19" s="180" t="s">
        <v>681</v>
      </c>
      <c r="G19" s="180" t="s">
        <v>37</v>
      </c>
      <c r="H19" s="180" t="s">
        <v>682</v>
      </c>
      <c r="I19" s="69" t="s">
        <v>222</v>
      </c>
      <c r="J19" s="180" t="s">
        <v>683</v>
      </c>
      <c r="K19" s="179" t="s">
        <v>344</v>
      </c>
      <c r="L19" s="179"/>
      <c r="M19" s="182">
        <v>27411.5</v>
      </c>
      <c r="N19" s="182"/>
      <c r="O19" s="182">
        <v>20786.5</v>
      </c>
      <c r="P19" s="182"/>
      <c r="Q19" s="180" t="s">
        <v>656</v>
      </c>
      <c r="R19" s="180" t="s">
        <v>684</v>
      </c>
      <c r="S19" s="217"/>
    </row>
    <row r="20" spans="1:19" s="218" customFormat="1" ht="21.75" customHeight="1" x14ac:dyDescent="0.25">
      <c r="A20" s="178"/>
      <c r="B20" s="288" t="s">
        <v>685</v>
      </c>
      <c r="C20" s="289"/>
      <c r="D20" s="289"/>
      <c r="E20" s="289"/>
      <c r="F20" s="289"/>
      <c r="G20" s="289"/>
      <c r="H20" s="289"/>
      <c r="I20" s="289"/>
      <c r="J20" s="289"/>
      <c r="K20" s="289"/>
      <c r="L20" s="289"/>
      <c r="M20" s="289"/>
      <c r="N20" s="289"/>
      <c r="O20" s="289"/>
      <c r="P20" s="289"/>
      <c r="Q20" s="289"/>
      <c r="R20" s="290"/>
      <c r="S20" s="217"/>
    </row>
    <row r="21" spans="1:19" s="11" customFormat="1" ht="18" customHeight="1" x14ac:dyDescent="0.25">
      <c r="A21" s="14"/>
      <c r="B21" s="23"/>
      <c r="C21" s="15"/>
      <c r="D21" s="15"/>
      <c r="E21" s="15"/>
      <c r="F21" s="15"/>
      <c r="G21" s="15"/>
      <c r="H21" s="15"/>
      <c r="I21" s="15"/>
      <c r="J21" s="15"/>
      <c r="K21" s="15"/>
      <c r="L21" s="15"/>
      <c r="M21" s="173"/>
      <c r="N21" s="173"/>
      <c r="O21" s="173"/>
      <c r="P21" s="173"/>
      <c r="Q21" s="15"/>
      <c r="R21" s="15"/>
    </row>
    <row r="22" spans="1:19" s="11" customFormat="1" ht="15" customHeight="1" x14ac:dyDescent="0.25">
      <c r="M22" s="283" t="s">
        <v>144</v>
      </c>
      <c r="N22" s="285"/>
      <c r="O22" s="284" t="s">
        <v>145</v>
      </c>
      <c r="P22" s="285"/>
    </row>
    <row r="23" spans="1:19" s="11" customFormat="1" x14ac:dyDescent="0.25">
      <c r="M23" s="25" t="s">
        <v>118</v>
      </c>
      <c r="N23" s="25" t="s">
        <v>119</v>
      </c>
      <c r="O23" s="25" t="s">
        <v>118</v>
      </c>
      <c r="P23" s="25" t="s">
        <v>119</v>
      </c>
    </row>
    <row r="24" spans="1:19" s="11" customFormat="1" x14ac:dyDescent="0.25">
      <c r="M24" s="26">
        <v>4</v>
      </c>
      <c r="N24" s="27">
        <f>M17+M15+M11+M7</f>
        <v>180000</v>
      </c>
      <c r="O24" s="28">
        <v>1</v>
      </c>
      <c r="P24" s="155">
        <v>20786.5</v>
      </c>
    </row>
    <row r="25" spans="1:19" s="11" customFormat="1" x14ac:dyDescent="0.25">
      <c r="M25" s="12"/>
      <c r="N25" s="12"/>
      <c r="O25" s="12"/>
      <c r="P25" s="12"/>
    </row>
    <row r="26" spans="1:19" s="11" customFormat="1" x14ac:dyDescent="0.25">
      <c r="M26" s="12"/>
      <c r="N26" s="12"/>
      <c r="O26" s="12"/>
      <c r="P26" s="12"/>
    </row>
    <row r="27" spans="1:19" s="11" customFormat="1" x14ac:dyDescent="0.25">
      <c r="M27" s="12"/>
      <c r="N27" s="12"/>
      <c r="O27" s="12"/>
      <c r="P27" s="12"/>
    </row>
    <row r="28" spans="1:19" s="11" customFormat="1" x14ac:dyDescent="0.25">
      <c r="M28" s="12"/>
      <c r="N28" s="12"/>
      <c r="O28" s="12"/>
      <c r="P28" s="12"/>
    </row>
    <row r="29" spans="1:19" s="11" customFormat="1" x14ac:dyDescent="0.25">
      <c r="M29" s="12"/>
      <c r="N29" s="12"/>
      <c r="O29" s="12"/>
      <c r="P29" s="12"/>
    </row>
    <row r="30" spans="1:19" s="11" customFormat="1" x14ac:dyDescent="0.25">
      <c r="M30" s="12"/>
      <c r="N30" s="12"/>
      <c r="O30" s="12"/>
      <c r="P30" s="12"/>
    </row>
    <row r="31" spans="1:19" s="11" customFormat="1" x14ac:dyDescent="0.25">
      <c r="M31" s="12"/>
      <c r="N31" s="12"/>
      <c r="O31" s="12"/>
      <c r="P31" s="12"/>
    </row>
    <row r="32" spans="1:19" s="11" customFormat="1" x14ac:dyDescent="0.25">
      <c r="M32" s="12"/>
      <c r="N32" s="12"/>
      <c r="O32" s="12"/>
      <c r="P32" s="12"/>
    </row>
    <row r="33" spans="13:16" s="11" customFormat="1" x14ac:dyDescent="0.25">
      <c r="M33" s="12"/>
      <c r="N33" s="12"/>
      <c r="O33" s="12"/>
      <c r="P33" s="12"/>
    </row>
    <row r="34" spans="13:16" s="11" customFormat="1" x14ac:dyDescent="0.25">
      <c r="M34" s="12"/>
      <c r="N34" s="12"/>
      <c r="O34" s="12"/>
      <c r="P34" s="12"/>
    </row>
    <row r="35" spans="13:16" s="11" customFormat="1" x14ac:dyDescent="0.25">
      <c r="M35" s="12"/>
      <c r="N35" s="12"/>
      <c r="O35" s="12"/>
      <c r="P35" s="12"/>
    </row>
    <row r="36" spans="13:16" s="11" customFormat="1" x14ac:dyDescent="0.25">
      <c r="M36" s="12"/>
      <c r="N36" s="12"/>
      <c r="O36" s="12"/>
      <c r="P36" s="12"/>
    </row>
    <row r="37" spans="13:16" s="11" customFormat="1" x14ac:dyDescent="0.25">
      <c r="M37" s="12"/>
      <c r="N37" s="12"/>
      <c r="O37" s="12"/>
      <c r="P37" s="12"/>
    </row>
    <row r="38" spans="13:16" s="11" customFormat="1" x14ac:dyDescent="0.25">
      <c r="M38" s="12"/>
      <c r="N38" s="12"/>
      <c r="O38" s="12"/>
      <c r="P38" s="12"/>
    </row>
    <row r="39" spans="13:16" s="11" customFormat="1" x14ac:dyDescent="0.25">
      <c r="M39" s="12"/>
      <c r="N39" s="12"/>
      <c r="O39" s="12"/>
      <c r="P39" s="12"/>
    </row>
    <row r="40" spans="13:16" s="11" customFormat="1" x14ac:dyDescent="0.25">
      <c r="M40" s="12"/>
      <c r="N40" s="12"/>
      <c r="O40" s="12"/>
      <c r="P40" s="12"/>
    </row>
    <row r="41" spans="13:16" s="11" customFormat="1" x14ac:dyDescent="0.25">
      <c r="M41" s="12"/>
      <c r="N41" s="12"/>
      <c r="O41" s="12"/>
      <c r="P41" s="12"/>
    </row>
    <row r="42" spans="13:16" s="11" customFormat="1" x14ac:dyDescent="0.25">
      <c r="M42" s="12"/>
      <c r="N42" s="12"/>
      <c r="O42" s="12"/>
      <c r="P42" s="12"/>
    </row>
    <row r="43" spans="13:16" s="11" customFormat="1" x14ac:dyDescent="0.25">
      <c r="M43" s="12"/>
      <c r="N43" s="12"/>
      <c r="O43" s="12"/>
      <c r="P43" s="12"/>
    </row>
    <row r="44" spans="13:16" s="11" customFormat="1" x14ac:dyDescent="0.25">
      <c r="M44" s="12"/>
      <c r="N44" s="12"/>
      <c r="O44" s="12"/>
      <c r="P44" s="12"/>
    </row>
    <row r="45" spans="13:16" s="11" customFormat="1" x14ac:dyDescent="0.25">
      <c r="M45" s="12"/>
      <c r="N45" s="12"/>
      <c r="O45" s="12"/>
      <c r="P45" s="12"/>
    </row>
    <row r="46" spans="13:16" s="11" customFormat="1" x14ac:dyDescent="0.25">
      <c r="M46" s="12"/>
      <c r="N46" s="12"/>
      <c r="O46" s="12"/>
      <c r="P46" s="12"/>
    </row>
    <row r="47" spans="13:16" s="11" customFormat="1" x14ac:dyDescent="0.25">
      <c r="M47" s="12"/>
      <c r="N47" s="12"/>
      <c r="O47" s="12"/>
      <c r="P47" s="12"/>
    </row>
    <row r="48" spans="13:16" s="11" customFormat="1" x14ac:dyDescent="0.25">
      <c r="M48" s="12"/>
      <c r="N48" s="12"/>
      <c r="O48" s="12"/>
      <c r="P48" s="12"/>
    </row>
    <row r="49" spans="13:16" s="11" customFormat="1" x14ac:dyDescent="0.25">
      <c r="M49" s="12"/>
      <c r="N49" s="12"/>
      <c r="O49" s="12"/>
      <c r="P49" s="12"/>
    </row>
    <row r="50" spans="13:16" s="11" customFormat="1" x14ac:dyDescent="0.25">
      <c r="M50" s="12"/>
      <c r="N50" s="12"/>
      <c r="O50" s="12"/>
      <c r="P50" s="12"/>
    </row>
    <row r="51" spans="13:16" s="11" customFormat="1" x14ac:dyDescent="0.25">
      <c r="M51" s="12"/>
      <c r="N51" s="12"/>
      <c r="O51" s="12"/>
      <c r="P51" s="12"/>
    </row>
    <row r="52" spans="13:16" s="11" customFormat="1" x14ac:dyDescent="0.25">
      <c r="M52" s="12"/>
      <c r="N52" s="12"/>
      <c r="O52" s="12"/>
      <c r="P52" s="12"/>
    </row>
    <row r="53" spans="13:16" s="11" customFormat="1" x14ac:dyDescent="0.25">
      <c r="M53" s="12"/>
      <c r="N53" s="12"/>
      <c r="O53" s="12"/>
      <c r="P53" s="12"/>
    </row>
    <row r="54" spans="13:16" s="11" customFormat="1" x14ac:dyDescent="0.25">
      <c r="M54" s="12"/>
      <c r="N54" s="12"/>
      <c r="O54" s="12"/>
      <c r="P54" s="12"/>
    </row>
    <row r="55" spans="13:16" s="11" customFormat="1" x14ac:dyDescent="0.25">
      <c r="M55" s="12"/>
      <c r="N55" s="12"/>
      <c r="O55" s="12"/>
      <c r="P55" s="12"/>
    </row>
    <row r="56" spans="13:16" s="11" customFormat="1" x14ac:dyDescent="0.25">
      <c r="M56" s="12"/>
      <c r="N56" s="12"/>
      <c r="O56" s="12"/>
      <c r="P56" s="12"/>
    </row>
    <row r="57" spans="13:16" s="11" customFormat="1" x14ac:dyDescent="0.25">
      <c r="M57" s="12"/>
      <c r="N57" s="12"/>
      <c r="O57" s="12"/>
      <c r="P57" s="12"/>
    </row>
    <row r="58" spans="13:16" s="11" customFormat="1" x14ac:dyDescent="0.25">
      <c r="M58" s="12"/>
      <c r="N58" s="12"/>
      <c r="O58" s="12"/>
      <c r="P58" s="12"/>
    </row>
    <row r="59" spans="13:16" s="11" customFormat="1" x14ac:dyDescent="0.25">
      <c r="M59" s="12"/>
      <c r="N59" s="12"/>
      <c r="O59" s="12"/>
      <c r="P59" s="12"/>
    </row>
    <row r="60" spans="13:16" s="11" customFormat="1" x14ac:dyDescent="0.25">
      <c r="M60" s="12"/>
      <c r="N60" s="12"/>
      <c r="O60" s="12"/>
      <c r="P60" s="12"/>
    </row>
    <row r="61" spans="13:16" s="11" customFormat="1" x14ac:dyDescent="0.25">
      <c r="M61" s="12"/>
      <c r="N61" s="12"/>
      <c r="O61" s="12"/>
      <c r="P61" s="12"/>
    </row>
    <row r="62" spans="13:16" s="11" customFormat="1" x14ac:dyDescent="0.25">
      <c r="M62" s="12"/>
      <c r="N62" s="12"/>
      <c r="O62" s="12"/>
      <c r="P62" s="12"/>
    </row>
    <row r="63" spans="13:16" s="11" customFormat="1" x14ac:dyDescent="0.25">
      <c r="M63" s="12"/>
      <c r="N63" s="12"/>
      <c r="O63" s="12"/>
      <c r="P63" s="12"/>
    </row>
    <row r="64" spans="13:16" s="11" customFormat="1" x14ac:dyDescent="0.25">
      <c r="M64" s="12"/>
      <c r="N64" s="12"/>
      <c r="O64" s="12"/>
      <c r="P64" s="12"/>
    </row>
    <row r="65" spans="13:16" s="11" customFormat="1" x14ac:dyDescent="0.25">
      <c r="M65" s="12"/>
      <c r="N65" s="12"/>
      <c r="O65" s="12"/>
      <c r="P65" s="12"/>
    </row>
    <row r="66" spans="13:16" s="11" customFormat="1" x14ac:dyDescent="0.25">
      <c r="M66" s="12"/>
      <c r="N66" s="12"/>
      <c r="O66" s="12"/>
      <c r="P66" s="12"/>
    </row>
    <row r="67" spans="13:16" s="11" customFormat="1" x14ac:dyDescent="0.25">
      <c r="M67" s="12"/>
      <c r="N67" s="12"/>
      <c r="O67" s="12"/>
      <c r="P67" s="12"/>
    </row>
    <row r="68" spans="13:16" s="11" customFormat="1" x14ac:dyDescent="0.25">
      <c r="M68" s="12"/>
      <c r="N68" s="12"/>
      <c r="O68" s="12"/>
      <c r="P68" s="12"/>
    </row>
    <row r="69" spans="13:16" s="11" customFormat="1" x14ac:dyDescent="0.25">
      <c r="M69" s="12"/>
      <c r="N69" s="12"/>
      <c r="O69" s="12"/>
      <c r="P69" s="12"/>
    </row>
    <row r="70" spans="13:16" s="11" customFormat="1" x14ac:dyDescent="0.25">
      <c r="M70" s="12"/>
      <c r="N70" s="12"/>
      <c r="O70" s="12"/>
      <c r="P70" s="12"/>
    </row>
    <row r="71" spans="13:16" s="11" customFormat="1" x14ac:dyDescent="0.25">
      <c r="M71" s="12"/>
      <c r="N71" s="12"/>
      <c r="O71" s="12"/>
      <c r="P71" s="12"/>
    </row>
    <row r="72" spans="13:16" s="11" customFormat="1" x14ac:dyDescent="0.25">
      <c r="M72" s="12"/>
      <c r="N72" s="12"/>
      <c r="O72" s="12"/>
      <c r="P72" s="12"/>
    </row>
    <row r="73" spans="13:16" s="11" customFormat="1" x14ac:dyDescent="0.25">
      <c r="M73" s="12"/>
      <c r="N73" s="12"/>
      <c r="O73" s="12"/>
      <c r="P73" s="12"/>
    </row>
    <row r="74" spans="13:16" s="11" customFormat="1" x14ac:dyDescent="0.25">
      <c r="M74" s="12"/>
      <c r="N74" s="12"/>
      <c r="O74" s="12"/>
      <c r="P74" s="12"/>
    </row>
    <row r="75" spans="13:16" s="11" customFormat="1" x14ac:dyDescent="0.25">
      <c r="M75" s="12"/>
      <c r="N75" s="12"/>
      <c r="O75" s="12"/>
      <c r="P75" s="12"/>
    </row>
    <row r="76" spans="13:16" s="11" customFormat="1" x14ac:dyDescent="0.25">
      <c r="M76" s="12"/>
      <c r="N76" s="12"/>
      <c r="O76" s="12"/>
      <c r="P76" s="12"/>
    </row>
    <row r="77" spans="13:16" s="11" customFormat="1" x14ac:dyDescent="0.25">
      <c r="M77" s="12"/>
      <c r="N77" s="12"/>
      <c r="O77" s="12"/>
      <c r="P77" s="12"/>
    </row>
    <row r="78" spans="13:16" s="11" customFormat="1" x14ac:dyDescent="0.25">
      <c r="M78" s="12"/>
      <c r="N78" s="12"/>
      <c r="O78" s="12"/>
      <c r="P78" s="12"/>
    </row>
    <row r="79" spans="13:16" s="11" customFormat="1" x14ac:dyDescent="0.25">
      <c r="M79" s="12"/>
      <c r="N79" s="12"/>
      <c r="O79" s="12"/>
      <c r="P79" s="12"/>
    </row>
    <row r="80" spans="13:16" s="11" customFormat="1" x14ac:dyDescent="0.25">
      <c r="M80" s="12"/>
      <c r="N80" s="12"/>
      <c r="O80" s="12"/>
      <c r="P80" s="12"/>
    </row>
    <row r="81" spans="13:16" s="11" customFormat="1" x14ac:dyDescent="0.25">
      <c r="M81" s="12"/>
      <c r="N81" s="12"/>
      <c r="O81" s="12"/>
      <c r="P81" s="12"/>
    </row>
    <row r="82" spans="13:16" s="11" customFormat="1" x14ac:dyDescent="0.25">
      <c r="M82" s="12"/>
      <c r="N82" s="12"/>
      <c r="O82" s="12"/>
      <c r="P82" s="12"/>
    </row>
    <row r="83" spans="13:16" s="11" customFormat="1" x14ac:dyDescent="0.25">
      <c r="M83" s="12"/>
      <c r="N83" s="12"/>
      <c r="O83" s="12"/>
      <c r="P83" s="12"/>
    </row>
    <row r="84" spans="13:16" s="11" customFormat="1" x14ac:dyDescent="0.25">
      <c r="M84" s="12"/>
      <c r="N84" s="12"/>
      <c r="O84" s="12"/>
      <c r="P84" s="12"/>
    </row>
    <row r="85" spans="13:16" s="11" customFormat="1" x14ac:dyDescent="0.25">
      <c r="M85" s="12"/>
      <c r="N85" s="12"/>
      <c r="O85" s="12"/>
      <c r="P85" s="12"/>
    </row>
    <row r="86" spans="13:16" s="11" customFormat="1" x14ac:dyDescent="0.25">
      <c r="M86" s="12"/>
      <c r="N86" s="12"/>
      <c r="O86" s="12"/>
      <c r="P86" s="12"/>
    </row>
    <row r="87" spans="13:16" s="11" customFormat="1" x14ac:dyDescent="0.25">
      <c r="M87" s="12"/>
      <c r="N87" s="12"/>
      <c r="O87" s="12"/>
      <c r="P87" s="12"/>
    </row>
    <row r="88" spans="13:16" s="11" customFormat="1" x14ac:dyDescent="0.25">
      <c r="M88" s="12"/>
      <c r="N88" s="12"/>
      <c r="O88" s="12"/>
      <c r="P88" s="12"/>
    </row>
    <row r="89" spans="13:16" s="11" customFormat="1" x14ac:dyDescent="0.25">
      <c r="M89" s="12"/>
      <c r="N89" s="12"/>
      <c r="O89" s="12"/>
      <c r="P89" s="12"/>
    </row>
    <row r="90" spans="13:16" s="11" customFormat="1" x14ac:dyDescent="0.25">
      <c r="M90" s="12"/>
      <c r="N90" s="12"/>
      <c r="O90" s="12"/>
      <c r="P90" s="12"/>
    </row>
    <row r="91" spans="13:16" s="11" customFormat="1" x14ac:dyDescent="0.25">
      <c r="M91" s="12"/>
      <c r="N91" s="12"/>
      <c r="O91" s="12"/>
      <c r="P91" s="12"/>
    </row>
    <row r="92" spans="13:16" s="11" customFormat="1" x14ac:dyDescent="0.25">
      <c r="M92" s="12"/>
      <c r="N92" s="12"/>
      <c r="O92" s="12"/>
      <c r="P92" s="12"/>
    </row>
    <row r="93" spans="13:16" s="11" customFormat="1" x14ac:dyDescent="0.25">
      <c r="M93" s="12"/>
      <c r="N93" s="12"/>
      <c r="O93" s="12"/>
      <c r="P93" s="12"/>
    </row>
    <row r="94" spans="13:16" s="11" customFormat="1" x14ac:dyDescent="0.25">
      <c r="M94" s="12"/>
      <c r="N94" s="12"/>
      <c r="O94" s="12"/>
      <c r="P94" s="12"/>
    </row>
    <row r="95" spans="13:16" s="11" customFormat="1" x14ac:dyDescent="0.25">
      <c r="M95" s="12"/>
      <c r="N95" s="12"/>
      <c r="O95" s="12"/>
      <c r="P95" s="12"/>
    </row>
    <row r="96" spans="13:16" s="11" customFormat="1" x14ac:dyDescent="0.25">
      <c r="M96" s="12"/>
      <c r="N96" s="12"/>
      <c r="O96" s="12"/>
      <c r="P96" s="12"/>
    </row>
    <row r="97" spans="13:16" s="11" customFormat="1" x14ac:dyDescent="0.25">
      <c r="M97" s="12"/>
      <c r="N97" s="12"/>
      <c r="O97" s="12"/>
      <c r="P97" s="12"/>
    </row>
    <row r="98" spans="13:16" s="11" customFormat="1" x14ac:dyDescent="0.25">
      <c r="M98" s="12"/>
      <c r="N98" s="12"/>
      <c r="O98" s="12"/>
      <c r="P98" s="12"/>
    </row>
    <row r="99" spans="13:16" s="11" customFormat="1" x14ac:dyDescent="0.25">
      <c r="M99" s="12"/>
      <c r="N99" s="12"/>
      <c r="O99" s="12"/>
      <c r="P99" s="12"/>
    </row>
    <row r="100" spans="13:16" s="11" customFormat="1" x14ac:dyDescent="0.25">
      <c r="M100" s="12"/>
      <c r="N100" s="12"/>
      <c r="O100" s="12"/>
      <c r="P100" s="12"/>
    </row>
    <row r="101" spans="13:16" s="11" customFormat="1" x14ac:dyDescent="0.25">
      <c r="M101" s="12"/>
      <c r="N101" s="12"/>
      <c r="O101" s="12"/>
      <c r="P101" s="12"/>
    </row>
    <row r="102" spans="13:16" s="11" customFormat="1" x14ac:dyDescent="0.25">
      <c r="M102" s="12"/>
      <c r="N102" s="12"/>
      <c r="O102" s="12"/>
      <c r="P102" s="12"/>
    </row>
    <row r="103" spans="13:16" s="11" customFormat="1" x14ac:dyDescent="0.25">
      <c r="M103" s="12"/>
      <c r="N103" s="12"/>
      <c r="O103" s="12"/>
      <c r="P103" s="12"/>
    </row>
    <row r="104" spans="13:16" s="11" customFormat="1" x14ac:dyDescent="0.25">
      <c r="M104" s="12"/>
      <c r="N104" s="12"/>
      <c r="O104" s="12"/>
      <c r="P104" s="12"/>
    </row>
    <row r="105" spans="13:16" s="11" customFormat="1" x14ac:dyDescent="0.25">
      <c r="M105" s="12"/>
      <c r="N105" s="12"/>
      <c r="O105" s="12"/>
      <c r="P105" s="12"/>
    </row>
    <row r="106" spans="13:16" s="11" customFormat="1" x14ac:dyDescent="0.25">
      <c r="M106" s="12"/>
      <c r="N106" s="12"/>
      <c r="O106" s="12"/>
      <c r="P106" s="12"/>
    </row>
    <row r="107" spans="13:16" s="11" customFormat="1" x14ac:dyDescent="0.25">
      <c r="M107" s="12"/>
      <c r="N107" s="12"/>
      <c r="O107" s="12"/>
      <c r="P107" s="12"/>
    </row>
    <row r="108" spans="13:16" s="11" customFormat="1" x14ac:dyDescent="0.25">
      <c r="M108" s="12"/>
      <c r="N108" s="12"/>
      <c r="O108" s="12"/>
      <c r="P108" s="12"/>
    </row>
    <row r="109" spans="13:16" s="11" customFormat="1" x14ac:dyDescent="0.25">
      <c r="M109" s="12"/>
      <c r="N109" s="12"/>
      <c r="O109" s="12"/>
      <c r="P109" s="12"/>
    </row>
    <row r="110" spans="13:16" s="11" customFormat="1" x14ac:dyDescent="0.25">
      <c r="M110" s="12"/>
      <c r="N110" s="12"/>
      <c r="O110" s="12"/>
      <c r="P110" s="12"/>
    </row>
    <row r="111" spans="13:16" s="11" customFormat="1" x14ac:dyDescent="0.25">
      <c r="M111" s="12"/>
      <c r="N111" s="12"/>
      <c r="O111" s="12"/>
      <c r="P111" s="12"/>
    </row>
    <row r="112" spans="13:16" s="11" customFormat="1" x14ac:dyDescent="0.25">
      <c r="M112" s="12"/>
      <c r="N112" s="12"/>
      <c r="O112" s="12"/>
      <c r="P112" s="12"/>
    </row>
    <row r="113" spans="13:16" s="11" customFormat="1" x14ac:dyDescent="0.25">
      <c r="M113" s="12"/>
      <c r="N113" s="12"/>
      <c r="O113" s="12"/>
      <c r="P113" s="12"/>
    </row>
    <row r="114" spans="13:16" s="11" customFormat="1" x14ac:dyDescent="0.25">
      <c r="M114" s="12"/>
      <c r="N114" s="12"/>
      <c r="O114" s="12"/>
      <c r="P114" s="12"/>
    </row>
    <row r="115" spans="13:16" s="11" customFormat="1" x14ac:dyDescent="0.25">
      <c r="M115" s="12"/>
      <c r="N115" s="12"/>
      <c r="O115" s="12"/>
      <c r="P115" s="12"/>
    </row>
    <row r="116" spans="13:16" s="11" customFormat="1" x14ac:dyDescent="0.25">
      <c r="M116" s="12"/>
      <c r="N116" s="12"/>
      <c r="O116" s="12"/>
      <c r="P116" s="12"/>
    </row>
    <row r="117" spans="13:16" s="11" customFormat="1" x14ac:dyDescent="0.25">
      <c r="M117" s="12"/>
      <c r="N117" s="12"/>
      <c r="O117" s="12"/>
      <c r="P117" s="12"/>
    </row>
    <row r="118" spans="13:16" s="11" customFormat="1" x14ac:dyDescent="0.25">
      <c r="M118" s="12"/>
      <c r="N118" s="12"/>
      <c r="O118" s="12"/>
      <c r="P118" s="12"/>
    </row>
    <row r="119" spans="13:16" s="11" customFormat="1" x14ac:dyDescent="0.25">
      <c r="M119" s="12"/>
      <c r="N119" s="12"/>
      <c r="O119" s="12"/>
      <c r="P119" s="12"/>
    </row>
    <row r="120" spans="13:16" s="11" customFormat="1" x14ac:dyDescent="0.25">
      <c r="M120" s="12"/>
      <c r="N120" s="12"/>
      <c r="O120" s="12"/>
      <c r="P120" s="12"/>
    </row>
    <row r="121" spans="13:16" s="11" customFormat="1" x14ac:dyDescent="0.25">
      <c r="M121" s="12"/>
      <c r="N121" s="12"/>
      <c r="O121" s="12"/>
      <c r="P121" s="12"/>
    </row>
    <row r="122" spans="13:16" s="11" customFormat="1" x14ac:dyDescent="0.25">
      <c r="M122" s="12"/>
      <c r="N122" s="12"/>
      <c r="O122" s="12"/>
      <c r="P122" s="12"/>
    </row>
    <row r="123" spans="13:16" s="11" customFormat="1" x14ac:dyDescent="0.25">
      <c r="M123" s="12"/>
      <c r="N123" s="12"/>
      <c r="O123" s="12"/>
      <c r="P123" s="12"/>
    </row>
    <row r="124" spans="13:16" s="11" customFormat="1" x14ac:dyDescent="0.25">
      <c r="M124" s="12"/>
      <c r="N124" s="12"/>
      <c r="O124" s="12"/>
      <c r="P124" s="12"/>
    </row>
    <row r="125" spans="13:16" s="11" customFormat="1" x14ac:dyDescent="0.25">
      <c r="M125" s="12"/>
      <c r="N125" s="12"/>
      <c r="O125" s="12"/>
      <c r="P125" s="12"/>
    </row>
    <row r="126" spans="13:16" s="11" customFormat="1" x14ac:dyDescent="0.25">
      <c r="M126" s="12"/>
      <c r="N126" s="12"/>
      <c r="O126" s="12"/>
      <c r="P126" s="12"/>
    </row>
    <row r="127" spans="13:16" s="11" customFormat="1" x14ac:dyDescent="0.25">
      <c r="M127" s="12"/>
      <c r="N127" s="12"/>
      <c r="O127" s="12"/>
      <c r="P127" s="12"/>
    </row>
    <row r="128" spans="13:16" s="11" customFormat="1" x14ac:dyDescent="0.25">
      <c r="M128" s="12"/>
      <c r="N128" s="12"/>
      <c r="O128" s="12"/>
      <c r="P128" s="12"/>
    </row>
    <row r="129" spans="13:16" s="11" customFormat="1" x14ac:dyDescent="0.25">
      <c r="M129" s="12"/>
      <c r="N129" s="12"/>
      <c r="O129" s="12"/>
      <c r="P129" s="12"/>
    </row>
    <row r="130" spans="13:16" s="11" customFormat="1" x14ac:dyDescent="0.25">
      <c r="M130" s="12"/>
      <c r="N130" s="12"/>
      <c r="O130" s="12"/>
      <c r="P130" s="12"/>
    </row>
    <row r="131" spans="13:16" s="11" customFormat="1" x14ac:dyDescent="0.25">
      <c r="M131" s="12"/>
      <c r="N131" s="12"/>
      <c r="O131" s="12"/>
      <c r="P131" s="12"/>
    </row>
    <row r="132" spans="13:16" s="11" customFormat="1" x14ac:dyDescent="0.25">
      <c r="M132" s="12"/>
      <c r="N132" s="12"/>
      <c r="O132" s="12"/>
      <c r="P132" s="12"/>
    </row>
    <row r="133" spans="13:16" s="11" customFormat="1" x14ac:dyDescent="0.25">
      <c r="M133" s="12"/>
      <c r="N133" s="12"/>
      <c r="O133" s="12"/>
      <c r="P133" s="12"/>
    </row>
    <row r="134" spans="13:16" s="11" customFormat="1" x14ac:dyDescent="0.25">
      <c r="M134" s="12"/>
      <c r="N134" s="12"/>
      <c r="O134" s="12"/>
      <c r="P134" s="12"/>
    </row>
    <row r="135" spans="13:16" s="11" customFormat="1" x14ac:dyDescent="0.25">
      <c r="M135" s="12"/>
      <c r="N135" s="12"/>
      <c r="O135" s="12"/>
      <c r="P135" s="12"/>
    </row>
    <row r="136" spans="13:16" s="11" customFormat="1" x14ac:dyDescent="0.25">
      <c r="M136" s="12"/>
      <c r="N136" s="12"/>
      <c r="O136" s="12"/>
      <c r="P136" s="12"/>
    </row>
    <row r="137" spans="13:16" s="11" customFormat="1" x14ac:dyDescent="0.25">
      <c r="M137" s="12"/>
      <c r="N137" s="12"/>
      <c r="O137" s="12"/>
      <c r="P137" s="12"/>
    </row>
    <row r="138" spans="13:16" s="11" customFormat="1" x14ac:dyDescent="0.25">
      <c r="M138" s="12"/>
      <c r="N138" s="12"/>
      <c r="O138" s="12"/>
      <c r="P138" s="12"/>
    </row>
    <row r="139" spans="13:16" s="11" customFormat="1" x14ac:dyDescent="0.25">
      <c r="M139" s="12"/>
      <c r="N139" s="12"/>
      <c r="O139" s="12"/>
      <c r="P139" s="12"/>
    </row>
    <row r="140" spans="13:16" s="11" customFormat="1" x14ac:dyDescent="0.25">
      <c r="M140" s="12"/>
      <c r="N140" s="12"/>
      <c r="O140" s="12"/>
      <c r="P140" s="12"/>
    </row>
    <row r="141" spans="13:16" s="11" customFormat="1" x14ac:dyDescent="0.25">
      <c r="M141" s="12"/>
      <c r="N141" s="12"/>
      <c r="O141" s="12"/>
      <c r="P141" s="12"/>
    </row>
    <row r="142" spans="13:16" s="11" customFormat="1" x14ac:dyDescent="0.25">
      <c r="M142" s="12"/>
      <c r="N142" s="12"/>
      <c r="O142" s="12"/>
      <c r="P142" s="12"/>
    </row>
    <row r="143" spans="13:16" s="11" customFormat="1" x14ac:dyDescent="0.25">
      <c r="M143" s="12"/>
      <c r="N143" s="12"/>
      <c r="O143" s="12"/>
      <c r="P143" s="12"/>
    </row>
    <row r="144" spans="13:16" s="11" customFormat="1" x14ac:dyDescent="0.25">
      <c r="M144" s="12"/>
      <c r="N144" s="12"/>
      <c r="O144" s="12"/>
      <c r="P144" s="12"/>
    </row>
    <row r="145" spans="12:16" s="11" customFormat="1" x14ac:dyDescent="0.25">
      <c r="M145" s="12"/>
      <c r="N145" s="12"/>
      <c r="O145" s="12"/>
      <c r="P145" s="12"/>
    </row>
    <row r="146" spans="12:16" s="11" customFormat="1" x14ac:dyDescent="0.25">
      <c r="M146" s="12"/>
      <c r="N146" s="12"/>
      <c r="O146" s="12"/>
      <c r="P146" s="12"/>
    </row>
    <row r="147" spans="12:16" s="11" customFormat="1" x14ac:dyDescent="0.25">
      <c r="M147" s="12"/>
      <c r="N147" s="12"/>
      <c r="O147" s="12"/>
      <c r="P147" s="12"/>
    </row>
    <row r="148" spans="12:16" s="11" customFormat="1" x14ac:dyDescent="0.25">
      <c r="M148" s="12"/>
      <c r="N148" s="12"/>
      <c r="O148" s="12"/>
      <c r="P148" s="12"/>
    </row>
    <row r="149" spans="12:16" s="11" customFormat="1" x14ac:dyDescent="0.25">
      <c r="M149" s="12"/>
      <c r="N149" s="12"/>
      <c r="O149" s="12"/>
      <c r="P149" s="12"/>
    </row>
    <row r="150" spans="12:16" s="11" customFormat="1" x14ac:dyDescent="0.25">
      <c r="M150" s="12"/>
      <c r="N150" s="12"/>
      <c r="O150" s="12"/>
      <c r="P150" s="12"/>
    </row>
    <row r="151" spans="12:16" s="11" customFormat="1" x14ac:dyDescent="0.25">
      <c r="M151" s="12"/>
      <c r="N151" s="12"/>
      <c r="O151" s="12"/>
      <c r="P151" s="12"/>
    </row>
    <row r="152" spans="12:16" s="11" customFormat="1" x14ac:dyDescent="0.25">
      <c r="M152" s="12"/>
      <c r="N152" s="12"/>
      <c r="O152" s="12"/>
      <c r="P152" s="12"/>
    </row>
    <row r="153" spans="12:16" s="11" customFormat="1" x14ac:dyDescent="0.25">
      <c r="M153" s="12"/>
      <c r="N153" s="12"/>
      <c r="O153" s="12"/>
      <c r="P153" s="12"/>
    </row>
    <row r="154" spans="12:16" s="11" customFormat="1" x14ac:dyDescent="0.25">
      <c r="M154" s="12"/>
      <c r="N154" s="12"/>
      <c r="O154" s="12"/>
      <c r="P154" s="12"/>
    </row>
    <row r="155" spans="12:16" s="11" customFormat="1" x14ac:dyDescent="0.25">
      <c r="M155" s="12"/>
      <c r="N155" s="12"/>
      <c r="O155" s="12"/>
      <c r="P155" s="12"/>
    </row>
    <row r="156" spans="12:16" s="11" customFormat="1" x14ac:dyDescent="0.25">
      <c r="M156" s="12"/>
      <c r="N156" s="12"/>
      <c r="O156" s="12"/>
      <c r="P156" s="12"/>
    </row>
    <row r="157" spans="12:16" s="11" customFormat="1" x14ac:dyDescent="0.25">
      <c r="L157"/>
      <c r="M157" s="12"/>
      <c r="N157" s="12"/>
      <c r="O157" s="12"/>
      <c r="P157" s="12"/>
    </row>
  </sheetData>
  <mergeCells count="55">
    <mergeCell ref="M22:N22"/>
    <mergeCell ref="O22:P22"/>
    <mergeCell ref="F4:F5"/>
    <mergeCell ref="A4:A5"/>
    <mergeCell ref="B4:B5"/>
    <mergeCell ref="C4:C5"/>
    <mergeCell ref="D4:D5"/>
    <mergeCell ref="E4:E5"/>
    <mergeCell ref="B16:R16"/>
    <mergeCell ref="B18:R18"/>
    <mergeCell ref="P11:P13"/>
    <mergeCell ref="Q11:Q13"/>
    <mergeCell ref="R11:R13"/>
    <mergeCell ref="H12:H13"/>
    <mergeCell ref="I12:I13"/>
    <mergeCell ref="B14:R14"/>
    <mergeCell ref="Q4:Q5"/>
    <mergeCell ref="R4:R5"/>
    <mergeCell ref="A7:A9"/>
    <mergeCell ref="B7:B9"/>
    <mergeCell ref="C7:C9"/>
    <mergeCell ref="D7:D9"/>
    <mergeCell ref="E7:E9"/>
    <mergeCell ref="F7:F9"/>
    <mergeCell ref="G7:G9"/>
    <mergeCell ref="J7:J9"/>
    <mergeCell ref="G4:G5"/>
    <mergeCell ref="H4:I4"/>
    <mergeCell ref="J4:J5"/>
    <mergeCell ref="K4:L4"/>
    <mergeCell ref="M4:N4"/>
    <mergeCell ref="O4:P4"/>
    <mergeCell ref="Q7:Q9"/>
    <mergeCell ref="R7:R9"/>
    <mergeCell ref="B10:R10"/>
    <mergeCell ref="A11:A13"/>
    <mergeCell ref="B11:B13"/>
    <mergeCell ref="C11:C13"/>
    <mergeCell ref="D11:D13"/>
    <mergeCell ref="E11:E13"/>
    <mergeCell ref="F11:F13"/>
    <mergeCell ref="G11:G13"/>
    <mergeCell ref="K7:K9"/>
    <mergeCell ref="L7:L9"/>
    <mergeCell ref="M7:M9"/>
    <mergeCell ref="N7:N9"/>
    <mergeCell ref="O7:O9"/>
    <mergeCell ref="P7:P9"/>
    <mergeCell ref="B20:R20"/>
    <mergeCell ref="O11:O13"/>
    <mergeCell ref="J11:J13"/>
    <mergeCell ref="K11:K13"/>
    <mergeCell ref="L11:L13"/>
    <mergeCell ref="M11:M13"/>
    <mergeCell ref="N11:N13"/>
  </mergeCell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S147"/>
  <sheetViews>
    <sheetView zoomScale="55" zoomScaleNormal="55" workbookViewId="0">
      <selection activeCell="A2" sqref="A2:R2"/>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style="76" customWidth="1"/>
    <col min="7" max="7" width="35.7109375" customWidth="1"/>
    <col min="8" max="8" width="19.28515625" customWidth="1"/>
    <col min="9" max="9" width="10.42578125" customWidth="1"/>
    <col min="10" max="10" width="29.7109375" customWidth="1"/>
    <col min="11" max="11" width="10.7109375" customWidth="1"/>
    <col min="12" max="12" width="12.7109375" customWidth="1"/>
    <col min="13" max="16" width="14.7109375" style="2" customWidth="1"/>
    <col min="17" max="17" width="16.7109375" customWidth="1"/>
    <col min="18" max="18" width="17"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1" spans="1:19" ht="18.75" x14ac:dyDescent="0.3">
      <c r="A1" s="266" t="s">
        <v>793</v>
      </c>
    </row>
    <row r="2" spans="1:19" ht="27" customHeight="1" x14ac:dyDescent="0.25">
      <c r="A2" s="420" t="s">
        <v>806</v>
      </c>
      <c r="B2" s="420"/>
      <c r="C2" s="420"/>
      <c r="D2" s="420"/>
      <c r="E2" s="420"/>
      <c r="F2" s="420"/>
      <c r="G2" s="420"/>
      <c r="H2" s="420"/>
      <c r="I2" s="420"/>
      <c r="J2" s="420"/>
      <c r="K2" s="420"/>
      <c r="L2" s="420"/>
      <c r="M2" s="420"/>
      <c r="N2" s="420"/>
      <c r="O2" s="420"/>
      <c r="P2" s="420"/>
      <c r="Q2" s="420"/>
      <c r="R2" s="420"/>
    </row>
    <row r="4" spans="1:19" s="4" customFormat="1" ht="47.25" customHeight="1" x14ac:dyDescent="0.25">
      <c r="A4" s="302" t="s">
        <v>0</v>
      </c>
      <c r="B4" s="304" t="s">
        <v>1</v>
      </c>
      <c r="C4" s="304" t="s">
        <v>2</v>
      </c>
      <c r="D4" s="304" t="s">
        <v>3</v>
      </c>
      <c r="E4" s="302" t="s">
        <v>4</v>
      </c>
      <c r="F4" s="302" t="s">
        <v>5</v>
      </c>
      <c r="G4" s="302" t="s">
        <v>6</v>
      </c>
      <c r="H4" s="319" t="s">
        <v>7</v>
      </c>
      <c r="I4" s="319"/>
      <c r="J4" s="302" t="s">
        <v>8</v>
      </c>
      <c r="K4" s="320" t="s">
        <v>9</v>
      </c>
      <c r="L4" s="321"/>
      <c r="M4" s="322" t="s">
        <v>395</v>
      </c>
      <c r="N4" s="322"/>
      <c r="O4" s="322" t="s">
        <v>11</v>
      </c>
      <c r="P4" s="322"/>
      <c r="Q4" s="302" t="s">
        <v>12</v>
      </c>
      <c r="R4" s="304" t="s">
        <v>13</v>
      </c>
      <c r="S4" s="3"/>
    </row>
    <row r="5" spans="1:19" s="4" customFormat="1" ht="35.25" customHeight="1" x14ac:dyDescent="0.2">
      <c r="A5" s="303"/>
      <c r="B5" s="305"/>
      <c r="C5" s="305"/>
      <c r="D5" s="305"/>
      <c r="E5" s="303"/>
      <c r="F5" s="303"/>
      <c r="G5" s="303"/>
      <c r="H5" s="20" t="s">
        <v>14</v>
      </c>
      <c r="I5" s="20" t="s">
        <v>15</v>
      </c>
      <c r="J5" s="303"/>
      <c r="K5" s="21">
        <v>2018</v>
      </c>
      <c r="L5" s="21">
        <v>2019</v>
      </c>
      <c r="M5" s="13">
        <v>2018</v>
      </c>
      <c r="N5" s="13">
        <v>2019</v>
      </c>
      <c r="O5" s="13">
        <v>2018</v>
      </c>
      <c r="P5" s="13">
        <v>2019</v>
      </c>
      <c r="Q5" s="303"/>
      <c r="R5" s="305"/>
      <c r="S5" s="3"/>
    </row>
    <row r="6" spans="1:19" s="4" customFormat="1" ht="15.75" customHeight="1" x14ac:dyDescent="0.2">
      <c r="A6" s="19" t="s">
        <v>16</v>
      </c>
      <c r="B6" s="20" t="s">
        <v>17</v>
      </c>
      <c r="C6" s="20" t="s">
        <v>18</v>
      </c>
      <c r="D6" s="20" t="s">
        <v>19</v>
      </c>
      <c r="E6" s="19" t="s">
        <v>20</v>
      </c>
      <c r="F6" s="62" t="s">
        <v>21</v>
      </c>
      <c r="G6" s="19" t="s">
        <v>22</v>
      </c>
      <c r="H6" s="20" t="s">
        <v>23</v>
      </c>
      <c r="I6" s="20" t="s">
        <v>24</v>
      </c>
      <c r="J6" s="19" t="s">
        <v>25</v>
      </c>
      <c r="K6" s="21" t="s">
        <v>26</v>
      </c>
      <c r="L6" s="21" t="s">
        <v>27</v>
      </c>
      <c r="M6" s="22" t="s">
        <v>28</v>
      </c>
      <c r="N6" s="22" t="s">
        <v>29</v>
      </c>
      <c r="O6" s="22" t="s">
        <v>30</v>
      </c>
      <c r="P6" s="22" t="s">
        <v>31</v>
      </c>
      <c r="Q6" s="19" t="s">
        <v>32</v>
      </c>
      <c r="R6" s="20" t="s">
        <v>33</v>
      </c>
      <c r="S6" s="3"/>
    </row>
    <row r="7" spans="1:19" s="10" customFormat="1" ht="166.5" customHeight="1" x14ac:dyDescent="0.25">
      <c r="A7" s="63">
        <v>1</v>
      </c>
      <c r="B7" s="64">
        <v>1</v>
      </c>
      <c r="C7" s="64">
        <v>4</v>
      </c>
      <c r="D7" s="65">
        <v>5</v>
      </c>
      <c r="E7" s="103" t="s">
        <v>396</v>
      </c>
      <c r="F7" s="66" t="s">
        <v>397</v>
      </c>
      <c r="G7" s="67" t="s">
        <v>128</v>
      </c>
      <c r="H7" s="68" t="s">
        <v>42</v>
      </c>
      <c r="I7" s="69" t="s">
        <v>139</v>
      </c>
      <c r="J7" s="65" t="s">
        <v>398</v>
      </c>
      <c r="K7" s="68" t="s">
        <v>399</v>
      </c>
      <c r="L7" s="68"/>
      <c r="M7" s="70">
        <v>91440</v>
      </c>
      <c r="N7" s="71"/>
      <c r="O7" s="70">
        <v>91440</v>
      </c>
      <c r="P7" s="71"/>
      <c r="Q7" s="65" t="s">
        <v>400</v>
      </c>
      <c r="R7" s="65" t="s">
        <v>401</v>
      </c>
      <c r="S7" s="9"/>
    </row>
    <row r="8" spans="1:19" s="10" customFormat="1" ht="79.5" customHeight="1" x14ac:dyDescent="0.25">
      <c r="A8" s="63"/>
      <c r="B8" s="295" t="s">
        <v>402</v>
      </c>
      <c r="C8" s="296"/>
      <c r="D8" s="296"/>
      <c r="E8" s="296"/>
      <c r="F8" s="296"/>
      <c r="G8" s="296"/>
      <c r="H8" s="296"/>
      <c r="I8" s="296"/>
      <c r="J8" s="296"/>
      <c r="K8" s="296"/>
      <c r="L8" s="296"/>
      <c r="M8" s="296"/>
      <c r="N8" s="296"/>
      <c r="O8" s="296"/>
      <c r="P8" s="296"/>
      <c r="Q8" s="296"/>
      <c r="R8" s="297"/>
      <c r="S8" s="9"/>
    </row>
    <row r="9" spans="1:19" s="10" customFormat="1" ht="144" customHeight="1" x14ac:dyDescent="0.25">
      <c r="A9" s="64">
        <v>2</v>
      </c>
      <c r="B9" s="64">
        <v>1</v>
      </c>
      <c r="C9" s="64">
        <v>4</v>
      </c>
      <c r="D9" s="65">
        <v>2</v>
      </c>
      <c r="E9" s="104" t="s">
        <v>403</v>
      </c>
      <c r="F9" s="66" t="s">
        <v>404</v>
      </c>
      <c r="G9" s="65" t="s">
        <v>37</v>
      </c>
      <c r="H9" s="68" t="s">
        <v>42</v>
      </c>
      <c r="I9" s="69" t="s">
        <v>222</v>
      </c>
      <c r="J9" s="65" t="s">
        <v>405</v>
      </c>
      <c r="K9" s="68" t="s">
        <v>406</v>
      </c>
      <c r="L9" s="68"/>
      <c r="M9" s="71">
        <v>11080</v>
      </c>
      <c r="N9" s="71"/>
      <c r="O9" s="71">
        <v>11080</v>
      </c>
      <c r="P9" s="71"/>
      <c r="Q9" s="65" t="s">
        <v>400</v>
      </c>
      <c r="R9" s="65" t="s">
        <v>401</v>
      </c>
      <c r="S9" s="9"/>
    </row>
    <row r="10" spans="1:19" s="10" customFormat="1" ht="84" customHeight="1" x14ac:dyDescent="0.25">
      <c r="A10" s="64"/>
      <c r="B10" s="295" t="s">
        <v>407</v>
      </c>
      <c r="C10" s="296"/>
      <c r="D10" s="296"/>
      <c r="E10" s="296"/>
      <c r="F10" s="296"/>
      <c r="G10" s="296"/>
      <c r="H10" s="296"/>
      <c r="I10" s="296"/>
      <c r="J10" s="296"/>
      <c r="K10" s="296"/>
      <c r="L10" s="296"/>
      <c r="M10" s="296"/>
      <c r="N10" s="296"/>
      <c r="O10" s="296"/>
      <c r="P10" s="296"/>
      <c r="Q10" s="296"/>
      <c r="R10" s="297"/>
      <c r="S10" s="9"/>
    </row>
    <row r="11" spans="1:19" s="11" customFormat="1" ht="224.25" customHeight="1" x14ac:dyDescent="0.25">
      <c r="A11" s="63">
        <v>3</v>
      </c>
      <c r="B11" s="64" t="s">
        <v>408</v>
      </c>
      <c r="C11" s="64" t="s">
        <v>409</v>
      </c>
      <c r="D11" s="65">
        <v>5</v>
      </c>
      <c r="E11" s="104" t="s">
        <v>410</v>
      </c>
      <c r="F11" s="66" t="s">
        <v>411</v>
      </c>
      <c r="G11" s="65" t="s">
        <v>412</v>
      </c>
      <c r="H11" s="68" t="s">
        <v>42</v>
      </c>
      <c r="I11" s="69" t="s">
        <v>175</v>
      </c>
      <c r="J11" s="65" t="s">
        <v>413</v>
      </c>
      <c r="K11" s="68" t="s">
        <v>414</v>
      </c>
      <c r="L11" s="68"/>
      <c r="M11" s="71">
        <v>20710</v>
      </c>
      <c r="N11" s="71"/>
      <c r="O11" s="71">
        <v>20710</v>
      </c>
      <c r="P11" s="71"/>
      <c r="Q11" s="65" t="s">
        <v>400</v>
      </c>
      <c r="R11" s="65" t="s">
        <v>401</v>
      </c>
      <c r="S11" s="9"/>
    </row>
    <row r="12" spans="1:19" s="10" customFormat="1" ht="60" customHeight="1" x14ac:dyDescent="0.25">
      <c r="A12" s="64"/>
      <c r="B12" s="295" t="s">
        <v>415</v>
      </c>
      <c r="C12" s="296"/>
      <c r="D12" s="296"/>
      <c r="E12" s="296"/>
      <c r="F12" s="296"/>
      <c r="G12" s="296"/>
      <c r="H12" s="296"/>
      <c r="I12" s="296"/>
      <c r="J12" s="296"/>
      <c r="K12" s="296"/>
      <c r="L12" s="296"/>
      <c r="M12" s="296"/>
      <c r="N12" s="296"/>
      <c r="O12" s="296"/>
      <c r="P12" s="296"/>
      <c r="Q12" s="296"/>
      <c r="R12" s="297"/>
      <c r="S12" s="9"/>
    </row>
    <row r="13" spans="1:19" s="11" customFormat="1" ht="201.75" customHeight="1" x14ac:dyDescent="0.25">
      <c r="A13" s="63">
        <v>4</v>
      </c>
      <c r="B13" s="65">
        <v>1</v>
      </c>
      <c r="C13" s="65">
        <v>4</v>
      </c>
      <c r="D13" s="65">
        <v>2</v>
      </c>
      <c r="E13" s="104" t="s">
        <v>416</v>
      </c>
      <c r="F13" s="66" t="s">
        <v>417</v>
      </c>
      <c r="G13" s="65" t="s">
        <v>128</v>
      </c>
      <c r="H13" s="68" t="s">
        <v>42</v>
      </c>
      <c r="I13" s="69" t="s">
        <v>418</v>
      </c>
      <c r="J13" s="65" t="s">
        <v>419</v>
      </c>
      <c r="K13" s="68" t="s">
        <v>420</v>
      </c>
      <c r="L13" s="68"/>
      <c r="M13" s="71">
        <v>88700</v>
      </c>
      <c r="N13" s="71"/>
      <c r="O13" s="71">
        <v>88700</v>
      </c>
      <c r="P13" s="71"/>
      <c r="Q13" s="65" t="s">
        <v>400</v>
      </c>
      <c r="R13" s="65" t="s">
        <v>401</v>
      </c>
      <c r="S13" s="9"/>
    </row>
    <row r="14" spans="1:19" s="11" customFormat="1" ht="83.25" customHeight="1" x14ac:dyDescent="0.25">
      <c r="A14" s="63"/>
      <c r="B14" s="295" t="s">
        <v>421</v>
      </c>
      <c r="C14" s="296"/>
      <c r="D14" s="296"/>
      <c r="E14" s="296"/>
      <c r="F14" s="296"/>
      <c r="G14" s="296"/>
      <c r="H14" s="296"/>
      <c r="I14" s="296"/>
      <c r="J14" s="296"/>
      <c r="K14" s="296"/>
      <c r="L14" s="296"/>
      <c r="M14" s="296"/>
      <c r="N14" s="296"/>
      <c r="O14" s="296"/>
      <c r="P14" s="296"/>
      <c r="Q14" s="296"/>
      <c r="R14" s="297"/>
      <c r="S14" s="9"/>
    </row>
    <row r="15" spans="1:19" s="10" customFormat="1" ht="195" customHeight="1" x14ac:dyDescent="0.25">
      <c r="A15" s="63">
        <v>5</v>
      </c>
      <c r="B15" s="64">
        <v>1</v>
      </c>
      <c r="C15" s="64">
        <v>4</v>
      </c>
      <c r="D15" s="65">
        <v>5</v>
      </c>
      <c r="E15" s="105" t="s">
        <v>422</v>
      </c>
      <c r="F15" s="66" t="s">
        <v>423</v>
      </c>
      <c r="G15" s="65" t="s">
        <v>424</v>
      </c>
      <c r="H15" s="68" t="s">
        <v>42</v>
      </c>
      <c r="I15" s="69" t="s">
        <v>222</v>
      </c>
      <c r="J15" s="72" t="s">
        <v>425</v>
      </c>
      <c r="K15" s="68" t="s">
        <v>426</v>
      </c>
      <c r="L15" s="68"/>
      <c r="M15" s="73">
        <v>23950</v>
      </c>
      <c r="N15" s="74"/>
      <c r="O15" s="73">
        <v>23950</v>
      </c>
      <c r="P15" s="71"/>
      <c r="Q15" s="65" t="s">
        <v>400</v>
      </c>
      <c r="R15" s="65" t="s">
        <v>401</v>
      </c>
      <c r="S15" s="9"/>
    </row>
    <row r="16" spans="1:19" s="10" customFormat="1" ht="79.5" customHeight="1" x14ac:dyDescent="0.25">
      <c r="A16" s="64"/>
      <c r="B16" s="295" t="s">
        <v>427</v>
      </c>
      <c r="C16" s="296"/>
      <c r="D16" s="296"/>
      <c r="E16" s="296"/>
      <c r="F16" s="296"/>
      <c r="G16" s="296"/>
      <c r="H16" s="296"/>
      <c r="I16" s="296"/>
      <c r="J16" s="296"/>
      <c r="K16" s="296"/>
      <c r="L16" s="296"/>
      <c r="M16" s="296"/>
      <c r="N16" s="296"/>
      <c r="O16" s="296"/>
      <c r="P16" s="296"/>
      <c r="Q16" s="296"/>
      <c r="R16" s="297"/>
      <c r="S16" s="9"/>
    </row>
    <row r="17" spans="1:18" s="11" customFormat="1" ht="194.25" customHeight="1" x14ac:dyDescent="0.25">
      <c r="A17" s="415">
        <v>6</v>
      </c>
      <c r="B17" s="415">
        <v>1</v>
      </c>
      <c r="C17" s="415">
        <v>4</v>
      </c>
      <c r="D17" s="415">
        <v>5</v>
      </c>
      <c r="E17" s="415" t="s">
        <v>671</v>
      </c>
      <c r="F17" s="416" t="s">
        <v>672</v>
      </c>
      <c r="G17" s="226" t="s">
        <v>673</v>
      </c>
      <c r="H17" s="415" t="s">
        <v>42</v>
      </c>
      <c r="I17" s="226" t="s">
        <v>674</v>
      </c>
      <c r="J17" s="415" t="s">
        <v>675</v>
      </c>
      <c r="K17" s="415" t="s">
        <v>43</v>
      </c>
      <c r="L17" s="415"/>
      <c r="M17" s="418">
        <v>77165.38</v>
      </c>
      <c r="N17" s="418"/>
      <c r="O17" s="419">
        <v>77165.38</v>
      </c>
      <c r="P17" s="418"/>
      <c r="Q17" s="415" t="s">
        <v>676</v>
      </c>
      <c r="R17" s="415" t="s">
        <v>677</v>
      </c>
    </row>
    <row r="18" spans="1:18" s="11" customFormat="1" ht="177" customHeight="1" x14ac:dyDescent="0.25">
      <c r="A18" s="415"/>
      <c r="B18" s="415"/>
      <c r="C18" s="415"/>
      <c r="D18" s="415"/>
      <c r="E18" s="415"/>
      <c r="F18" s="417"/>
      <c r="G18" s="226" t="s">
        <v>37</v>
      </c>
      <c r="H18" s="415"/>
      <c r="I18" s="226">
        <v>60</v>
      </c>
      <c r="J18" s="415"/>
      <c r="K18" s="415"/>
      <c r="L18" s="415"/>
      <c r="M18" s="418"/>
      <c r="N18" s="418"/>
      <c r="O18" s="419"/>
      <c r="P18" s="418"/>
      <c r="Q18" s="415"/>
      <c r="R18" s="415"/>
    </row>
    <row r="19" spans="1:18" s="11" customFormat="1" ht="21.75" customHeight="1" x14ac:dyDescent="0.25">
      <c r="A19" s="220"/>
      <c r="B19" s="288" t="s">
        <v>638</v>
      </c>
      <c r="C19" s="289"/>
      <c r="D19" s="289"/>
      <c r="E19" s="289"/>
      <c r="F19" s="289"/>
      <c r="G19" s="289"/>
      <c r="H19" s="289"/>
      <c r="I19" s="289"/>
      <c r="J19" s="289"/>
      <c r="K19" s="289"/>
      <c r="L19" s="289"/>
      <c r="M19" s="289"/>
      <c r="N19" s="289"/>
      <c r="O19" s="289"/>
      <c r="P19" s="289"/>
      <c r="Q19" s="289"/>
      <c r="R19" s="290"/>
    </row>
    <row r="20" spans="1:18" s="219" customFormat="1" ht="21.75" customHeight="1" x14ac:dyDescent="0.25">
      <c r="A20" s="221"/>
      <c r="B20" s="208"/>
      <c r="C20" s="208"/>
      <c r="D20" s="208"/>
      <c r="E20" s="208"/>
      <c r="F20" s="208"/>
      <c r="G20" s="208"/>
      <c r="H20" s="208"/>
      <c r="I20" s="208"/>
      <c r="J20" s="208"/>
      <c r="K20" s="208"/>
      <c r="L20" s="208"/>
      <c r="M20" s="228"/>
      <c r="N20" s="228"/>
      <c r="O20" s="228"/>
      <c r="P20" s="228"/>
      <c r="Q20" s="208"/>
      <c r="R20" s="208"/>
    </row>
    <row r="21" spans="1:18" s="11" customFormat="1" x14ac:dyDescent="0.25">
      <c r="F21" s="75"/>
      <c r="M21" s="283" t="s">
        <v>144</v>
      </c>
      <c r="N21" s="285"/>
      <c r="O21" s="284" t="s">
        <v>145</v>
      </c>
      <c r="P21" s="285"/>
    </row>
    <row r="22" spans="1:18" s="11" customFormat="1" x14ac:dyDescent="0.25">
      <c r="F22" s="75"/>
      <c r="M22" s="25" t="s">
        <v>118</v>
      </c>
      <c r="N22" s="25" t="s">
        <v>119</v>
      </c>
      <c r="O22" s="25" t="s">
        <v>118</v>
      </c>
      <c r="P22" s="25" t="s">
        <v>119</v>
      </c>
    </row>
    <row r="23" spans="1:18" s="11" customFormat="1" x14ac:dyDescent="0.25">
      <c r="F23" s="75"/>
      <c r="M23" s="26">
        <v>5</v>
      </c>
      <c r="N23" s="27">
        <f>SUM(M7,M9,M11,M13,M15)</f>
        <v>235880</v>
      </c>
      <c r="O23" s="28">
        <v>1</v>
      </c>
      <c r="P23" s="155">
        <v>77165.38</v>
      </c>
    </row>
    <row r="24" spans="1:18" s="11" customFormat="1" x14ac:dyDescent="0.25">
      <c r="F24" s="75"/>
      <c r="M24" s="12"/>
      <c r="N24" s="12"/>
      <c r="O24" s="12"/>
      <c r="P24" s="12"/>
    </row>
    <row r="25" spans="1:18" s="11" customFormat="1" x14ac:dyDescent="0.25">
      <c r="F25" s="75"/>
      <c r="M25" s="12"/>
      <c r="N25" s="12"/>
      <c r="O25" s="12"/>
      <c r="P25" s="12"/>
    </row>
    <row r="26" spans="1:18" s="11" customFormat="1" x14ac:dyDescent="0.25">
      <c r="F26" s="75"/>
      <c r="M26" s="12"/>
      <c r="N26" s="12"/>
      <c r="O26" s="12"/>
      <c r="P26" s="12"/>
    </row>
    <row r="27" spans="1:18" s="11" customFormat="1" x14ac:dyDescent="0.25">
      <c r="F27" s="75"/>
      <c r="M27" s="12"/>
      <c r="N27" s="12"/>
      <c r="O27" s="12"/>
      <c r="P27" s="12"/>
    </row>
    <row r="28" spans="1:18" s="11" customFormat="1" x14ac:dyDescent="0.25">
      <c r="F28" s="75"/>
      <c r="M28" s="12"/>
      <c r="N28" s="12"/>
      <c r="O28" s="12"/>
      <c r="P28" s="12"/>
    </row>
    <row r="29" spans="1:18" s="11" customFormat="1" x14ac:dyDescent="0.25">
      <c r="F29" s="75"/>
      <c r="M29" s="12"/>
      <c r="N29" s="12"/>
      <c r="O29" s="12"/>
      <c r="P29" s="12"/>
    </row>
    <row r="30" spans="1:18" s="11" customFormat="1" x14ac:dyDescent="0.25">
      <c r="F30" s="75"/>
      <c r="M30" s="12"/>
      <c r="N30" s="12"/>
      <c r="O30" s="12"/>
      <c r="P30" s="12"/>
    </row>
    <row r="31" spans="1:18" s="11" customFormat="1" x14ac:dyDescent="0.25">
      <c r="F31" s="75"/>
      <c r="M31" s="12"/>
      <c r="N31" s="12"/>
      <c r="O31" s="12"/>
      <c r="P31" s="12"/>
    </row>
    <row r="32" spans="1:18" s="11" customFormat="1" x14ac:dyDescent="0.25">
      <c r="F32" s="75"/>
      <c r="M32" s="12"/>
      <c r="N32" s="12"/>
      <c r="O32" s="12"/>
      <c r="P32" s="12"/>
    </row>
    <row r="33" spans="6:16" s="11" customFormat="1" x14ac:dyDescent="0.25">
      <c r="F33" s="75"/>
      <c r="M33" s="12"/>
      <c r="N33" s="12"/>
      <c r="O33" s="12"/>
      <c r="P33" s="12"/>
    </row>
    <row r="34" spans="6:16" s="11" customFormat="1" x14ac:dyDescent="0.25">
      <c r="F34" s="75"/>
      <c r="M34" s="12"/>
      <c r="N34" s="12"/>
      <c r="O34" s="12"/>
      <c r="P34" s="12"/>
    </row>
    <row r="35" spans="6:16" s="11" customFormat="1" x14ac:dyDescent="0.25">
      <c r="F35" s="75"/>
      <c r="M35" s="12"/>
      <c r="N35" s="12"/>
      <c r="O35" s="12"/>
      <c r="P35" s="12"/>
    </row>
    <row r="36" spans="6:16" s="11" customFormat="1" x14ac:dyDescent="0.25">
      <c r="F36" s="75"/>
      <c r="M36" s="12"/>
      <c r="N36" s="12"/>
      <c r="O36" s="12"/>
      <c r="P36" s="12"/>
    </row>
    <row r="37" spans="6:16" s="11" customFormat="1" x14ac:dyDescent="0.25">
      <c r="F37" s="75"/>
      <c r="M37" s="12"/>
      <c r="N37" s="12"/>
      <c r="O37" s="12"/>
      <c r="P37" s="12"/>
    </row>
    <row r="38" spans="6:16" s="11" customFormat="1" x14ac:dyDescent="0.25">
      <c r="F38" s="75"/>
      <c r="M38" s="12"/>
      <c r="N38" s="12"/>
      <c r="O38" s="12"/>
      <c r="P38" s="12"/>
    </row>
    <row r="39" spans="6:16" s="11" customFormat="1" x14ac:dyDescent="0.25">
      <c r="F39" s="75"/>
      <c r="M39" s="12"/>
      <c r="N39" s="12"/>
      <c r="O39" s="12"/>
      <c r="P39" s="12"/>
    </row>
    <row r="40" spans="6:16" s="11" customFormat="1" x14ac:dyDescent="0.25">
      <c r="F40" s="75"/>
      <c r="M40" s="12"/>
      <c r="N40" s="12"/>
      <c r="O40" s="12"/>
      <c r="P40" s="12"/>
    </row>
    <row r="41" spans="6:16" s="11" customFormat="1" x14ac:dyDescent="0.25">
      <c r="F41" s="75"/>
      <c r="M41" s="12"/>
      <c r="N41" s="12"/>
      <c r="O41" s="12"/>
      <c r="P41" s="12"/>
    </row>
    <row r="42" spans="6:16" s="11" customFormat="1" x14ac:dyDescent="0.25">
      <c r="F42" s="75"/>
      <c r="M42" s="12"/>
      <c r="N42" s="12"/>
      <c r="O42" s="12"/>
      <c r="P42" s="12"/>
    </row>
    <row r="43" spans="6:16" s="11" customFormat="1" x14ac:dyDescent="0.25">
      <c r="F43" s="75"/>
      <c r="M43" s="12"/>
      <c r="N43" s="12"/>
      <c r="O43" s="12"/>
      <c r="P43" s="12"/>
    </row>
    <row r="44" spans="6:16" s="11" customFormat="1" x14ac:dyDescent="0.25">
      <c r="F44" s="75"/>
      <c r="M44" s="12"/>
      <c r="N44" s="12"/>
      <c r="O44" s="12"/>
      <c r="P44" s="12"/>
    </row>
    <row r="45" spans="6:16" s="11" customFormat="1" x14ac:dyDescent="0.25">
      <c r="F45" s="75"/>
      <c r="M45" s="12"/>
      <c r="N45" s="12"/>
      <c r="O45" s="12"/>
      <c r="P45" s="12"/>
    </row>
    <row r="46" spans="6:16" s="11" customFormat="1" x14ac:dyDescent="0.25">
      <c r="F46" s="75"/>
      <c r="M46" s="12"/>
      <c r="N46" s="12"/>
      <c r="O46" s="12"/>
      <c r="P46" s="12"/>
    </row>
    <row r="47" spans="6:16" s="11" customFormat="1" x14ac:dyDescent="0.25">
      <c r="F47" s="75"/>
      <c r="M47" s="12"/>
      <c r="N47" s="12"/>
      <c r="O47" s="12"/>
      <c r="P47" s="12"/>
    </row>
    <row r="48" spans="6:16" s="11" customFormat="1" x14ac:dyDescent="0.25">
      <c r="F48" s="75"/>
      <c r="M48" s="12"/>
      <c r="N48" s="12"/>
      <c r="O48" s="12"/>
      <c r="P48" s="12"/>
    </row>
    <row r="49" spans="6:16" s="11" customFormat="1" x14ac:dyDescent="0.25">
      <c r="F49" s="75"/>
      <c r="M49" s="12"/>
      <c r="N49" s="12"/>
      <c r="O49" s="12"/>
      <c r="P49" s="12"/>
    </row>
    <row r="50" spans="6:16" s="11" customFormat="1" x14ac:dyDescent="0.25">
      <c r="F50" s="75"/>
      <c r="M50" s="12"/>
      <c r="N50" s="12"/>
      <c r="O50" s="12"/>
      <c r="P50" s="12"/>
    </row>
    <row r="51" spans="6:16" s="11" customFormat="1" x14ac:dyDescent="0.25">
      <c r="F51" s="75"/>
      <c r="M51" s="12"/>
      <c r="N51" s="12"/>
      <c r="O51" s="12"/>
      <c r="P51" s="12"/>
    </row>
    <row r="52" spans="6:16" s="11" customFormat="1" x14ac:dyDescent="0.25">
      <c r="F52" s="75"/>
      <c r="M52" s="12"/>
      <c r="N52" s="12"/>
      <c r="O52" s="12"/>
      <c r="P52" s="12"/>
    </row>
    <row r="53" spans="6:16" s="11" customFormat="1" x14ac:dyDescent="0.25">
      <c r="F53" s="75"/>
      <c r="M53" s="12"/>
      <c r="N53" s="12"/>
      <c r="O53" s="12"/>
      <c r="P53" s="12"/>
    </row>
    <row r="54" spans="6:16" s="11" customFormat="1" x14ac:dyDescent="0.25">
      <c r="F54" s="75"/>
      <c r="M54" s="12"/>
      <c r="N54" s="12"/>
      <c r="O54" s="12"/>
      <c r="P54" s="12"/>
    </row>
    <row r="55" spans="6:16" s="11" customFormat="1" x14ac:dyDescent="0.25">
      <c r="F55" s="75"/>
      <c r="M55" s="12"/>
      <c r="N55" s="12"/>
      <c r="O55" s="12"/>
      <c r="P55" s="12"/>
    </row>
    <row r="56" spans="6:16" s="11" customFormat="1" x14ac:dyDescent="0.25">
      <c r="F56" s="75"/>
      <c r="M56" s="12"/>
      <c r="N56" s="12"/>
      <c r="O56" s="12"/>
      <c r="P56" s="12"/>
    </row>
    <row r="57" spans="6:16" s="11" customFormat="1" x14ac:dyDescent="0.25">
      <c r="F57" s="75"/>
      <c r="M57" s="12"/>
      <c r="N57" s="12"/>
      <c r="O57" s="12"/>
      <c r="P57" s="12"/>
    </row>
    <row r="58" spans="6:16" s="11" customFormat="1" x14ac:dyDescent="0.25">
      <c r="F58" s="75"/>
      <c r="M58" s="12"/>
      <c r="N58" s="12"/>
      <c r="O58" s="12"/>
      <c r="P58" s="12"/>
    </row>
    <row r="59" spans="6:16" s="11" customFormat="1" x14ac:dyDescent="0.25">
      <c r="F59" s="75"/>
      <c r="M59" s="12"/>
      <c r="N59" s="12"/>
      <c r="O59" s="12"/>
      <c r="P59" s="12"/>
    </row>
    <row r="60" spans="6:16" s="11" customFormat="1" x14ac:dyDescent="0.25">
      <c r="F60" s="75"/>
      <c r="M60" s="12"/>
      <c r="N60" s="12"/>
      <c r="O60" s="12"/>
      <c r="P60" s="12"/>
    </row>
    <row r="61" spans="6:16" s="11" customFormat="1" x14ac:dyDescent="0.25">
      <c r="F61" s="75"/>
      <c r="M61" s="12"/>
      <c r="N61" s="12"/>
      <c r="O61" s="12"/>
      <c r="P61" s="12"/>
    </row>
    <row r="62" spans="6:16" s="11" customFormat="1" x14ac:dyDescent="0.25">
      <c r="F62" s="75"/>
      <c r="M62" s="12"/>
      <c r="N62" s="12"/>
      <c r="O62" s="12"/>
      <c r="P62" s="12"/>
    </row>
    <row r="63" spans="6:16" s="11" customFormat="1" x14ac:dyDescent="0.25">
      <c r="F63" s="75"/>
      <c r="M63" s="12"/>
      <c r="N63" s="12"/>
      <c r="O63" s="12"/>
      <c r="P63" s="12"/>
    </row>
    <row r="64" spans="6:16" s="11" customFormat="1" x14ac:dyDescent="0.25">
      <c r="F64" s="75"/>
      <c r="M64" s="12"/>
      <c r="N64" s="12"/>
      <c r="O64" s="12"/>
      <c r="P64" s="12"/>
    </row>
    <row r="65" spans="6:16" s="11" customFormat="1" x14ac:dyDescent="0.25">
      <c r="F65" s="75"/>
      <c r="M65" s="12"/>
      <c r="N65" s="12"/>
      <c r="O65" s="12"/>
      <c r="P65" s="12"/>
    </row>
    <row r="66" spans="6:16" s="11" customFormat="1" x14ac:dyDescent="0.25">
      <c r="F66" s="75"/>
      <c r="M66" s="12"/>
      <c r="N66" s="12"/>
      <c r="O66" s="12"/>
      <c r="P66" s="12"/>
    </row>
    <row r="67" spans="6:16" s="11" customFormat="1" x14ac:dyDescent="0.25">
      <c r="F67" s="75"/>
      <c r="M67" s="12"/>
      <c r="N67" s="12"/>
      <c r="O67" s="12"/>
      <c r="P67" s="12"/>
    </row>
    <row r="68" spans="6:16" s="11" customFormat="1" x14ac:dyDescent="0.25">
      <c r="F68" s="75"/>
      <c r="M68" s="12"/>
      <c r="N68" s="12"/>
      <c r="O68" s="12"/>
      <c r="P68" s="12"/>
    </row>
    <row r="69" spans="6:16" s="11" customFormat="1" x14ac:dyDescent="0.25">
      <c r="F69" s="75"/>
      <c r="M69" s="12"/>
      <c r="N69" s="12"/>
      <c r="O69" s="12"/>
      <c r="P69" s="12"/>
    </row>
    <row r="70" spans="6:16" s="11" customFormat="1" x14ac:dyDescent="0.25">
      <c r="F70" s="75"/>
      <c r="M70" s="12"/>
      <c r="N70" s="12"/>
      <c r="O70" s="12"/>
      <c r="P70" s="12"/>
    </row>
    <row r="71" spans="6:16" s="11" customFormat="1" x14ac:dyDescent="0.25">
      <c r="F71" s="75"/>
      <c r="M71" s="12"/>
      <c r="N71" s="12"/>
      <c r="O71" s="12"/>
      <c r="P71" s="12"/>
    </row>
    <row r="72" spans="6:16" s="11" customFormat="1" x14ac:dyDescent="0.25">
      <c r="F72" s="75"/>
      <c r="M72" s="12"/>
      <c r="N72" s="12"/>
      <c r="O72" s="12"/>
      <c r="P72" s="12"/>
    </row>
    <row r="73" spans="6:16" s="11" customFormat="1" x14ac:dyDescent="0.25">
      <c r="F73" s="75"/>
      <c r="M73" s="12"/>
      <c r="N73" s="12"/>
      <c r="O73" s="12"/>
      <c r="P73" s="12"/>
    </row>
    <row r="74" spans="6:16" s="11" customFormat="1" x14ac:dyDescent="0.25">
      <c r="F74" s="75"/>
      <c r="M74" s="12"/>
      <c r="N74" s="12"/>
      <c r="O74" s="12"/>
      <c r="P74" s="12"/>
    </row>
    <row r="75" spans="6:16" s="11" customFormat="1" x14ac:dyDescent="0.25">
      <c r="F75" s="75"/>
      <c r="M75" s="12"/>
      <c r="N75" s="12"/>
      <c r="O75" s="12"/>
      <c r="P75" s="12"/>
    </row>
    <row r="76" spans="6:16" s="11" customFormat="1" x14ac:dyDescent="0.25">
      <c r="F76" s="75"/>
      <c r="M76" s="12"/>
      <c r="N76" s="12"/>
      <c r="O76" s="12"/>
      <c r="P76" s="12"/>
    </row>
    <row r="77" spans="6:16" s="11" customFormat="1" x14ac:dyDescent="0.25">
      <c r="F77" s="75"/>
      <c r="M77" s="12"/>
      <c r="N77" s="12"/>
      <c r="O77" s="12"/>
      <c r="P77" s="12"/>
    </row>
    <row r="78" spans="6:16" s="11" customFormat="1" x14ac:dyDescent="0.25">
      <c r="F78" s="75"/>
      <c r="M78" s="12"/>
      <c r="N78" s="12"/>
      <c r="O78" s="12"/>
      <c r="P78" s="12"/>
    </row>
    <row r="79" spans="6:16" s="11" customFormat="1" x14ac:dyDescent="0.25">
      <c r="F79" s="75"/>
      <c r="M79" s="12"/>
      <c r="N79" s="12"/>
      <c r="O79" s="12"/>
      <c r="P79" s="12"/>
    </row>
    <row r="80" spans="6:16" s="11" customFormat="1" x14ac:dyDescent="0.25">
      <c r="F80" s="75"/>
      <c r="M80" s="12"/>
      <c r="N80" s="12"/>
      <c r="O80" s="12"/>
      <c r="P80" s="12"/>
    </row>
    <row r="81" spans="6:16" s="11" customFormat="1" x14ac:dyDescent="0.25">
      <c r="F81" s="75"/>
      <c r="M81" s="12"/>
      <c r="N81" s="12"/>
      <c r="O81" s="12"/>
      <c r="P81" s="12"/>
    </row>
    <row r="82" spans="6:16" s="11" customFormat="1" x14ac:dyDescent="0.25">
      <c r="F82" s="75"/>
      <c r="M82" s="12"/>
      <c r="N82" s="12"/>
      <c r="O82" s="12"/>
      <c r="P82" s="12"/>
    </row>
    <row r="83" spans="6:16" s="11" customFormat="1" x14ac:dyDescent="0.25">
      <c r="F83" s="75"/>
      <c r="M83" s="12"/>
      <c r="N83" s="12"/>
      <c r="O83" s="12"/>
      <c r="P83" s="12"/>
    </row>
    <row r="84" spans="6:16" s="11" customFormat="1" x14ac:dyDescent="0.25">
      <c r="F84" s="75"/>
      <c r="M84" s="12"/>
      <c r="N84" s="12"/>
      <c r="O84" s="12"/>
      <c r="P84" s="12"/>
    </row>
    <row r="85" spans="6:16" s="11" customFormat="1" x14ac:dyDescent="0.25">
      <c r="F85" s="75"/>
      <c r="M85" s="12"/>
      <c r="N85" s="12"/>
      <c r="O85" s="12"/>
      <c r="P85" s="12"/>
    </row>
    <row r="86" spans="6:16" s="11" customFormat="1" x14ac:dyDescent="0.25">
      <c r="F86" s="75"/>
      <c r="M86" s="12"/>
      <c r="N86" s="12"/>
      <c r="O86" s="12"/>
      <c r="P86" s="12"/>
    </row>
    <row r="87" spans="6:16" s="11" customFormat="1" x14ac:dyDescent="0.25">
      <c r="F87" s="75"/>
      <c r="M87" s="12"/>
      <c r="N87" s="12"/>
      <c r="O87" s="12"/>
      <c r="P87" s="12"/>
    </row>
    <row r="88" spans="6:16" s="11" customFormat="1" x14ac:dyDescent="0.25">
      <c r="F88" s="75"/>
      <c r="M88" s="12"/>
      <c r="N88" s="12"/>
      <c r="O88" s="12"/>
      <c r="P88" s="12"/>
    </row>
    <row r="89" spans="6:16" s="11" customFormat="1" x14ac:dyDescent="0.25">
      <c r="F89" s="75"/>
      <c r="M89" s="12"/>
      <c r="N89" s="12"/>
      <c r="O89" s="12"/>
      <c r="P89" s="12"/>
    </row>
    <row r="90" spans="6:16" s="11" customFormat="1" x14ac:dyDescent="0.25">
      <c r="F90" s="75"/>
      <c r="M90" s="12"/>
      <c r="N90" s="12"/>
      <c r="O90" s="12"/>
      <c r="P90" s="12"/>
    </row>
    <row r="91" spans="6:16" s="11" customFormat="1" x14ac:dyDescent="0.25">
      <c r="F91" s="75"/>
      <c r="M91" s="12"/>
      <c r="N91" s="12"/>
      <c r="O91" s="12"/>
      <c r="P91" s="12"/>
    </row>
    <row r="92" spans="6:16" s="11" customFormat="1" x14ac:dyDescent="0.25">
      <c r="F92" s="75"/>
      <c r="M92" s="12"/>
      <c r="N92" s="12"/>
      <c r="O92" s="12"/>
      <c r="P92" s="12"/>
    </row>
    <row r="93" spans="6:16" s="11" customFormat="1" x14ac:dyDescent="0.25">
      <c r="F93" s="75"/>
      <c r="M93" s="12"/>
      <c r="N93" s="12"/>
      <c r="O93" s="12"/>
      <c r="P93" s="12"/>
    </row>
    <row r="94" spans="6:16" s="11" customFormat="1" x14ac:dyDescent="0.25">
      <c r="F94" s="75"/>
      <c r="M94" s="12"/>
      <c r="N94" s="12"/>
      <c r="O94" s="12"/>
      <c r="P94" s="12"/>
    </row>
    <row r="95" spans="6:16" s="11" customFormat="1" x14ac:dyDescent="0.25">
      <c r="F95" s="75"/>
      <c r="M95" s="12"/>
      <c r="N95" s="12"/>
      <c r="O95" s="12"/>
      <c r="P95" s="12"/>
    </row>
    <row r="96" spans="6:16" s="11" customFormat="1" x14ac:dyDescent="0.25">
      <c r="F96" s="75"/>
      <c r="M96" s="12"/>
      <c r="N96" s="12"/>
      <c r="O96" s="12"/>
      <c r="P96" s="12"/>
    </row>
    <row r="97" spans="6:16" s="11" customFormat="1" x14ac:dyDescent="0.25">
      <c r="F97" s="75"/>
      <c r="M97" s="12"/>
      <c r="N97" s="12"/>
      <c r="O97" s="12"/>
      <c r="P97" s="12"/>
    </row>
    <row r="98" spans="6:16" s="11" customFormat="1" x14ac:dyDescent="0.25">
      <c r="F98" s="75"/>
      <c r="M98" s="12"/>
      <c r="N98" s="12"/>
      <c r="O98" s="12"/>
      <c r="P98" s="12"/>
    </row>
    <row r="99" spans="6:16" s="11" customFormat="1" x14ac:dyDescent="0.25">
      <c r="F99" s="75"/>
      <c r="M99" s="12"/>
      <c r="N99" s="12"/>
      <c r="O99" s="12"/>
      <c r="P99" s="12"/>
    </row>
    <row r="100" spans="6:16" s="11" customFormat="1" x14ac:dyDescent="0.25">
      <c r="F100" s="75"/>
      <c r="M100" s="12"/>
      <c r="N100" s="12"/>
      <c r="O100" s="12"/>
      <c r="P100" s="12"/>
    </row>
    <row r="101" spans="6:16" s="11" customFormat="1" x14ac:dyDescent="0.25">
      <c r="F101" s="75"/>
      <c r="M101" s="12"/>
      <c r="N101" s="12"/>
      <c r="O101" s="12"/>
      <c r="P101" s="12"/>
    </row>
    <row r="102" spans="6:16" s="11" customFormat="1" x14ac:dyDescent="0.25">
      <c r="F102" s="75"/>
      <c r="M102" s="12"/>
      <c r="N102" s="12"/>
      <c r="O102" s="12"/>
      <c r="P102" s="12"/>
    </row>
    <row r="103" spans="6:16" s="11" customFormat="1" x14ac:dyDescent="0.25">
      <c r="F103" s="75"/>
      <c r="M103" s="12"/>
      <c r="N103" s="12"/>
      <c r="O103" s="12"/>
      <c r="P103" s="12"/>
    </row>
    <row r="104" spans="6:16" s="11" customFormat="1" x14ac:dyDescent="0.25">
      <c r="F104" s="75"/>
      <c r="M104" s="12"/>
      <c r="N104" s="12"/>
      <c r="O104" s="12"/>
      <c r="P104" s="12"/>
    </row>
    <row r="105" spans="6:16" s="11" customFormat="1" x14ac:dyDescent="0.25">
      <c r="F105" s="75"/>
      <c r="M105" s="12"/>
      <c r="N105" s="12"/>
      <c r="O105" s="12"/>
      <c r="P105" s="12"/>
    </row>
    <row r="106" spans="6:16" s="11" customFormat="1" x14ac:dyDescent="0.25">
      <c r="F106" s="75"/>
      <c r="M106" s="12"/>
      <c r="N106" s="12"/>
      <c r="O106" s="12"/>
      <c r="P106" s="12"/>
    </row>
    <row r="107" spans="6:16" s="11" customFormat="1" x14ac:dyDescent="0.25">
      <c r="F107" s="75"/>
      <c r="M107" s="12"/>
      <c r="N107" s="12"/>
      <c r="O107" s="12"/>
      <c r="P107" s="12"/>
    </row>
    <row r="108" spans="6:16" s="11" customFormat="1" x14ac:dyDescent="0.25">
      <c r="F108" s="75"/>
      <c r="M108" s="12"/>
      <c r="N108" s="12"/>
      <c r="O108" s="12"/>
      <c r="P108" s="12"/>
    </row>
    <row r="109" spans="6:16" s="11" customFormat="1" x14ac:dyDescent="0.25">
      <c r="F109" s="75"/>
      <c r="M109" s="12"/>
      <c r="N109" s="12"/>
      <c r="O109" s="12"/>
      <c r="P109" s="12"/>
    </row>
    <row r="110" spans="6:16" s="11" customFormat="1" x14ac:dyDescent="0.25">
      <c r="F110" s="75"/>
      <c r="M110" s="12"/>
      <c r="N110" s="12"/>
      <c r="O110" s="12"/>
      <c r="P110" s="12"/>
    </row>
    <row r="111" spans="6:16" s="11" customFormat="1" x14ac:dyDescent="0.25">
      <c r="F111" s="75"/>
      <c r="M111" s="12"/>
      <c r="N111" s="12"/>
      <c r="O111" s="12"/>
      <c r="P111" s="12"/>
    </row>
    <row r="112" spans="6:16" s="11" customFormat="1" x14ac:dyDescent="0.25">
      <c r="F112" s="75"/>
      <c r="M112" s="12"/>
      <c r="N112" s="12"/>
      <c r="O112" s="12"/>
      <c r="P112" s="12"/>
    </row>
    <row r="113" spans="6:16" s="11" customFormat="1" x14ac:dyDescent="0.25">
      <c r="F113" s="75"/>
      <c r="M113" s="12"/>
      <c r="N113" s="12"/>
      <c r="O113" s="12"/>
      <c r="P113" s="12"/>
    </row>
    <row r="114" spans="6:16" s="11" customFormat="1" x14ac:dyDescent="0.25">
      <c r="F114" s="75"/>
      <c r="M114" s="12"/>
      <c r="N114" s="12"/>
      <c r="O114" s="12"/>
      <c r="P114" s="12"/>
    </row>
    <row r="115" spans="6:16" s="11" customFormat="1" x14ac:dyDescent="0.25">
      <c r="F115" s="75"/>
      <c r="M115" s="12"/>
      <c r="N115" s="12"/>
      <c r="O115" s="12"/>
      <c r="P115" s="12"/>
    </row>
    <row r="116" spans="6:16" s="11" customFormat="1" x14ac:dyDescent="0.25">
      <c r="F116" s="75"/>
      <c r="M116" s="12"/>
      <c r="N116" s="12"/>
      <c r="O116" s="12"/>
      <c r="P116" s="12"/>
    </row>
    <row r="117" spans="6:16" s="11" customFormat="1" x14ac:dyDescent="0.25">
      <c r="F117" s="75"/>
      <c r="M117" s="12"/>
      <c r="N117" s="12"/>
      <c r="O117" s="12"/>
      <c r="P117" s="12"/>
    </row>
    <row r="118" spans="6:16" s="11" customFormat="1" x14ac:dyDescent="0.25">
      <c r="F118" s="75"/>
      <c r="M118" s="12"/>
      <c r="N118" s="12"/>
      <c r="O118" s="12"/>
      <c r="P118" s="12"/>
    </row>
    <row r="119" spans="6:16" s="11" customFormat="1" x14ac:dyDescent="0.25">
      <c r="F119" s="75"/>
      <c r="M119" s="12"/>
      <c r="N119" s="12"/>
      <c r="O119" s="12"/>
      <c r="P119" s="12"/>
    </row>
    <row r="120" spans="6:16" s="11" customFormat="1" x14ac:dyDescent="0.25">
      <c r="F120" s="75"/>
      <c r="M120" s="12"/>
      <c r="N120" s="12"/>
      <c r="O120" s="12"/>
      <c r="P120" s="12"/>
    </row>
    <row r="121" spans="6:16" s="11" customFormat="1" x14ac:dyDescent="0.25">
      <c r="F121" s="75"/>
      <c r="M121" s="12"/>
      <c r="N121" s="12"/>
      <c r="O121" s="12"/>
      <c r="P121" s="12"/>
    </row>
    <row r="122" spans="6:16" s="11" customFormat="1" x14ac:dyDescent="0.25">
      <c r="F122" s="75"/>
      <c r="M122" s="12"/>
      <c r="N122" s="12"/>
      <c r="O122" s="12"/>
      <c r="P122" s="12"/>
    </row>
    <row r="123" spans="6:16" s="11" customFormat="1" x14ac:dyDescent="0.25">
      <c r="F123" s="75"/>
      <c r="M123" s="12"/>
      <c r="N123" s="12"/>
      <c r="O123" s="12"/>
      <c r="P123" s="12"/>
    </row>
    <row r="124" spans="6:16" s="11" customFormat="1" x14ac:dyDescent="0.25">
      <c r="F124" s="75"/>
      <c r="M124" s="12"/>
      <c r="N124" s="12"/>
      <c r="O124" s="12"/>
      <c r="P124" s="12"/>
    </row>
    <row r="125" spans="6:16" s="11" customFormat="1" x14ac:dyDescent="0.25">
      <c r="F125" s="75"/>
      <c r="M125" s="12"/>
      <c r="N125" s="12"/>
      <c r="O125" s="12"/>
      <c r="P125" s="12"/>
    </row>
    <row r="126" spans="6:16" s="11" customFormat="1" x14ac:dyDescent="0.25">
      <c r="F126" s="75"/>
      <c r="M126" s="12"/>
      <c r="N126" s="12"/>
      <c r="O126" s="12"/>
      <c r="P126" s="12"/>
    </row>
    <row r="127" spans="6:16" s="11" customFormat="1" x14ac:dyDescent="0.25">
      <c r="F127" s="75"/>
      <c r="M127" s="12"/>
      <c r="N127" s="12"/>
      <c r="O127" s="12"/>
      <c r="P127" s="12"/>
    </row>
    <row r="128" spans="6:16" s="11" customFormat="1" x14ac:dyDescent="0.25">
      <c r="F128" s="75"/>
      <c r="M128" s="12"/>
      <c r="N128" s="12"/>
      <c r="O128" s="12"/>
      <c r="P128" s="12"/>
    </row>
    <row r="129" spans="6:16" s="11" customFormat="1" x14ac:dyDescent="0.25">
      <c r="F129" s="75"/>
      <c r="M129" s="12"/>
      <c r="N129" s="12"/>
      <c r="O129" s="12"/>
      <c r="P129" s="12"/>
    </row>
    <row r="130" spans="6:16" s="11" customFormat="1" x14ac:dyDescent="0.25">
      <c r="F130" s="75"/>
      <c r="M130" s="12"/>
      <c r="N130" s="12"/>
      <c r="O130" s="12"/>
      <c r="P130" s="12"/>
    </row>
    <row r="131" spans="6:16" s="11" customFormat="1" x14ac:dyDescent="0.25">
      <c r="F131" s="75"/>
      <c r="M131" s="12"/>
      <c r="N131" s="12"/>
      <c r="O131" s="12"/>
      <c r="P131" s="12"/>
    </row>
    <row r="132" spans="6:16" s="11" customFormat="1" x14ac:dyDescent="0.25">
      <c r="F132" s="75"/>
      <c r="M132" s="12"/>
      <c r="N132" s="12"/>
      <c r="O132" s="12"/>
      <c r="P132" s="12"/>
    </row>
    <row r="133" spans="6:16" s="11" customFormat="1" x14ac:dyDescent="0.25">
      <c r="F133" s="75"/>
      <c r="M133" s="12"/>
      <c r="N133" s="12"/>
      <c r="O133" s="12"/>
      <c r="P133" s="12"/>
    </row>
    <row r="134" spans="6:16" s="11" customFormat="1" x14ac:dyDescent="0.25">
      <c r="F134" s="75"/>
      <c r="M134" s="12"/>
      <c r="N134" s="12"/>
      <c r="O134" s="12"/>
      <c r="P134" s="12"/>
    </row>
    <row r="135" spans="6:16" s="11" customFormat="1" x14ac:dyDescent="0.25">
      <c r="F135" s="75"/>
      <c r="M135" s="12"/>
      <c r="N135" s="12"/>
      <c r="O135" s="12"/>
      <c r="P135" s="12"/>
    </row>
    <row r="136" spans="6:16" s="11" customFormat="1" x14ac:dyDescent="0.25">
      <c r="F136" s="75"/>
      <c r="M136" s="12"/>
      <c r="N136" s="12"/>
      <c r="O136" s="12"/>
      <c r="P136" s="12"/>
    </row>
    <row r="137" spans="6:16" s="11" customFormat="1" x14ac:dyDescent="0.25">
      <c r="F137" s="75"/>
      <c r="M137" s="12"/>
      <c r="N137" s="12"/>
      <c r="O137" s="12"/>
      <c r="P137" s="12"/>
    </row>
    <row r="138" spans="6:16" s="11" customFormat="1" x14ac:dyDescent="0.25">
      <c r="F138" s="75"/>
      <c r="M138" s="12"/>
      <c r="N138" s="12"/>
      <c r="O138" s="12"/>
      <c r="P138" s="12"/>
    </row>
    <row r="139" spans="6:16" s="11" customFormat="1" x14ac:dyDescent="0.25">
      <c r="F139" s="75"/>
      <c r="M139" s="12"/>
      <c r="N139" s="12"/>
      <c r="O139" s="12"/>
      <c r="P139" s="12"/>
    </row>
    <row r="140" spans="6:16" s="11" customFormat="1" x14ac:dyDescent="0.25">
      <c r="F140" s="75"/>
      <c r="M140" s="12"/>
      <c r="N140" s="12"/>
      <c r="O140" s="12"/>
      <c r="P140" s="12"/>
    </row>
    <row r="141" spans="6:16" s="11" customFormat="1" x14ac:dyDescent="0.25">
      <c r="F141" s="75"/>
      <c r="M141" s="12"/>
      <c r="N141" s="12"/>
      <c r="O141" s="12"/>
      <c r="P141" s="12"/>
    </row>
    <row r="142" spans="6:16" s="11" customFormat="1" x14ac:dyDescent="0.25">
      <c r="F142" s="75"/>
      <c r="M142" s="12"/>
      <c r="N142" s="12"/>
      <c r="O142" s="12"/>
      <c r="P142" s="12"/>
    </row>
    <row r="143" spans="6:16" s="11" customFormat="1" x14ac:dyDescent="0.25">
      <c r="F143" s="75"/>
      <c r="M143" s="12"/>
      <c r="N143" s="12"/>
      <c r="O143" s="12"/>
      <c r="P143" s="12"/>
    </row>
    <row r="144" spans="6:16" s="11" customFormat="1" x14ac:dyDescent="0.25">
      <c r="F144" s="75"/>
      <c r="M144" s="12"/>
      <c r="N144" s="12"/>
      <c r="O144" s="12"/>
      <c r="P144" s="12"/>
    </row>
    <row r="145" spans="6:16" s="11" customFormat="1" x14ac:dyDescent="0.25">
      <c r="F145" s="75"/>
      <c r="M145" s="12"/>
      <c r="N145" s="12"/>
      <c r="O145" s="12"/>
      <c r="P145" s="12"/>
    </row>
    <row r="146" spans="6:16" s="11" customFormat="1" x14ac:dyDescent="0.25">
      <c r="F146" s="75"/>
      <c r="M146" s="12"/>
      <c r="N146" s="12"/>
      <c r="O146" s="12"/>
      <c r="P146" s="12"/>
    </row>
    <row r="147" spans="6:16" s="11" customFormat="1" x14ac:dyDescent="0.25">
      <c r="F147" s="75"/>
      <c r="L147"/>
      <c r="M147" s="12"/>
      <c r="N147" s="12"/>
      <c r="O147" s="12"/>
      <c r="P147" s="12"/>
    </row>
  </sheetData>
  <mergeCells count="39">
    <mergeCell ref="B8:R8"/>
    <mergeCell ref="A2:R2"/>
    <mergeCell ref="A4:A5"/>
    <mergeCell ref="B4:B5"/>
    <mergeCell ref="C4:C5"/>
    <mergeCell ref="D4:D5"/>
    <mergeCell ref="E4:E5"/>
    <mergeCell ref="F4:F5"/>
    <mergeCell ref="G4:G5"/>
    <mergeCell ref="H4:I4"/>
    <mergeCell ref="J4:J5"/>
    <mergeCell ref="K4:L4"/>
    <mergeCell ref="M4:N4"/>
    <mergeCell ref="O4:P4"/>
    <mergeCell ref="Q4:Q5"/>
    <mergeCell ref="R4:R5"/>
    <mergeCell ref="B10:R10"/>
    <mergeCell ref="B12:R12"/>
    <mergeCell ref="B14:R14"/>
    <mergeCell ref="B16:R16"/>
    <mergeCell ref="M21:N21"/>
    <mergeCell ref="O21:P21"/>
    <mergeCell ref="F17:F18"/>
    <mergeCell ref="H17:H18"/>
    <mergeCell ref="J17:J18"/>
    <mergeCell ref="K17:K18"/>
    <mergeCell ref="L17:L18"/>
    <mergeCell ref="M17:M18"/>
    <mergeCell ref="N17:N18"/>
    <mergeCell ref="O17:O18"/>
    <mergeCell ref="P17:P18"/>
    <mergeCell ref="Q17:Q18"/>
    <mergeCell ref="R17:R18"/>
    <mergeCell ref="B19:R19"/>
    <mergeCell ref="A17:A18"/>
    <mergeCell ref="B17:B18"/>
    <mergeCell ref="C17:C18"/>
    <mergeCell ref="D17:D18"/>
    <mergeCell ref="E17:E18"/>
  </mergeCell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S194"/>
  <sheetViews>
    <sheetView workbookViewId="0"/>
  </sheetViews>
  <sheetFormatPr defaultRowHeight="15" x14ac:dyDescent="0.25"/>
  <cols>
    <col min="1" max="1" width="4.7109375" customWidth="1"/>
    <col min="2" max="2" width="8.85546875" customWidth="1"/>
    <col min="3" max="3" width="7.140625" customWidth="1"/>
    <col min="4" max="4" width="9.7109375" customWidth="1"/>
    <col min="5" max="5" width="19" customWidth="1"/>
    <col min="6" max="6" width="58" style="87" customWidth="1"/>
    <col min="7" max="7" width="16.7109375" style="88" customWidth="1"/>
    <col min="8" max="8" width="16" customWidth="1"/>
    <col min="9" max="9" width="10.42578125" customWidth="1"/>
    <col min="10" max="10" width="17.5703125" customWidth="1"/>
    <col min="11" max="12" width="10.5703125" customWidth="1"/>
    <col min="13" max="16" width="10.5703125" style="2" customWidth="1"/>
    <col min="17" max="17" width="14.7109375"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1" spans="1:19" ht="18.75" x14ac:dyDescent="0.3">
      <c r="A1" s="266" t="s">
        <v>793</v>
      </c>
    </row>
    <row r="2" spans="1:19" ht="15.75" customHeight="1" x14ac:dyDescent="0.25">
      <c r="A2" s="432" t="s">
        <v>807</v>
      </c>
      <c r="B2" s="432"/>
      <c r="C2" s="432"/>
      <c r="D2" s="432"/>
      <c r="E2" s="432"/>
      <c r="F2" s="432"/>
      <c r="G2" s="432"/>
      <c r="H2" s="432"/>
      <c r="I2" s="432"/>
      <c r="J2" s="432"/>
      <c r="K2" s="432"/>
      <c r="L2" s="432"/>
      <c r="M2" s="432"/>
      <c r="N2" s="432"/>
      <c r="O2" s="432"/>
      <c r="P2" s="432"/>
      <c r="Q2" s="432"/>
      <c r="R2" s="432"/>
    </row>
    <row r="4" spans="1:19" s="78" customFormat="1" ht="47.25" customHeight="1" x14ac:dyDescent="0.25">
      <c r="A4" s="304" t="s">
        <v>0</v>
      </c>
      <c r="B4" s="304" t="s">
        <v>1</v>
      </c>
      <c r="C4" s="304" t="s">
        <v>2</v>
      </c>
      <c r="D4" s="304" t="s">
        <v>3</v>
      </c>
      <c r="E4" s="304" t="s">
        <v>4</v>
      </c>
      <c r="F4" s="304" t="s">
        <v>5</v>
      </c>
      <c r="G4" s="304" t="s">
        <v>6</v>
      </c>
      <c r="H4" s="319" t="s">
        <v>7</v>
      </c>
      <c r="I4" s="319"/>
      <c r="J4" s="304" t="s">
        <v>8</v>
      </c>
      <c r="K4" s="320" t="s">
        <v>9</v>
      </c>
      <c r="L4" s="433"/>
      <c r="M4" s="322" t="s">
        <v>10</v>
      </c>
      <c r="N4" s="322"/>
      <c r="O4" s="322" t="s">
        <v>11</v>
      </c>
      <c r="P4" s="322"/>
      <c r="Q4" s="304" t="s">
        <v>12</v>
      </c>
      <c r="R4" s="304" t="s">
        <v>13</v>
      </c>
      <c r="S4" s="77"/>
    </row>
    <row r="5" spans="1:19" s="78" customFormat="1" ht="35.25" customHeight="1" x14ac:dyDescent="0.2">
      <c r="A5" s="305"/>
      <c r="B5" s="305"/>
      <c r="C5" s="305"/>
      <c r="D5" s="305"/>
      <c r="E5" s="305"/>
      <c r="F5" s="305"/>
      <c r="G5" s="305"/>
      <c r="H5" s="20" t="s">
        <v>14</v>
      </c>
      <c r="I5" s="20" t="s">
        <v>15</v>
      </c>
      <c r="J5" s="305"/>
      <c r="K5" s="21">
        <v>2018</v>
      </c>
      <c r="L5" s="21">
        <v>2019</v>
      </c>
      <c r="M5" s="13">
        <v>2018</v>
      </c>
      <c r="N5" s="13">
        <v>2019</v>
      </c>
      <c r="O5" s="13">
        <v>2018</v>
      </c>
      <c r="P5" s="13">
        <v>2019</v>
      </c>
      <c r="Q5" s="305"/>
      <c r="R5" s="305"/>
      <c r="S5" s="77"/>
    </row>
    <row r="6" spans="1:19" s="78" customFormat="1" ht="15.75" customHeight="1" x14ac:dyDescent="0.2">
      <c r="A6" s="20" t="s">
        <v>16</v>
      </c>
      <c r="B6" s="20" t="s">
        <v>17</v>
      </c>
      <c r="C6" s="20" t="s">
        <v>18</v>
      </c>
      <c r="D6" s="20" t="s">
        <v>19</v>
      </c>
      <c r="E6" s="20" t="s">
        <v>20</v>
      </c>
      <c r="F6" s="20" t="s">
        <v>21</v>
      </c>
      <c r="G6" s="20" t="s">
        <v>22</v>
      </c>
      <c r="H6" s="20" t="s">
        <v>23</v>
      </c>
      <c r="I6" s="20" t="s">
        <v>24</v>
      </c>
      <c r="J6" s="20" t="s">
        <v>25</v>
      </c>
      <c r="K6" s="21" t="s">
        <v>26</v>
      </c>
      <c r="L6" s="21" t="s">
        <v>27</v>
      </c>
      <c r="M6" s="22" t="s">
        <v>28</v>
      </c>
      <c r="N6" s="22" t="s">
        <v>29</v>
      </c>
      <c r="O6" s="22" t="s">
        <v>30</v>
      </c>
      <c r="P6" s="22" t="s">
        <v>31</v>
      </c>
      <c r="Q6" s="20" t="s">
        <v>32</v>
      </c>
      <c r="R6" s="20" t="s">
        <v>33</v>
      </c>
      <c r="S6" s="77"/>
    </row>
    <row r="7" spans="1:19" s="10" customFormat="1" ht="32.25" customHeight="1" x14ac:dyDescent="0.25">
      <c r="A7" s="429">
        <v>1</v>
      </c>
      <c r="B7" s="293">
        <v>1</v>
      </c>
      <c r="C7" s="293">
        <v>4</v>
      </c>
      <c r="D7" s="287">
        <v>2</v>
      </c>
      <c r="E7" s="298" t="s">
        <v>428</v>
      </c>
      <c r="F7" s="282" t="s">
        <v>429</v>
      </c>
      <c r="G7" s="307" t="s">
        <v>87</v>
      </c>
      <c r="H7" s="184" t="s">
        <v>430</v>
      </c>
      <c r="I7" s="69" t="s">
        <v>38</v>
      </c>
      <c r="J7" s="287" t="s">
        <v>431</v>
      </c>
      <c r="K7" s="294" t="s">
        <v>432</v>
      </c>
      <c r="L7" s="294"/>
      <c r="M7" s="286">
        <v>68632.45</v>
      </c>
      <c r="N7" s="286"/>
      <c r="O7" s="286">
        <v>68632.45</v>
      </c>
      <c r="P7" s="286"/>
      <c r="Q7" s="425" t="s">
        <v>433</v>
      </c>
      <c r="R7" s="425" t="s">
        <v>434</v>
      </c>
      <c r="S7" s="9"/>
    </row>
    <row r="8" spans="1:19" s="10" customFormat="1" ht="77.25" customHeight="1" x14ac:dyDescent="0.25">
      <c r="A8" s="430"/>
      <c r="B8" s="293"/>
      <c r="C8" s="293"/>
      <c r="D8" s="287"/>
      <c r="E8" s="298"/>
      <c r="F8" s="282"/>
      <c r="G8" s="309"/>
      <c r="H8" s="184" t="s">
        <v>435</v>
      </c>
      <c r="I8" s="69" t="s">
        <v>436</v>
      </c>
      <c r="J8" s="287"/>
      <c r="K8" s="294"/>
      <c r="L8" s="294"/>
      <c r="M8" s="286"/>
      <c r="N8" s="286"/>
      <c r="O8" s="286"/>
      <c r="P8" s="286"/>
      <c r="Q8" s="425"/>
      <c r="R8" s="425"/>
      <c r="S8" s="9"/>
    </row>
    <row r="9" spans="1:19" s="10" customFormat="1" ht="24.75" customHeight="1" x14ac:dyDescent="0.25">
      <c r="A9" s="430"/>
      <c r="B9" s="293"/>
      <c r="C9" s="293"/>
      <c r="D9" s="287"/>
      <c r="E9" s="298"/>
      <c r="F9" s="282"/>
      <c r="G9" s="180" t="s">
        <v>61</v>
      </c>
      <c r="H9" s="184" t="s">
        <v>437</v>
      </c>
      <c r="I9" s="178">
        <v>1</v>
      </c>
      <c r="J9" s="287"/>
      <c r="K9" s="294"/>
      <c r="L9" s="294"/>
      <c r="M9" s="286"/>
      <c r="N9" s="286"/>
      <c r="O9" s="286"/>
      <c r="P9" s="286"/>
      <c r="Q9" s="425"/>
      <c r="R9" s="425"/>
      <c r="S9" s="9"/>
    </row>
    <row r="10" spans="1:19" s="10" customFormat="1" ht="24.75" customHeight="1" x14ac:dyDescent="0.25">
      <c r="A10" s="430"/>
      <c r="B10" s="293"/>
      <c r="C10" s="293"/>
      <c r="D10" s="287"/>
      <c r="E10" s="298"/>
      <c r="F10" s="282"/>
      <c r="G10" s="307" t="s">
        <v>438</v>
      </c>
      <c r="H10" s="184" t="s">
        <v>439</v>
      </c>
      <c r="I10" s="178">
        <v>1</v>
      </c>
      <c r="J10" s="287"/>
      <c r="K10" s="294"/>
      <c r="L10" s="294"/>
      <c r="M10" s="286"/>
      <c r="N10" s="286"/>
      <c r="O10" s="286"/>
      <c r="P10" s="286"/>
      <c r="Q10" s="425"/>
      <c r="R10" s="425"/>
      <c r="S10" s="9"/>
    </row>
    <row r="11" spans="1:19" s="10" customFormat="1" ht="24.75" customHeight="1" x14ac:dyDescent="0.25">
      <c r="A11" s="430"/>
      <c r="B11" s="293"/>
      <c r="C11" s="293"/>
      <c r="D11" s="287"/>
      <c r="E11" s="298"/>
      <c r="F11" s="282"/>
      <c r="G11" s="309"/>
      <c r="H11" s="184" t="s">
        <v>440</v>
      </c>
      <c r="I11" s="178">
        <v>1</v>
      </c>
      <c r="J11" s="287"/>
      <c r="K11" s="294"/>
      <c r="L11" s="294"/>
      <c r="M11" s="286"/>
      <c r="N11" s="286"/>
      <c r="O11" s="286"/>
      <c r="P11" s="286"/>
      <c r="Q11" s="425"/>
      <c r="R11" s="425"/>
      <c r="S11" s="9"/>
    </row>
    <row r="12" spans="1:19" s="10" customFormat="1" ht="41.25" customHeight="1" x14ac:dyDescent="0.25">
      <c r="A12" s="430"/>
      <c r="B12" s="293"/>
      <c r="C12" s="293"/>
      <c r="D12" s="287"/>
      <c r="E12" s="298"/>
      <c r="F12" s="282"/>
      <c r="G12" s="307" t="s">
        <v>441</v>
      </c>
      <c r="H12" s="184" t="s">
        <v>442</v>
      </c>
      <c r="I12" s="180" t="s">
        <v>443</v>
      </c>
      <c r="J12" s="287"/>
      <c r="K12" s="294"/>
      <c r="L12" s="294"/>
      <c r="M12" s="286"/>
      <c r="N12" s="286"/>
      <c r="O12" s="286"/>
      <c r="P12" s="286"/>
      <c r="Q12" s="425"/>
      <c r="R12" s="425"/>
      <c r="S12" s="9"/>
    </row>
    <row r="13" spans="1:19" s="10" customFormat="1" ht="107.25" customHeight="1" x14ac:dyDescent="0.25">
      <c r="A13" s="430"/>
      <c r="B13" s="293"/>
      <c r="C13" s="293"/>
      <c r="D13" s="287"/>
      <c r="E13" s="298"/>
      <c r="F13" s="282"/>
      <c r="G13" s="308"/>
      <c r="H13" s="184" t="s">
        <v>668</v>
      </c>
      <c r="I13" s="178">
        <v>4</v>
      </c>
      <c r="J13" s="287"/>
      <c r="K13" s="294"/>
      <c r="L13" s="294"/>
      <c r="M13" s="286"/>
      <c r="N13" s="286"/>
      <c r="O13" s="286"/>
      <c r="P13" s="286"/>
      <c r="Q13" s="425"/>
      <c r="R13" s="425"/>
      <c r="S13" s="9"/>
    </row>
    <row r="14" spans="1:19" s="10" customFormat="1" ht="45" customHeight="1" x14ac:dyDescent="0.25">
      <c r="A14" s="431"/>
      <c r="B14" s="293"/>
      <c r="C14" s="293"/>
      <c r="D14" s="287"/>
      <c r="E14" s="298"/>
      <c r="F14" s="282"/>
      <c r="G14" s="309"/>
      <c r="H14" s="184" t="s">
        <v>445</v>
      </c>
      <c r="I14" s="69" t="s">
        <v>446</v>
      </c>
      <c r="J14" s="287"/>
      <c r="K14" s="294"/>
      <c r="L14" s="294"/>
      <c r="M14" s="286"/>
      <c r="N14" s="286"/>
      <c r="O14" s="286"/>
      <c r="P14" s="286"/>
      <c r="Q14" s="425"/>
      <c r="R14" s="425"/>
      <c r="S14" s="9"/>
    </row>
    <row r="15" spans="1:19" s="10" customFormat="1" ht="102.75" customHeight="1" x14ac:dyDescent="0.25">
      <c r="A15" s="63"/>
      <c r="B15" s="295" t="s">
        <v>663</v>
      </c>
      <c r="C15" s="289"/>
      <c r="D15" s="289"/>
      <c r="E15" s="289"/>
      <c r="F15" s="289"/>
      <c r="G15" s="289"/>
      <c r="H15" s="289"/>
      <c r="I15" s="289"/>
      <c r="J15" s="289"/>
      <c r="K15" s="289"/>
      <c r="L15" s="289"/>
      <c r="M15" s="289"/>
      <c r="N15" s="289"/>
      <c r="O15" s="289"/>
      <c r="P15" s="289"/>
      <c r="Q15" s="289"/>
      <c r="R15" s="290"/>
      <c r="S15" s="9"/>
    </row>
    <row r="16" spans="1:19" s="10" customFormat="1" ht="30" customHeight="1" x14ac:dyDescent="0.25">
      <c r="A16" s="428">
        <v>2</v>
      </c>
      <c r="B16" s="293">
        <v>1</v>
      </c>
      <c r="C16" s="293">
        <v>4</v>
      </c>
      <c r="D16" s="287">
        <v>2</v>
      </c>
      <c r="E16" s="298" t="s">
        <v>447</v>
      </c>
      <c r="F16" s="282" t="s">
        <v>448</v>
      </c>
      <c r="G16" s="291" t="s">
        <v>87</v>
      </c>
      <c r="H16" s="184" t="s">
        <v>430</v>
      </c>
      <c r="I16" s="180">
        <v>1</v>
      </c>
      <c r="J16" s="287" t="s">
        <v>449</v>
      </c>
      <c r="K16" s="294" t="s">
        <v>432</v>
      </c>
      <c r="L16" s="294" t="s">
        <v>450</v>
      </c>
      <c r="M16" s="286">
        <v>13347.24</v>
      </c>
      <c r="N16" s="293"/>
      <c r="O16" s="286">
        <v>13347.24</v>
      </c>
      <c r="P16" s="293"/>
      <c r="Q16" s="287" t="s">
        <v>451</v>
      </c>
      <c r="R16" s="287" t="s">
        <v>434</v>
      </c>
      <c r="S16" s="9"/>
    </row>
    <row r="17" spans="1:19" s="10" customFormat="1" ht="59.25" customHeight="1" x14ac:dyDescent="0.25">
      <c r="A17" s="428"/>
      <c r="B17" s="293"/>
      <c r="C17" s="293"/>
      <c r="D17" s="287"/>
      <c r="E17" s="298"/>
      <c r="F17" s="282"/>
      <c r="G17" s="292"/>
      <c r="H17" s="184" t="s">
        <v>435</v>
      </c>
      <c r="I17" s="180" t="s">
        <v>452</v>
      </c>
      <c r="J17" s="287"/>
      <c r="K17" s="294"/>
      <c r="L17" s="294"/>
      <c r="M17" s="286"/>
      <c r="N17" s="293"/>
      <c r="O17" s="286"/>
      <c r="P17" s="293"/>
      <c r="Q17" s="287"/>
      <c r="R17" s="287"/>
      <c r="S17" s="9"/>
    </row>
    <row r="18" spans="1:19" s="10" customFormat="1" ht="33" customHeight="1" x14ac:dyDescent="0.25">
      <c r="A18" s="428"/>
      <c r="B18" s="293"/>
      <c r="C18" s="293"/>
      <c r="D18" s="287"/>
      <c r="E18" s="298"/>
      <c r="F18" s="282"/>
      <c r="G18" s="291" t="s">
        <v>128</v>
      </c>
      <c r="H18" s="184" t="s">
        <v>453</v>
      </c>
      <c r="I18" s="178">
        <v>1</v>
      </c>
      <c r="J18" s="287"/>
      <c r="K18" s="294"/>
      <c r="L18" s="294"/>
      <c r="M18" s="286"/>
      <c r="N18" s="293"/>
      <c r="O18" s="286"/>
      <c r="P18" s="293"/>
      <c r="Q18" s="287"/>
      <c r="R18" s="287"/>
      <c r="S18" s="9"/>
    </row>
    <row r="19" spans="1:19" s="10" customFormat="1" ht="75.75" customHeight="1" x14ac:dyDescent="0.25">
      <c r="A19" s="428"/>
      <c r="B19" s="293"/>
      <c r="C19" s="293"/>
      <c r="D19" s="287"/>
      <c r="E19" s="298"/>
      <c r="F19" s="282"/>
      <c r="G19" s="292"/>
      <c r="H19" s="184" t="s">
        <v>435</v>
      </c>
      <c r="I19" s="180" t="s">
        <v>452</v>
      </c>
      <c r="J19" s="287"/>
      <c r="K19" s="294"/>
      <c r="L19" s="294"/>
      <c r="M19" s="286"/>
      <c r="N19" s="293"/>
      <c r="O19" s="286"/>
      <c r="P19" s="293"/>
      <c r="Q19" s="287"/>
      <c r="R19" s="287"/>
      <c r="S19" s="9"/>
    </row>
    <row r="20" spans="1:19" s="10" customFormat="1" ht="21" customHeight="1" x14ac:dyDescent="0.25">
      <c r="A20" s="428"/>
      <c r="B20" s="293"/>
      <c r="C20" s="293"/>
      <c r="D20" s="287"/>
      <c r="E20" s="298"/>
      <c r="F20" s="282"/>
      <c r="G20" s="178" t="s">
        <v>61</v>
      </c>
      <c r="H20" s="184" t="s">
        <v>437</v>
      </c>
      <c r="I20" s="178">
        <v>1</v>
      </c>
      <c r="J20" s="287"/>
      <c r="K20" s="294"/>
      <c r="L20" s="294"/>
      <c r="M20" s="286"/>
      <c r="N20" s="293"/>
      <c r="O20" s="286"/>
      <c r="P20" s="293"/>
      <c r="Q20" s="287"/>
      <c r="R20" s="287"/>
      <c r="S20" s="9"/>
    </row>
    <row r="21" spans="1:19" s="10" customFormat="1" ht="21" customHeight="1" x14ac:dyDescent="0.25">
      <c r="A21" s="428"/>
      <c r="B21" s="293"/>
      <c r="C21" s="293"/>
      <c r="D21" s="287"/>
      <c r="E21" s="298"/>
      <c r="F21" s="282"/>
      <c r="G21" s="291" t="s">
        <v>438</v>
      </c>
      <c r="H21" s="184" t="s">
        <v>439</v>
      </c>
      <c r="I21" s="178">
        <v>1</v>
      </c>
      <c r="J21" s="287"/>
      <c r="K21" s="294"/>
      <c r="L21" s="294"/>
      <c r="M21" s="286"/>
      <c r="N21" s="293"/>
      <c r="O21" s="286"/>
      <c r="P21" s="293"/>
      <c r="Q21" s="287"/>
      <c r="R21" s="287"/>
      <c r="S21" s="9"/>
    </row>
    <row r="22" spans="1:19" s="10" customFormat="1" ht="21" customHeight="1" x14ac:dyDescent="0.25">
      <c r="A22" s="428"/>
      <c r="B22" s="293"/>
      <c r="C22" s="293"/>
      <c r="D22" s="287"/>
      <c r="E22" s="298"/>
      <c r="F22" s="282"/>
      <c r="G22" s="292"/>
      <c r="H22" s="184" t="s">
        <v>440</v>
      </c>
      <c r="I22" s="178">
        <v>1</v>
      </c>
      <c r="J22" s="287"/>
      <c r="K22" s="294"/>
      <c r="L22" s="294"/>
      <c r="M22" s="286"/>
      <c r="N22" s="293"/>
      <c r="O22" s="286"/>
      <c r="P22" s="293"/>
      <c r="Q22" s="287"/>
      <c r="R22" s="287"/>
      <c r="S22" s="9"/>
    </row>
    <row r="23" spans="1:19" s="10" customFormat="1" ht="56.25" customHeight="1" x14ac:dyDescent="0.25">
      <c r="A23" s="428"/>
      <c r="B23" s="293"/>
      <c r="C23" s="293"/>
      <c r="D23" s="287"/>
      <c r="E23" s="298"/>
      <c r="F23" s="282"/>
      <c r="G23" s="307" t="s">
        <v>441</v>
      </c>
      <c r="H23" s="184" t="s">
        <v>442</v>
      </c>
      <c r="I23" s="180" t="s">
        <v>443</v>
      </c>
      <c r="J23" s="287"/>
      <c r="K23" s="294"/>
      <c r="L23" s="294"/>
      <c r="M23" s="286"/>
      <c r="N23" s="293"/>
      <c r="O23" s="286"/>
      <c r="P23" s="293"/>
      <c r="Q23" s="287"/>
      <c r="R23" s="287"/>
      <c r="S23" s="9"/>
    </row>
    <row r="24" spans="1:19" s="10" customFormat="1" ht="104.25" customHeight="1" x14ac:dyDescent="0.25">
      <c r="A24" s="428"/>
      <c r="B24" s="293"/>
      <c r="C24" s="293"/>
      <c r="D24" s="287"/>
      <c r="E24" s="298"/>
      <c r="F24" s="282"/>
      <c r="G24" s="308"/>
      <c r="H24" s="184" t="s">
        <v>668</v>
      </c>
      <c r="I24" s="178">
        <v>1</v>
      </c>
      <c r="J24" s="287"/>
      <c r="K24" s="294"/>
      <c r="L24" s="294"/>
      <c r="M24" s="286"/>
      <c r="N24" s="293"/>
      <c r="O24" s="286"/>
      <c r="P24" s="293"/>
      <c r="Q24" s="287"/>
      <c r="R24" s="287"/>
      <c r="S24" s="9"/>
    </row>
    <row r="25" spans="1:19" s="10" customFormat="1" ht="45.75" customHeight="1" x14ac:dyDescent="0.25">
      <c r="A25" s="428"/>
      <c r="B25" s="293"/>
      <c r="C25" s="293"/>
      <c r="D25" s="287"/>
      <c r="E25" s="298"/>
      <c r="F25" s="282"/>
      <c r="G25" s="309"/>
      <c r="H25" s="184" t="s">
        <v>445</v>
      </c>
      <c r="I25" s="69" t="s">
        <v>454</v>
      </c>
      <c r="J25" s="287"/>
      <c r="K25" s="294"/>
      <c r="L25" s="294"/>
      <c r="M25" s="286"/>
      <c r="N25" s="293"/>
      <c r="O25" s="286"/>
      <c r="P25" s="293"/>
      <c r="Q25" s="287"/>
      <c r="R25" s="287"/>
      <c r="S25" s="9"/>
    </row>
    <row r="26" spans="1:19" s="10" customFormat="1" ht="109.5" customHeight="1" x14ac:dyDescent="0.25">
      <c r="A26" s="178"/>
      <c r="B26" s="295" t="s">
        <v>664</v>
      </c>
      <c r="C26" s="289"/>
      <c r="D26" s="289"/>
      <c r="E26" s="289"/>
      <c r="F26" s="289"/>
      <c r="G26" s="289"/>
      <c r="H26" s="289"/>
      <c r="I26" s="289"/>
      <c r="J26" s="289"/>
      <c r="K26" s="289"/>
      <c r="L26" s="289"/>
      <c r="M26" s="289"/>
      <c r="N26" s="289"/>
      <c r="O26" s="289"/>
      <c r="P26" s="289"/>
      <c r="Q26" s="289"/>
      <c r="R26" s="290"/>
      <c r="S26" s="9"/>
    </row>
    <row r="27" spans="1:19" s="10" customFormat="1" ht="34.5" customHeight="1" x14ac:dyDescent="0.25">
      <c r="A27" s="429">
        <v>3</v>
      </c>
      <c r="B27" s="293">
        <v>1</v>
      </c>
      <c r="C27" s="293">
        <v>4</v>
      </c>
      <c r="D27" s="287">
        <v>5</v>
      </c>
      <c r="E27" s="298" t="s">
        <v>455</v>
      </c>
      <c r="F27" s="282" t="s">
        <v>456</v>
      </c>
      <c r="G27" s="291" t="s">
        <v>128</v>
      </c>
      <c r="H27" s="153" t="s">
        <v>457</v>
      </c>
      <c r="I27" s="178">
        <v>1</v>
      </c>
      <c r="J27" s="287" t="s">
        <v>458</v>
      </c>
      <c r="K27" s="294" t="s">
        <v>459</v>
      </c>
      <c r="L27" s="293"/>
      <c r="M27" s="286">
        <v>13326.7</v>
      </c>
      <c r="N27" s="286" t="s">
        <v>120</v>
      </c>
      <c r="O27" s="286">
        <v>13326.7</v>
      </c>
      <c r="P27" s="286" t="s">
        <v>120</v>
      </c>
      <c r="Q27" s="287" t="s">
        <v>451</v>
      </c>
      <c r="R27" s="287" t="s">
        <v>434</v>
      </c>
      <c r="S27" s="9"/>
    </row>
    <row r="28" spans="1:19" s="10" customFormat="1" ht="60" customHeight="1" x14ac:dyDescent="0.25">
      <c r="A28" s="430"/>
      <c r="B28" s="293"/>
      <c r="C28" s="293"/>
      <c r="D28" s="287"/>
      <c r="E28" s="298"/>
      <c r="F28" s="282"/>
      <c r="G28" s="292"/>
      <c r="H28" s="184" t="s">
        <v>460</v>
      </c>
      <c r="I28" s="180" t="s">
        <v>461</v>
      </c>
      <c r="J28" s="287"/>
      <c r="K28" s="294"/>
      <c r="L28" s="293"/>
      <c r="M28" s="286"/>
      <c r="N28" s="286"/>
      <c r="O28" s="286"/>
      <c r="P28" s="286"/>
      <c r="Q28" s="287"/>
      <c r="R28" s="287"/>
      <c r="S28" s="9"/>
    </row>
    <row r="29" spans="1:19" s="10" customFormat="1" ht="24.75" customHeight="1" x14ac:dyDescent="0.25">
      <c r="A29" s="430"/>
      <c r="B29" s="293"/>
      <c r="C29" s="293"/>
      <c r="D29" s="287"/>
      <c r="E29" s="298"/>
      <c r="F29" s="282"/>
      <c r="G29" s="291" t="s">
        <v>438</v>
      </c>
      <c r="H29" s="184" t="s">
        <v>439</v>
      </c>
      <c r="I29" s="180">
        <v>1</v>
      </c>
      <c r="J29" s="287"/>
      <c r="K29" s="294"/>
      <c r="L29" s="293"/>
      <c r="M29" s="286"/>
      <c r="N29" s="286"/>
      <c r="O29" s="286"/>
      <c r="P29" s="286"/>
      <c r="Q29" s="287"/>
      <c r="R29" s="287"/>
      <c r="S29" s="9"/>
    </row>
    <row r="30" spans="1:19" s="10" customFormat="1" ht="24.75" customHeight="1" x14ac:dyDescent="0.25">
      <c r="A30" s="430"/>
      <c r="B30" s="293"/>
      <c r="C30" s="293"/>
      <c r="D30" s="287"/>
      <c r="E30" s="298"/>
      <c r="F30" s="282"/>
      <c r="G30" s="292"/>
      <c r="H30" s="184" t="s">
        <v>440</v>
      </c>
      <c r="I30" s="180">
        <v>2</v>
      </c>
      <c r="J30" s="287"/>
      <c r="K30" s="294"/>
      <c r="L30" s="293"/>
      <c r="M30" s="286"/>
      <c r="N30" s="286"/>
      <c r="O30" s="286"/>
      <c r="P30" s="286"/>
      <c r="Q30" s="287"/>
      <c r="R30" s="287"/>
      <c r="S30" s="9"/>
    </row>
    <row r="31" spans="1:19" s="10" customFormat="1" ht="24.75" customHeight="1" x14ac:dyDescent="0.25">
      <c r="A31" s="430"/>
      <c r="B31" s="293"/>
      <c r="C31" s="293"/>
      <c r="D31" s="287"/>
      <c r="E31" s="298"/>
      <c r="F31" s="282"/>
      <c r="G31" s="180" t="s">
        <v>61</v>
      </c>
      <c r="H31" s="153" t="s">
        <v>437</v>
      </c>
      <c r="I31" s="178">
        <v>1</v>
      </c>
      <c r="J31" s="287"/>
      <c r="K31" s="294"/>
      <c r="L31" s="293"/>
      <c r="M31" s="286"/>
      <c r="N31" s="286"/>
      <c r="O31" s="286"/>
      <c r="P31" s="286"/>
      <c r="Q31" s="287"/>
      <c r="R31" s="287"/>
      <c r="S31" s="9"/>
    </row>
    <row r="32" spans="1:19" s="10" customFormat="1" ht="45.75" customHeight="1" x14ac:dyDescent="0.25">
      <c r="A32" s="430"/>
      <c r="B32" s="293"/>
      <c r="C32" s="293"/>
      <c r="D32" s="287"/>
      <c r="E32" s="298"/>
      <c r="F32" s="282"/>
      <c r="G32" s="307" t="s">
        <v>462</v>
      </c>
      <c r="H32" s="184" t="s">
        <v>463</v>
      </c>
      <c r="I32" s="180" t="s">
        <v>464</v>
      </c>
      <c r="J32" s="287"/>
      <c r="K32" s="294"/>
      <c r="L32" s="293"/>
      <c r="M32" s="286"/>
      <c r="N32" s="286"/>
      <c r="O32" s="286"/>
      <c r="P32" s="286"/>
      <c r="Q32" s="287"/>
      <c r="R32" s="287"/>
      <c r="S32" s="9"/>
    </row>
    <row r="33" spans="1:19" s="10" customFormat="1" ht="105" customHeight="1" x14ac:dyDescent="0.25">
      <c r="A33" s="430"/>
      <c r="B33" s="293"/>
      <c r="C33" s="293"/>
      <c r="D33" s="287"/>
      <c r="E33" s="298"/>
      <c r="F33" s="282"/>
      <c r="G33" s="308"/>
      <c r="H33" s="184" t="s">
        <v>669</v>
      </c>
      <c r="I33" s="178">
        <v>3</v>
      </c>
      <c r="J33" s="287"/>
      <c r="K33" s="294"/>
      <c r="L33" s="293"/>
      <c r="M33" s="286"/>
      <c r="N33" s="286"/>
      <c r="O33" s="286"/>
      <c r="P33" s="286"/>
      <c r="Q33" s="287"/>
      <c r="R33" s="287"/>
      <c r="S33" s="9"/>
    </row>
    <row r="34" spans="1:19" s="10" customFormat="1" ht="90.75" customHeight="1" x14ac:dyDescent="0.25">
      <c r="A34" s="431"/>
      <c r="B34" s="293"/>
      <c r="C34" s="293"/>
      <c r="D34" s="287"/>
      <c r="E34" s="298"/>
      <c r="F34" s="282"/>
      <c r="G34" s="309"/>
      <c r="H34" s="184" t="s">
        <v>466</v>
      </c>
      <c r="I34" s="69" t="s">
        <v>467</v>
      </c>
      <c r="J34" s="287"/>
      <c r="K34" s="294"/>
      <c r="L34" s="293"/>
      <c r="M34" s="286"/>
      <c r="N34" s="286"/>
      <c r="O34" s="286"/>
      <c r="P34" s="286"/>
      <c r="Q34" s="287"/>
      <c r="R34" s="287"/>
      <c r="S34" s="9"/>
    </row>
    <row r="35" spans="1:19" s="10" customFormat="1" ht="104.25" customHeight="1" x14ac:dyDescent="0.25">
      <c r="A35" s="178"/>
      <c r="B35" s="295" t="s">
        <v>665</v>
      </c>
      <c r="C35" s="296"/>
      <c r="D35" s="296"/>
      <c r="E35" s="296"/>
      <c r="F35" s="296"/>
      <c r="G35" s="296"/>
      <c r="H35" s="296"/>
      <c r="I35" s="296"/>
      <c r="J35" s="296"/>
      <c r="K35" s="296"/>
      <c r="L35" s="296"/>
      <c r="M35" s="296"/>
      <c r="N35" s="296"/>
      <c r="O35" s="296"/>
      <c r="P35" s="296"/>
      <c r="Q35" s="296"/>
      <c r="R35" s="297"/>
      <c r="S35" s="9"/>
    </row>
    <row r="36" spans="1:19" s="10" customFormat="1" ht="24.75" customHeight="1" x14ac:dyDescent="0.25">
      <c r="A36" s="428">
        <v>4</v>
      </c>
      <c r="B36" s="293">
        <v>1</v>
      </c>
      <c r="C36" s="293">
        <v>4</v>
      </c>
      <c r="D36" s="287">
        <v>5</v>
      </c>
      <c r="E36" s="298" t="s">
        <v>468</v>
      </c>
      <c r="F36" s="282" t="s">
        <v>469</v>
      </c>
      <c r="G36" s="291" t="s">
        <v>128</v>
      </c>
      <c r="H36" s="153" t="s">
        <v>457</v>
      </c>
      <c r="I36" s="69" t="s">
        <v>38</v>
      </c>
      <c r="J36" s="287" t="s">
        <v>470</v>
      </c>
      <c r="K36" s="294" t="s">
        <v>459</v>
      </c>
      <c r="L36" s="294"/>
      <c r="M36" s="286">
        <v>9238.73</v>
      </c>
      <c r="N36" s="286"/>
      <c r="O36" s="286">
        <v>9238.73</v>
      </c>
      <c r="P36" s="286"/>
      <c r="Q36" s="287" t="s">
        <v>451</v>
      </c>
      <c r="R36" s="287" t="s">
        <v>434</v>
      </c>
      <c r="S36" s="9"/>
    </row>
    <row r="37" spans="1:19" s="10" customFormat="1" ht="73.5" customHeight="1" x14ac:dyDescent="0.25">
      <c r="A37" s="428"/>
      <c r="B37" s="293"/>
      <c r="C37" s="293"/>
      <c r="D37" s="287"/>
      <c r="E37" s="298"/>
      <c r="F37" s="282"/>
      <c r="G37" s="292"/>
      <c r="H37" s="184" t="s">
        <v>460</v>
      </c>
      <c r="I37" s="69" t="s">
        <v>471</v>
      </c>
      <c r="J37" s="287"/>
      <c r="K37" s="294"/>
      <c r="L37" s="294"/>
      <c r="M37" s="286"/>
      <c r="N37" s="286"/>
      <c r="O37" s="286"/>
      <c r="P37" s="286"/>
      <c r="Q37" s="287"/>
      <c r="R37" s="287"/>
      <c r="S37" s="9"/>
    </row>
    <row r="38" spans="1:19" s="10" customFormat="1" ht="24.75" customHeight="1" x14ac:dyDescent="0.25">
      <c r="A38" s="428"/>
      <c r="B38" s="293"/>
      <c r="C38" s="293"/>
      <c r="D38" s="287"/>
      <c r="E38" s="298"/>
      <c r="F38" s="282"/>
      <c r="G38" s="180" t="s">
        <v>61</v>
      </c>
      <c r="H38" s="153" t="s">
        <v>437</v>
      </c>
      <c r="I38" s="69" t="s">
        <v>38</v>
      </c>
      <c r="J38" s="287"/>
      <c r="K38" s="294"/>
      <c r="L38" s="294"/>
      <c r="M38" s="286"/>
      <c r="N38" s="286"/>
      <c r="O38" s="286"/>
      <c r="P38" s="286"/>
      <c r="Q38" s="287"/>
      <c r="R38" s="287"/>
      <c r="S38" s="9"/>
    </row>
    <row r="39" spans="1:19" s="10" customFormat="1" ht="30" customHeight="1" x14ac:dyDescent="0.25">
      <c r="A39" s="428"/>
      <c r="B39" s="293"/>
      <c r="C39" s="293"/>
      <c r="D39" s="287"/>
      <c r="E39" s="298"/>
      <c r="F39" s="282"/>
      <c r="G39" s="174" t="s">
        <v>438</v>
      </c>
      <c r="H39" s="153" t="s">
        <v>440</v>
      </c>
      <c r="I39" s="69" t="s">
        <v>67</v>
      </c>
      <c r="J39" s="287"/>
      <c r="K39" s="294"/>
      <c r="L39" s="294"/>
      <c r="M39" s="286"/>
      <c r="N39" s="286"/>
      <c r="O39" s="286"/>
      <c r="P39" s="286"/>
      <c r="Q39" s="287"/>
      <c r="R39" s="287"/>
      <c r="S39" s="9"/>
    </row>
    <row r="40" spans="1:19" s="10" customFormat="1" ht="63.75" customHeight="1" x14ac:dyDescent="0.25">
      <c r="A40" s="428"/>
      <c r="B40" s="293"/>
      <c r="C40" s="293"/>
      <c r="D40" s="287"/>
      <c r="E40" s="298"/>
      <c r="F40" s="282"/>
      <c r="G40" s="307" t="s">
        <v>462</v>
      </c>
      <c r="H40" s="184" t="s">
        <v>472</v>
      </c>
      <c r="I40" s="69" t="s">
        <v>67</v>
      </c>
      <c r="J40" s="287"/>
      <c r="K40" s="294"/>
      <c r="L40" s="294"/>
      <c r="M40" s="286"/>
      <c r="N40" s="286"/>
      <c r="O40" s="286"/>
      <c r="P40" s="286"/>
      <c r="Q40" s="287"/>
      <c r="R40" s="287"/>
      <c r="S40" s="9"/>
    </row>
    <row r="41" spans="1:19" s="10" customFormat="1" ht="103.5" customHeight="1" x14ac:dyDescent="0.25">
      <c r="A41" s="428"/>
      <c r="B41" s="293"/>
      <c r="C41" s="293"/>
      <c r="D41" s="287"/>
      <c r="E41" s="298"/>
      <c r="F41" s="282"/>
      <c r="G41" s="308"/>
      <c r="H41" s="184" t="s">
        <v>465</v>
      </c>
      <c r="I41" s="69" t="s">
        <v>67</v>
      </c>
      <c r="J41" s="287"/>
      <c r="K41" s="294"/>
      <c r="L41" s="294"/>
      <c r="M41" s="286"/>
      <c r="N41" s="286"/>
      <c r="O41" s="286"/>
      <c r="P41" s="286"/>
      <c r="Q41" s="287"/>
      <c r="R41" s="287"/>
      <c r="S41" s="9"/>
    </row>
    <row r="42" spans="1:19" s="10" customFormat="1" ht="53.25" customHeight="1" x14ac:dyDescent="0.25">
      <c r="A42" s="428"/>
      <c r="B42" s="293"/>
      <c r="C42" s="293"/>
      <c r="D42" s="287"/>
      <c r="E42" s="298"/>
      <c r="F42" s="282"/>
      <c r="G42" s="309"/>
      <c r="H42" s="184" t="s">
        <v>466</v>
      </c>
      <c r="I42" s="69" t="s">
        <v>473</v>
      </c>
      <c r="J42" s="287"/>
      <c r="K42" s="294"/>
      <c r="L42" s="294"/>
      <c r="M42" s="286"/>
      <c r="N42" s="286"/>
      <c r="O42" s="286"/>
      <c r="P42" s="286"/>
      <c r="Q42" s="287"/>
      <c r="R42" s="287"/>
      <c r="S42" s="9"/>
    </row>
    <row r="43" spans="1:19" s="10" customFormat="1" ht="124.5" customHeight="1" x14ac:dyDescent="0.25">
      <c r="A43" s="178"/>
      <c r="B43" s="295" t="s">
        <v>666</v>
      </c>
      <c r="C43" s="289"/>
      <c r="D43" s="289"/>
      <c r="E43" s="289"/>
      <c r="F43" s="289"/>
      <c r="G43" s="289"/>
      <c r="H43" s="289"/>
      <c r="I43" s="289"/>
      <c r="J43" s="289"/>
      <c r="K43" s="289"/>
      <c r="L43" s="289"/>
      <c r="M43" s="289"/>
      <c r="N43" s="289"/>
      <c r="O43" s="289"/>
      <c r="P43" s="289"/>
      <c r="Q43" s="289"/>
      <c r="R43" s="290"/>
      <c r="S43" s="9"/>
    </row>
    <row r="44" spans="1:19" s="10" customFormat="1" ht="27" customHeight="1" x14ac:dyDescent="0.25">
      <c r="A44" s="428">
        <v>5</v>
      </c>
      <c r="B44" s="293">
        <v>1</v>
      </c>
      <c r="C44" s="293">
        <v>4</v>
      </c>
      <c r="D44" s="287">
        <v>5</v>
      </c>
      <c r="E44" s="422" t="s">
        <v>474</v>
      </c>
      <c r="F44" s="282" t="s">
        <v>475</v>
      </c>
      <c r="G44" s="307" t="s">
        <v>128</v>
      </c>
      <c r="H44" s="153" t="s">
        <v>457</v>
      </c>
      <c r="I44" s="69" t="s">
        <v>38</v>
      </c>
      <c r="J44" s="287" t="s">
        <v>476</v>
      </c>
      <c r="K44" s="294" t="s">
        <v>477</v>
      </c>
      <c r="L44" s="294"/>
      <c r="M44" s="425">
        <v>11521.9</v>
      </c>
      <c r="N44" s="425"/>
      <c r="O44" s="425">
        <v>11521.9</v>
      </c>
      <c r="P44" s="294"/>
      <c r="Q44" s="294"/>
      <c r="R44" s="294"/>
      <c r="S44" s="9"/>
    </row>
    <row r="45" spans="1:19" s="10" customFormat="1" ht="76.5" customHeight="1" x14ac:dyDescent="0.25">
      <c r="A45" s="428"/>
      <c r="B45" s="293"/>
      <c r="C45" s="293"/>
      <c r="D45" s="287"/>
      <c r="E45" s="422"/>
      <c r="F45" s="282"/>
      <c r="G45" s="309"/>
      <c r="H45" s="184" t="s">
        <v>460</v>
      </c>
      <c r="I45" s="69" t="s">
        <v>478</v>
      </c>
      <c r="J45" s="287"/>
      <c r="K45" s="294"/>
      <c r="L45" s="294"/>
      <c r="M45" s="425"/>
      <c r="N45" s="425"/>
      <c r="O45" s="425"/>
      <c r="P45" s="294"/>
      <c r="Q45" s="294"/>
      <c r="R45" s="294"/>
      <c r="S45" s="9"/>
    </row>
    <row r="46" spans="1:19" s="10" customFormat="1" ht="24.75" customHeight="1" x14ac:dyDescent="0.25">
      <c r="A46" s="428"/>
      <c r="B46" s="293"/>
      <c r="C46" s="293"/>
      <c r="D46" s="287"/>
      <c r="E46" s="422"/>
      <c r="F46" s="282"/>
      <c r="G46" s="307" t="s">
        <v>438</v>
      </c>
      <c r="H46" s="153" t="s">
        <v>439</v>
      </c>
      <c r="I46" s="69" t="s">
        <v>67</v>
      </c>
      <c r="J46" s="287"/>
      <c r="K46" s="294"/>
      <c r="L46" s="294"/>
      <c r="M46" s="425"/>
      <c r="N46" s="425"/>
      <c r="O46" s="425"/>
      <c r="P46" s="294"/>
      <c r="Q46" s="294"/>
      <c r="R46" s="294"/>
      <c r="S46" s="9"/>
    </row>
    <row r="47" spans="1:19" s="10" customFormat="1" ht="24.75" customHeight="1" x14ac:dyDescent="0.25">
      <c r="A47" s="428"/>
      <c r="B47" s="293"/>
      <c r="C47" s="293"/>
      <c r="D47" s="287"/>
      <c r="E47" s="422"/>
      <c r="F47" s="282"/>
      <c r="G47" s="309"/>
      <c r="H47" s="153" t="s">
        <v>440</v>
      </c>
      <c r="I47" s="69" t="s">
        <v>38</v>
      </c>
      <c r="J47" s="287"/>
      <c r="K47" s="294"/>
      <c r="L47" s="294"/>
      <c r="M47" s="425"/>
      <c r="N47" s="425"/>
      <c r="O47" s="425"/>
      <c r="P47" s="294"/>
      <c r="Q47" s="294"/>
      <c r="R47" s="294"/>
      <c r="S47" s="9"/>
    </row>
    <row r="48" spans="1:19" s="10" customFormat="1" ht="42.75" customHeight="1" x14ac:dyDescent="0.25">
      <c r="A48" s="428"/>
      <c r="B48" s="293"/>
      <c r="C48" s="293"/>
      <c r="D48" s="287"/>
      <c r="E48" s="422"/>
      <c r="F48" s="282"/>
      <c r="G48" s="307" t="s">
        <v>462</v>
      </c>
      <c r="H48" s="184" t="s">
        <v>463</v>
      </c>
      <c r="I48" s="69" t="s">
        <v>479</v>
      </c>
      <c r="J48" s="287"/>
      <c r="K48" s="294"/>
      <c r="L48" s="294"/>
      <c r="M48" s="425"/>
      <c r="N48" s="425"/>
      <c r="O48" s="425"/>
      <c r="P48" s="294"/>
      <c r="Q48" s="294"/>
      <c r="R48" s="294"/>
      <c r="S48" s="9"/>
    </row>
    <row r="49" spans="1:19" s="10" customFormat="1" ht="105.75" customHeight="1" x14ac:dyDescent="0.25">
      <c r="A49" s="428"/>
      <c r="B49" s="293"/>
      <c r="C49" s="293"/>
      <c r="D49" s="287"/>
      <c r="E49" s="422"/>
      <c r="F49" s="282"/>
      <c r="G49" s="308"/>
      <c r="H49" s="184" t="s">
        <v>444</v>
      </c>
      <c r="I49" s="69" t="s">
        <v>74</v>
      </c>
      <c r="J49" s="287"/>
      <c r="K49" s="294"/>
      <c r="L49" s="294"/>
      <c r="M49" s="425"/>
      <c r="N49" s="425"/>
      <c r="O49" s="425"/>
      <c r="P49" s="294"/>
      <c r="Q49" s="294"/>
      <c r="R49" s="294"/>
      <c r="S49" s="9"/>
    </row>
    <row r="50" spans="1:19" s="10" customFormat="1" ht="48" customHeight="1" x14ac:dyDescent="0.25">
      <c r="A50" s="428"/>
      <c r="B50" s="293"/>
      <c r="C50" s="293"/>
      <c r="D50" s="287"/>
      <c r="E50" s="422"/>
      <c r="F50" s="282"/>
      <c r="G50" s="309"/>
      <c r="H50" s="184" t="s">
        <v>445</v>
      </c>
      <c r="I50" s="69" t="s">
        <v>467</v>
      </c>
      <c r="J50" s="287"/>
      <c r="K50" s="294"/>
      <c r="L50" s="294"/>
      <c r="M50" s="425"/>
      <c r="N50" s="425"/>
      <c r="O50" s="425"/>
      <c r="P50" s="294"/>
      <c r="Q50" s="294"/>
      <c r="R50" s="294"/>
      <c r="S50" s="9"/>
    </row>
    <row r="51" spans="1:19" s="10" customFormat="1" ht="128.25" customHeight="1" x14ac:dyDescent="0.25">
      <c r="A51" s="178"/>
      <c r="B51" s="295" t="s">
        <v>667</v>
      </c>
      <c r="C51" s="289"/>
      <c r="D51" s="289"/>
      <c r="E51" s="289"/>
      <c r="F51" s="289"/>
      <c r="G51" s="289"/>
      <c r="H51" s="289"/>
      <c r="I51" s="289"/>
      <c r="J51" s="289"/>
      <c r="K51" s="289"/>
      <c r="L51" s="289"/>
      <c r="M51" s="289"/>
      <c r="N51" s="289"/>
      <c r="O51" s="289"/>
      <c r="P51" s="289"/>
      <c r="Q51" s="289"/>
      <c r="R51" s="290"/>
      <c r="S51" s="9"/>
    </row>
    <row r="52" spans="1:19" s="10" customFormat="1" ht="49.5" customHeight="1" x14ac:dyDescent="0.25">
      <c r="A52" s="287">
        <v>6</v>
      </c>
      <c r="B52" s="287">
        <v>1</v>
      </c>
      <c r="C52" s="287">
        <v>4</v>
      </c>
      <c r="D52" s="287">
        <v>5</v>
      </c>
      <c r="E52" s="298" t="s">
        <v>480</v>
      </c>
      <c r="F52" s="423" t="s">
        <v>481</v>
      </c>
      <c r="G52" s="287" t="s">
        <v>462</v>
      </c>
      <c r="H52" s="184" t="s">
        <v>482</v>
      </c>
      <c r="I52" s="230">
        <v>1000</v>
      </c>
      <c r="J52" s="287" t="s">
        <v>483</v>
      </c>
      <c r="K52" s="287" t="s">
        <v>337</v>
      </c>
      <c r="L52" s="293"/>
      <c r="M52" s="287">
        <v>13900</v>
      </c>
      <c r="N52" s="293"/>
      <c r="O52" s="293">
        <v>13900</v>
      </c>
      <c r="P52" s="293"/>
      <c r="Q52" s="287" t="s">
        <v>433</v>
      </c>
      <c r="R52" s="287" t="s">
        <v>484</v>
      </c>
      <c r="S52" s="9"/>
    </row>
    <row r="53" spans="1:19" s="10" customFormat="1" ht="91.5" customHeight="1" x14ac:dyDescent="0.25">
      <c r="A53" s="421"/>
      <c r="B53" s="421"/>
      <c r="C53" s="421"/>
      <c r="D53" s="421"/>
      <c r="E53" s="422"/>
      <c r="F53" s="424"/>
      <c r="G53" s="421"/>
      <c r="H53" s="184" t="s">
        <v>485</v>
      </c>
      <c r="I53" s="178">
        <v>1</v>
      </c>
      <c r="J53" s="421"/>
      <c r="K53" s="421"/>
      <c r="L53" s="426"/>
      <c r="M53" s="421"/>
      <c r="N53" s="426"/>
      <c r="O53" s="426"/>
      <c r="P53" s="426"/>
      <c r="Q53" s="421"/>
      <c r="R53" s="421"/>
      <c r="S53" s="9"/>
    </row>
    <row r="54" spans="1:19" s="80" customFormat="1" ht="24.75" customHeight="1" x14ac:dyDescent="0.25">
      <c r="A54" s="421"/>
      <c r="B54" s="421"/>
      <c r="C54" s="421"/>
      <c r="D54" s="421"/>
      <c r="E54" s="422"/>
      <c r="F54" s="424"/>
      <c r="G54" s="231" t="s">
        <v>486</v>
      </c>
      <c r="H54" s="232" t="s">
        <v>487</v>
      </c>
      <c r="I54" s="154">
        <v>1</v>
      </c>
      <c r="J54" s="421"/>
      <c r="K54" s="421"/>
      <c r="L54" s="426"/>
      <c r="M54" s="421"/>
      <c r="N54" s="426"/>
      <c r="O54" s="426"/>
      <c r="P54" s="426"/>
      <c r="Q54" s="421"/>
      <c r="R54" s="421"/>
      <c r="S54" s="79"/>
    </row>
    <row r="55" spans="1:19" s="80" customFormat="1" ht="24.75" customHeight="1" x14ac:dyDescent="0.25">
      <c r="A55" s="421"/>
      <c r="B55" s="421"/>
      <c r="C55" s="421"/>
      <c r="D55" s="421"/>
      <c r="E55" s="422"/>
      <c r="F55" s="424"/>
      <c r="G55" s="421" t="s">
        <v>128</v>
      </c>
      <c r="H55" s="232" t="s">
        <v>457</v>
      </c>
      <c r="I55" s="154">
        <v>1</v>
      </c>
      <c r="J55" s="421"/>
      <c r="K55" s="421"/>
      <c r="L55" s="426"/>
      <c r="M55" s="421"/>
      <c r="N55" s="426"/>
      <c r="O55" s="426"/>
      <c r="P55" s="426"/>
      <c r="Q55" s="421"/>
      <c r="R55" s="421"/>
      <c r="S55" s="79"/>
    </row>
    <row r="56" spans="1:19" s="82" customFormat="1" ht="59.25" customHeight="1" x14ac:dyDescent="0.2">
      <c r="A56" s="421"/>
      <c r="B56" s="421"/>
      <c r="C56" s="421"/>
      <c r="D56" s="421"/>
      <c r="E56" s="422"/>
      <c r="F56" s="424"/>
      <c r="G56" s="421"/>
      <c r="H56" s="233" t="s">
        <v>488</v>
      </c>
      <c r="I56" s="234" t="s">
        <v>489</v>
      </c>
      <c r="J56" s="421"/>
      <c r="K56" s="421"/>
      <c r="L56" s="426"/>
      <c r="M56" s="421"/>
      <c r="N56" s="426"/>
      <c r="O56" s="426"/>
      <c r="P56" s="426"/>
      <c r="Q56" s="421"/>
      <c r="R56" s="421"/>
      <c r="S56" s="81"/>
    </row>
    <row r="57" spans="1:19" s="80" customFormat="1" ht="125.25" customHeight="1" x14ac:dyDescent="0.25">
      <c r="A57" s="421"/>
      <c r="B57" s="423" t="s">
        <v>490</v>
      </c>
      <c r="C57" s="423"/>
      <c r="D57" s="423"/>
      <c r="E57" s="423"/>
      <c r="F57" s="423"/>
      <c r="G57" s="423"/>
      <c r="H57" s="423"/>
      <c r="I57" s="423"/>
      <c r="J57" s="423"/>
      <c r="K57" s="423"/>
      <c r="L57" s="423"/>
      <c r="M57" s="423"/>
      <c r="N57" s="423"/>
      <c r="O57" s="423"/>
      <c r="P57" s="423"/>
      <c r="Q57" s="423"/>
      <c r="R57" s="423"/>
      <c r="S57" s="79"/>
    </row>
    <row r="58" spans="1:19" s="10" customFormat="1" ht="204" customHeight="1" x14ac:dyDescent="0.25">
      <c r="A58" s="291">
        <v>7</v>
      </c>
      <c r="B58" s="178">
        <v>1</v>
      </c>
      <c r="C58" s="178">
        <v>4</v>
      </c>
      <c r="D58" s="180">
        <v>5</v>
      </c>
      <c r="E58" s="180" t="s">
        <v>658</v>
      </c>
      <c r="F58" s="180" t="s">
        <v>659</v>
      </c>
      <c r="G58" s="180" t="s">
        <v>670</v>
      </c>
      <c r="H58" s="179" t="s">
        <v>42</v>
      </c>
      <c r="I58" s="69" t="s">
        <v>222</v>
      </c>
      <c r="J58" s="180" t="s">
        <v>660</v>
      </c>
      <c r="K58" s="179" t="s">
        <v>249</v>
      </c>
      <c r="L58" s="179"/>
      <c r="M58" s="182">
        <v>23746.5</v>
      </c>
      <c r="N58" s="182"/>
      <c r="O58" s="182">
        <v>20246.5</v>
      </c>
      <c r="P58" s="182" t="s">
        <v>661</v>
      </c>
      <c r="Q58" s="180" t="s">
        <v>656</v>
      </c>
      <c r="R58" s="180" t="s">
        <v>662</v>
      </c>
      <c r="S58" s="9"/>
    </row>
    <row r="59" spans="1:19" s="11" customFormat="1" x14ac:dyDescent="0.25">
      <c r="A59" s="292"/>
      <c r="B59" s="288" t="s">
        <v>657</v>
      </c>
      <c r="C59" s="289"/>
      <c r="D59" s="289"/>
      <c r="E59" s="289"/>
      <c r="F59" s="289"/>
      <c r="G59" s="289"/>
      <c r="H59" s="289"/>
      <c r="I59" s="289"/>
      <c r="J59" s="289"/>
      <c r="K59" s="289"/>
      <c r="L59" s="289"/>
      <c r="M59" s="289"/>
      <c r="N59" s="289"/>
      <c r="O59" s="289"/>
      <c r="P59" s="289"/>
      <c r="Q59" s="289"/>
      <c r="R59" s="290"/>
    </row>
    <row r="60" spans="1:19" s="219" customFormat="1" x14ac:dyDescent="0.25">
      <c r="A60" s="207"/>
      <c r="B60" s="208"/>
      <c r="C60" s="208"/>
      <c r="D60" s="208"/>
      <c r="E60" s="208"/>
      <c r="F60" s="208"/>
      <c r="G60" s="208"/>
      <c r="H60" s="208"/>
      <c r="I60" s="208"/>
      <c r="J60" s="208"/>
      <c r="K60" s="208"/>
      <c r="L60" s="208"/>
      <c r="M60" s="228"/>
      <c r="N60" s="228"/>
      <c r="O60" s="228"/>
      <c r="P60" s="228"/>
      <c r="Q60" s="208"/>
      <c r="R60" s="208"/>
    </row>
    <row r="61" spans="1:19" s="11" customFormat="1" x14ac:dyDescent="0.25">
      <c r="F61" s="83"/>
      <c r="G61" s="84"/>
      <c r="M61" s="427" t="s">
        <v>144</v>
      </c>
      <c r="N61" s="427"/>
      <c r="O61" s="427" t="s">
        <v>145</v>
      </c>
      <c r="P61" s="427"/>
    </row>
    <row r="62" spans="1:19" s="11" customFormat="1" x14ac:dyDescent="0.25">
      <c r="F62" s="83"/>
      <c r="G62" s="84"/>
      <c r="M62" s="85" t="s">
        <v>118</v>
      </c>
      <c r="N62" s="85" t="s">
        <v>119</v>
      </c>
      <c r="O62" s="85" t="s">
        <v>118</v>
      </c>
      <c r="P62" s="85" t="s">
        <v>119</v>
      </c>
    </row>
    <row r="63" spans="1:19" s="11" customFormat="1" ht="18" customHeight="1" x14ac:dyDescent="0.25">
      <c r="F63" s="83"/>
      <c r="G63" s="84"/>
      <c r="M63" s="41">
        <v>6</v>
      </c>
      <c r="N63" s="86">
        <v>129967.02</v>
      </c>
      <c r="O63" s="41">
        <v>1</v>
      </c>
      <c r="P63" s="86">
        <v>20246.5</v>
      </c>
      <c r="Q63" s="12"/>
    </row>
    <row r="64" spans="1:19" s="11" customFormat="1" x14ac:dyDescent="0.25">
      <c r="F64" s="83"/>
      <c r="G64" s="84"/>
      <c r="M64" s="12"/>
      <c r="N64" s="12"/>
      <c r="O64" s="12"/>
      <c r="P64" s="12"/>
    </row>
    <row r="65" spans="6:16" s="11" customFormat="1" x14ac:dyDescent="0.25">
      <c r="F65" s="83"/>
      <c r="G65" s="84"/>
      <c r="M65" s="12"/>
      <c r="N65" s="12"/>
      <c r="O65" s="12"/>
      <c r="P65" s="12"/>
    </row>
    <row r="66" spans="6:16" s="11" customFormat="1" x14ac:dyDescent="0.25">
      <c r="F66" s="83"/>
      <c r="G66" s="84"/>
      <c r="M66" s="12"/>
      <c r="N66" s="12"/>
      <c r="O66" s="12"/>
      <c r="P66" s="12"/>
    </row>
    <row r="67" spans="6:16" s="11" customFormat="1" x14ac:dyDescent="0.25">
      <c r="F67" s="83"/>
      <c r="G67" s="84"/>
      <c r="M67" s="12"/>
      <c r="N67" s="12"/>
      <c r="O67" s="12"/>
      <c r="P67" s="12"/>
    </row>
    <row r="68" spans="6:16" s="11" customFormat="1" x14ac:dyDescent="0.25">
      <c r="F68" s="83"/>
      <c r="G68" s="84"/>
      <c r="M68" s="12"/>
      <c r="N68" s="12"/>
      <c r="O68" s="12"/>
      <c r="P68" s="12"/>
    </row>
    <row r="69" spans="6:16" s="11" customFormat="1" x14ac:dyDescent="0.25">
      <c r="F69" s="83"/>
      <c r="G69" s="84"/>
      <c r="M69" s="12"/>
      <c r="N69" s="12"/>
      <c r="O69" s="12"/>
      <c r="P69" s="12"/>
    </row>
    <row r="70" spans="6:16" s="11" customFormat="1" x14ac:dyDescent="0.25">
      <c r="F70" s="83"/>
      <c r="G70" s="84"/>
      <c r="M70" s="12"/>
      <c r="N70" s="12"/>
      <c r="O70" s="12"/>
      <c r="P70" s="12"/>
    </row>
    <row r="71" spans="6:16" s="11" customFormat="1" x14ac:dyDescent="0.25">
      <c r="F71" s="83"/>
      <c r="G71" s="84"/>
      <c r="M71" s="12"/>
      <c r="N71" s="12"/>
      <c r="O71" s="12"/>
      <c r="P71" s="12"/>
    </row>
    <row r="72" spans="6:16" s="11" customFormat="1" x14ac:dyDescent="0.25">
      <c r="F72" s="83"/>
      <c r="G72" s="84"/>
      <c r="M72" s="12"/>
      <c r="N72" s="12"/>
      <c r="O72" s="12"/>
      <c r="P72" s="12"/>
    </row>
    <row r="73" spans="6:16" s="11" customFormat="1" x14ac:dyDescent="0.25">
      <c r="F73" s="83"/>
      <c r="G73" s="84"/>
      <c r="M73" s="12"/>
      <c r="N73" s="12"/>
      <c r="O73" s="12"/>
      <c r="P73" s="12"/>
    </row>
    <row r="74" spans="6:16" s="11" customFormat="1" x14ac:dyDescent="0.25">
      <c r="F74" s="83"/>
      <c r="G74" s="84"/>
      <c r="M74" s="12"/>
      <c r="N74" s="12"/>
      <c r="O74" s="12"/>
      <c r="P74" s="12"/>
    </row>
    <row r="75" spans="6:16" s="11" customFormat="1" x14ac:dyDescent="0.25">
      <c r="F75" s="83"/>
      <c r="G75" s="84"/>
      <c r="M75" s="12"/>
      <c r="N75" s="12"/>
      <c r="O75" s="12"/>
      <c r="P75" s="12"/>
    </row>
    <row r="76" spans="6:16" s="11" customFormat="1" x14ac:dyDescent="0.25">
      <c r="F76" s="83"/>
      <c r="G76" s="84"/>
      <c r="M76" s="12"/>
      <c r="N76" s="12"/>
      <c r="O76" s="12"/>
      <c r="P76" s="12"/>
    </row>
    <row r="77" spans="6:16" s="11" customFormat="1" x14ac:dyDescent="0.25">
      <c r="F77" s="83"/>
      <c r="G77" s="84"/>
      <c r="M77" s="12"/>
      <c r="N77" s="12"/>
      <c r="O77" s="12"/>
      <c r="P77" s="12"/>
    </row>
    <row r="78" spans="6:16" s="11" customFormat="1" x14ac:dyDescent="0.25">
      <c r="F78" s="83"/>
      <c r="G78" s="84"/>
      <c r="M78" s="12"/>
      <c r="N78" s="12"/>
      <c r="O78" s="12"/>
      <c r="P78" s="12"/>
    </row>
    <row r="79" spans="6:16" s="11" customFormat="1" x14ac:dyDescent="0.25">
      <c r="F79" s="83"/>
      <c r="G79" s="84"/>
      <c r="M79" s="12"/>
      <c r="N79" s="12"/>
      <c r="O79" s="12"/>
      <c r="P79" s="12"/>
    </row>
    <row r="80" spans="6:16" s="11" customFormat="1" x14ac:dyDescent="0.25">
      <c r="F80" s="83"/>
      <c r="G80" s="84"/>
      <c r="M80" s="12"/>
      <c r="N80" s="12"/>
      <c r="O80" s="12"/>
      <c r="P80" s="12"/>
    </row>
    <row r="81" spans="6:16" s="11" customFormat="1" x14ac:dyDescent="0.25">
      <c r="F81" s="83"/>
      <c r="G81" s="84"/>
      <c r="M81" s="12"/>
      <c r="N81" s="12"/>
      <c r="O81" s="12"/>
      <c r="P81" s="12"/>
    </row>
    <row r="82" spans="6:16" s="11" customFormat="1" x14ac:dyDescent="0.25">
      <c r="F82" s="83"/>
      <c r="G82" s="84"/>
      <c r="M82" s="12"/>
      <c r="N82" s="12"/>
      <c r="O82" s="12"/>
      <c r="P82" s="12"/>
    </row>
    <row r="83" spans="6:16" s="11" customFormat="1" x14ac:dyDescent="0.25">
      <c r="F83" s="83"/>
      <c r="G83" s="84"/>
      <c r="M83" s="12"/>
      <c r="N83" s="12"/>
      <c r="O83" s="12"/>
      <c r="P83" s="12"/>
    </row>
    <row r="84" spans="6:16" s="11" customFormat="1" x14ac:dyDescent="0.25">
      <c r="F84" s="83"/>
      <c r="G84" s="84"/>
      <c r="M84" s="12"/>
      <c r="N84" s="12"/>
      <c r="O84" s="12"/>
      <c r="P84" s="12"/>
    </row>
    <row r="85" spans="6:16" s="11" customFormat="1" x14ac:dyDescent="0.25">
      <c r="F85" s="83"/>
      <c r="G85" s="84"/>
      <c r="M85" s="12"/>
      <c r="N85" s="12"/>
      <c r="O85" s="12"/>
      <c r="P85" s="12"/>
    </row>
    <row r="86" spans="6:16" s="11" customFormat="1" x14ac:dyDescent="0.25">
      <c r="F86" s="83"/>
      <c r="G86" s="84"/>
      <c r="M86" s="12"/>
      <c r="N86" s="12"/>
      <c r="O86" s="12"/>
      <c r="P86" s="12"/>
    </row>
    <row r="87" spans="6:16" s="11" customFormat="1" x14ac:dyDescent="0.25">
      <c r="F87" s="83"/>
      <c r="G87" s="84"/>
      <c r="M87" s="12"/>
      <c r="N87" s="12"/>
      <c r="O87" s="12"/>
      <c r="P87" s="12"/>
    </row>
    <row r="88" spans="6:16" s="11" customFormat="1" x14ac:dyDescent="0.25">
      <c r="F88" s="83"/>
      <c r="G88" s="84"/>
      <c r="M88" s="12"/>
      <c r="N88" s="12"/>
      <c r="O88" s="12"/>
      <c r="P88" s="12"/>
    </row>
    <row r="89" spans="6:16" s="11" customFormat="1" x14ac:dyDescent="0.25">
      <c r="F89" s="83"/>
      <c r="G89" s="84"/>
      <c r="M89" s="12"/>
      <c r="N89" s="12"/>
      <c r="O89" s="12"/>
      <c r="P89" s="12"/>
    </row>
    <row r="90" spans="6:16" s="11" customFormat="1" x14ac:dyDescent="0.25">
      <c r="F90" s="83"/>
      <c r="G90" s="84"/>
      <c r="M90" s="12"/>
      <c r="N90" s="12"/>
      <c r="O90" s="12"/>
      <c r="P90" s="12"/>
    </row>
    <row r="91" spans="6:16" s="11" customFormat="1" x14ac:dyDescent="0.25">
      <c r="F91" s="83"/>
      <c r="G91" s="84"/>
      <c r="M91" s="12"/>
      <c r="N91" s="12"/>
      <c r="O91" s="12"/>
      <c r="P91" s="12"/>
    </row>
    <row r="92" spans="6:16" s="11" customFormat="1" x14ac:dyDescent="0.25">
      <c r="F92" s="83"/>
      <c r="G92" s="84"/>
      <c r="M92" s="12"/>
      <c r="N92" s="12"/>
      <c r="O92" s="12"/>
      <c r="P92" s="12"/>
    </row>
    <row r="93" spans="6:16" s="11" customFormat="1" x14ac:dyDescent="0.25">
      <c r="F93" s="83"/>
      <c r="G93" s="84"/>
      <c r="M93" s="12"/>
      <c r="N93" s="12"/>
      <c r="O93" s="12"/>
      <c r="P93" s="12"/>
    </row>
    <row r="94" spans="6:16" s="11" customFormat="1" x14ac:dyDescent="0.25">
      <c r="F94" s="83"/>
      <c r="G94" s="84"/>
      <c r="M94" s="12"/>
      <c r="N94" s="12"/>
      <c r="O94" s="12"/>
      <c r="P94" s="12"/>
    </row>
    <row r="95" spans="6:16" s="11" customFormat="1" x14ac:dyDescent="0.25">
      <c r="F95" s="83"/>
      <c r="G95" s="84"/>
      <c r="M95" s="12"/>
      <c r="N95" s="12"/>
      <c r="O95" s="12"/>
      <c r="P95" s="12"/>
    </row>
    <row r="96" spans="6:16" s="11" customFormat="1" x14ac:dyDescent="0.25">
      <c r="F96" s="83"/>
      <c r="G96" s="84"/>
      <c r="M96" s="12"/>
      <c r="N96" s="12"/>
      <c r="O96" s="12"/>
      <c r="P96" s="12"/>
    </row>
    <row r="97" spans="6:16" s="11" customFormat="1" x14ac:dyDescent="0.25">
      <c r="F97" s="83"/>
      <c r="G97" s="84"/>
      <c r="M97" s="12"/>
      <c r="N97" s="12"/>
      <c r="O97" s="12"/>
      <c r="P97" s="12"/>
    </row>
    <row r="98" spans="6:16" s="11" customFormat="1" x14ac:dyDescent="0.25">
      <c r="F98" s="83"/>
      <c r="G98" s="84"/>
      <c r="M98" s="12"/>
      <c r="N98" s="12"/>
      <c r="O98" s="12"/>
      <c r="P98" s="12"/>
    </row>
    <row r="99" spans="6:16" s="11" customFormat="1" x14ac:dyDescent="0.25">
      <c r="F99" s="83"/>
      <c r="G99" s="84"/>
      <c r="M99" s="12"/>
      <c r="N99" s="12"/>
      <c r="O99" s="12"/>
      <c r="P99" s="12"/>
    </row>
    <row r="100" spans="6:16" s="11" customFormat="1" x14ac:dyDescent="0.25">
      <c r="F100" s="83"/>
      <c r="G100" s="84"/>
      <c r="M100" s="12"/>
      <c r="N100" s="12"/>
      <c r="O100" s="12"/>
      <c r="P100" s="12"/>
    </row>
    <row r="101" spans="6:16" s="11" customFormat="1" x14ac:dyDescent="0.25">
      <c r="F101" s="83"/>
      <c r="G101" s="84"/>
      <c r="M101" s="12"/>
      <c r="N101" s="12"/>
      <c r="O101" s="12"/>
      <c r="P101" s="12"/>
    </row>
    <row r="102" spans="6:16" s="11" customFormat="1" x14ac:dyDescent="0.25">
      <c r="F102" s="83"/>
      <c r="G102" s="84"/>
      <c r="M102" s="12"/>
      <c r="N102" s="12"/>
      <c r="O102" s="12"/>
      <c r="P102" s="12"/>
    </row>
    <row r="103" spans="6:16" s="11" customFormat="1" x14ac:dyDescent="0.25">
      <c r="F103" s="83"/>
      <c r="G103" s="84"/>
      <c r="M103" s="12"/>
      <c r="N103" s="12"/>
      <c r="O103" s="12"/>
      <c r="P103" s="12"/>
    </row>
    <row r="104" spans="6:16" s="11" customFormat="1" x14ac:dyDescent="0.25">
      <c r="F104" s="83"/>
      <c r="G104" s="84"/>
      <c r="M104" s="12"/>
      <c r="N104" s="12"/>
      <c r="O104" s="12"/>
      <c r="P104" s="12"/>
    </row>
    <row r="105" spans="6:16" s="11" customFormat="1" x14ac:dyDescent="0.25">
      <c r="F105" s="83"/>
      <c r="G105" s="84"/>
      <c r="M105" s="12"/>
      <c r="N105" s="12"/>
      <c r="O105" s="12"/>
      <c r="P105" s="12"/>
    </row>
    <row r="106" spans="6:16" s="11" customFormat="1" x14ac:dyDescent="0.25">
      <c r="F106" s="83"/>
      <c r="G106" s="84"/>
      <c r="M106" s="12"/>
      <c r="N106" s="12"/>
      <c r="O106" s="12"/>
      <c r="P106" s="12"/>
    </row>
    <row r="107" spans="6:16" s="11" customFormat="1" x14ac:dyDescent="0.25">
      <c r="F107" s="83"/>
      <c r="G107" s="84"/>
      <c r="M107" s="12"/>
      <c r="N107" s="12"/>
      <c r="O107" s="12"/>
      <c r="P107" s="12"/>
    </row>
    <row r="108" spans="6:16" s="11" customFormat="1" x14ac:dyDescent="0.25">
      <c r="F108" s="83"/>
      <c r="G108" s="84"/>
      <c r="M108" s="12"/>
      <c r="N108" s="12"/>
      <c r="O108" s="12"/>
      <c r="P108" s="12"/>
    </row>
    <row r="109" spans="6:16" s="11" customFormat="1" x14ac:dyDescent="0.25">
      <c r="F109" s="83"/>
      <c r="G109" s="84"/>
      <c r="M109" s="12"/>
      <c r="N109" s="12"/>
      <c r="O109" s="12"/>
      <c r="P109" s="12"/>
    </row>
    <row r="110" spans="6:16" s="11" customFormat="1" x14ac:dyDescent="0.25">
      <c r="F110" s="83"/>
      <c r="G110" s="84"/>
      <c r="M110" s="12"/>
      <c r="N110" s="12"/>
      <c r="O110" s="12"/>
      <c r="P110" s="12"/>
    </row>
    <row r="111" spans="6:16" s="11" customFormat="1" x14ac:dyDescent="0.25">
      <c r="F111" s="83"/>
      <c r="G111" s="84"/>
      <c r="M111" s="12"/>
      <c r="N111" s="12"/>
      <c r="O111" s="12"/>
      <c r="P111" s="12"/>
    </row>
    <row r="112" spans="6:16" s="11" customFormat="1" x14ac:dyDescent="0.25">
      <c r="F112" s="83"/>
      <c r="G112" s="84"/>
      <c r="M112" s="12"/>
      <c r="N112" s="12"/>
      <c r="O112" s="12"/>
      <c r="P112" s="12"/>
    </row>
    <row r="113" spans="6:16" s="11" customFormat="1" x14ac:dyDescent="0.25">
      <c r="F113" s="83"/>
      <c r="G113" s="84"/>
      <c r="M113" s="12"/>
      <c r="N113" s="12"/>
      <c r="O113" s="12"/>
      <c r="P113" s="12"/>
    </row>
    <row r="114" spans="6:16" s="11" customFormat="1" x14ac:dyDescent="0.25">
      <c r="F114" s="83"/>
      <c r="G114" s="84"/>
      <c r="M114" s="12"/>
      <c r="N114" s="12"/>
      <c r="O114" s="12"/>
      <c r="P114" s="12"/>
    </row>
    <row r="115" spans="6:16" s="11" customFormat="1" x14ac:dyDescent="0.25">
      <c r="F115" s="83"/>
      <c r="G115" s="84"/>
      <c r="M115" s="12"/>
      <c r="N115" s="12"/>
      <c r="O115" s="12"/>
      <c r="P115" s="12"/>
    </row>
    <row r="116" spans="6:16" s="11" customFormat="1" x14ac:dyDescent="0.25">
      <c r="F116" s="83"/>
      <c r="G116" s="84"/>
      <c r="M116" s="12"/>
      <c r="N116" s="12"/>
      <c r="O116" s="12"/>
      <c r="P116" s="12"/>
    </row>
    <row r="117" spans="6:16" s="11" customFormat="1" x14ac:dyDescent="0.25">
      <c r="F117" s="83"/>
      <c r="G117" s="84"/>
      <c r="M117" s="12"/>
      <c r="N117" s="12"/>
      <c r="O117" s="12"/>
      <c r="P117" s="12"/>
    </row>
    <row r="118" spans="6:16" s="11" customFormat="1" x14ac:dyDescent="0.25">
      <c r="F118" s="83"/>
      <c r="G118" s="84"/>
      <c r="M118" s="12"/>
      <c r="N118" s="12"/>
      <c r="O118" s="12"/>
      <c r="P118" s="12"/>
    </row>
    <row r="119" spans="6:16" s="11" customFormat="1" x14ac:dyDescent="0.25">
      <c r="F119" s="83"/>
      <c r="G119" s="84"/>
      <c r="M119" s="12"/>
      <c r="N119" s="12"/>
      <c r="O119" s="12"/>
      <c r="P119" s="12"/>
    </row>
    <row r="120" spans="6:16" s="11" customFormat="1" x14ac:dyDescent="0.25">
      <c r="F120" s="83"/>
      <c r="G120" s="84"/>
      <c r="M120" s="12"/>
      <c r="N120" s="12"/>
      <c r="O120" s="12"/>
      <c r="P120" s="12"/>
    </row>
    <row r="121" spans="6:16" s="11" customFormat="1" x14ac:dyDescent="0.25">
      <c r="F121" s="83"/>
      <c r="G121" s="84"/>
      <c r="M121" s="12"/>
      <c r="N121" s="12"/>
      <c r="O121" s="12"/>
      <c r="P121" s="12"/>
    </row>
    <row r="122" spans="6:16" s="11" customFormat="1" x14ac:dyDescent="0.25">
      <c r="F122" s="83"/>
      <c r="G122" s="84"/>
      <c r="M122" s="12"/>
      <c r="N122" s="12"/>
      <c r="O122" s="12"/>
      <c r="P122" s="12"/>
    </row>
    <row r="123" spans="6:16" s="11" customFormat="1" x14ac:dyDescent="0.25">
      <c r="F123" s="83"/>
      <c r="G123" s="84"/>
      <c r="M123" s="12"/>
      <c r="N123" s="12"/>
      <c r="O123" s="12"/>
      <c r="P123" s="12"/>
    </row>
    <row r="124" spans="6:16" s="11" customFormat="1" x14ac:dyDescent="0.25">
      <c r="F124" s="83"/>
      <c r="G124" s="84"/>
      <c r="M124" s="12"/>
      <c r="N124" s="12"/>
      <c r="O124" s="12"/>
      <c r="P124" s="12"/>
    </row>
    <row r="125" spans="6:16" s="11" customFormat="1" x14ac:dyDescent="0.25">
      <c r="F125" s="83"/>
      <c r="G125" s="84"/>
      <c r="M125" s="12"/>
      <c r="N125" s="12"/>
      <c r="O125" s="12"/>
      <c r="P125" s="12"/>
    </row>
    <row r="126" spans="6:16" s="11" customFormat="1" x14ac:dyDescent="0.25">
      <c r="F126" s="83"/>
      <c r="G126" s="84"/>
      <c r="M126" s="12"/>
      <c r="N126" s="12"/>
      <c r="O126" s="12"/>
      <c r="P126" s="12"/>
    </row>
    <row r="127" spans="6:16" s="11" customFormat="1" x14ac:dyDescent="0.25">
      <c r="F127" s="83"/>
      <c r="G127" s="84"/>
      <c r="M127" s="12"/>
      <c r="N127" s="12"/>
      <c r="O127" s="12"/>
      <c r="P127" s="12"/>
    </row>
    <row r="128" spans="6:16" s="11" customFormat="1" x14ac:dyDescent="0.25">
      <c r="F128" s="83"/>
      <c r="G128" s="84"/>
      <c r="M128" s="12"/>
      <c r="N128" s="12"/>
      <c r="O128" s="12"/>
      <c r="P128" s="12"/>
    </row>
    <row r="129" spans="6:16" s="11" customFormat="1" x14ac:dyDescent="0.25">
      <c r="F129" s="83"/>
      <c r="G129" s="84"/>
      <c r="M129" s="12"/>
      <c r="N129" s="12"/>
      <c r="O129" s="12"/>
      <c r="P129" s="12"/>
    </row>
    <row r="130" spans="6:16" s="11" customFormat="1" x14ac:dyDescent="0.25">
      <c r="F130" s="83"/>
      <c r="G130" s="84"/>
      <c r="M130" s="12"/>
      <c r="N130" s="12"/>
      <c r="O130" s="12"/>
      <c r="P130" s="12"/>
    </row>
    <row r="131" spans="6:16" s="11" customFormat="1" x14ac:dyDescent="0.25">
      <c r="F131" s="83"/>
      <c r="G131" s="84"/>
      <c r="M131" s="12"/>
      <c r="N131" s="12"/>
      <c r="O131" s="12"/>
      <c r="P131" s="12"/>
    </row>
    <row r="132" spans="6:16" s="11" customFormat="1" x14ac:dyDescent="0.25">
      <c r="F132" s="83"/>
      <c r="G132" s="84"/>
      <c r="M132" s="12"/>
      <c r="N132" s="12"/>
      <c r="O132" s="12"/>
      <c r="P132" s="12"/>
    </row>
    <row r="133" spans="6:16" s="11" customFormat="1" x14ac:dyDescent="0.25">
      <c r="F133" s="83"/>
      <c r="G133" s="84"/>
      <c r="M133" s="12"/>
      <c r="N133" s="12"/>
      <c r="O133" s="12"/>
      <c r="P133" s="12"/>
    </row>
    <row r="134" spans="6:16" s="11" customFormat="1" x14ac:dyDescent="0.25">
      <c r="F134" s="83"/>
      <c r="G134" s="84"/>
      <c r="M134" s="12"/>
      <c r="N134" s="12"/>
      <c r="O134" s="12"/>
      <c r="P134" s="12"/>
    </row>
    <row r="135" spans="6:16" s="11" customFormat="1" x14ac:dyDescent="0.25">
      <c r="F135" s="83"/>
      <c r="G135" s="84"/>
      <c r="M135" s="12"/>
      <c r="N135" s="12"/>
      <c r="O135" s="12"/>
      <c r="P135" s="12"/>
    </row>
    <row r="136" spans="6:16" s="11" customFormat="1" x14ac:dyDescent="0.25">
      <c r="F136" s="83"/>
      <c r="G136" s="84"/>
      <c r="M136" s="12"/>
      <c r="N136" s="12"/>
      <c r="O136" s="12"/>
      <c r="P136" s="12"/>
    </row>
    <row r="137" spans="6:16" s="11" customFormat="1" x14ac:dyDescent="0.25">
      <c r="F137" s="83"/>
      <c r="G137" s="84"/>
      <c r="M137" s="12"/>
      <c r="N137" s="12"/>
      <c r="O137" s="12"/>
      <c r="P137" s="12"/>
    </row>
    <row r="138" spans="6:16" s="11" customFormat="1" x14ac:dyDescent="0.25">
      <c r="F138" s="83"/>
      <c r="G138" s="84"/>
      <c r="M138" s="12"/>
      <c r="N138" s="12"/>
      <c r="O138" s="12"/>
      <c r="P138" s="12"/>
    </row>
    <row r="139" spans="6:16" s="11" customFormat="1" x14ac:dyDescent="0.25">
      <c r="F139" s="83"/>
      <c r="G139" s="84"/>
      <c r="M139" s="12"/>
      <c r="N139" s="12"/>
      <c r="O139" s="12"/>
      <c r="P139" s="12"/>
    </row>
    <row r="140" spans="6:16" s="11" customFormat="1" x14ac:dyDescent="0.25">
      <c r="F140" s="83"/>
      <c r="G140" s="84"/>
      <c r="M140" s="12"/>
      <c r="N140" s="12"/>
      <c r="O140" s="12"/>
      <c r="P140" s="12"/>
    </row>
    <row r="141" spans="6:16" s="11" customFormat="1" x14ac:dyDescent="0.25">
      <c r="F141" s="83"/>
      <c r="G141" s="84"/>
      <c r="M141" s="12"/>
      <c r="N141" s="12"/>
      <c r="O141" s="12"/>
      <c r="P141" s="12"/>
    </row>
    <row r="142" spans="6:16" s="11" customFormat="1" x14ac:dyDescent="0.25">
      <c r="F142" s="83"/>
      <c r="G142" s="84"/>
      <c r="M142" s="12"/>
      <c r="N142" s="12"/>
      <c r="O142" s="12"/>
      <c r="P142" s="12"/>
    </row>
    <row r="143" spans="6:16" s="11" customFormat="1" x14ac:dyDescent="0.25">
      <c r="F143" s="83"/>
      <c r="G143" s="84"/>
      <c r="M143" s="12"/>
      <c r="N143" s="12"/>
      <c r="O143" s="12"/>
      <c r="P143" s="12"/>
    </row>
    <row r="144" spans="6:16" s="11" customFormat="1" x14ac:dyDescent="0.25">
      <c r="F144" s="83"/>
      <c r="G144" s="84"/>
      <c r="M144" s="12"/>
      <c r="N144" s="12"/>
      <c r="O144" s="12"/>
      <c r="P144" s="12"/>
    </row>
    <row r="145" spans="6:16" s="11" customFormat="1" x14ac:dyDescent="0.25">
      <c r="F145" s="83"/>
      <c r="G145" s="84"/>
      <c r="M145" s="12"/>
      <c r="N145" s="12"/>
      <c r="O145" s="12"/>
      <c r="P145" s="12"/>
    </row>
    <row r="146" spans="6:16" s="11" customFormat="1" x14ac:dyDescent="0.25">
      <c r="F146" s="83"/>
      <c r="G146" s="84"/>
      <c r="M146" s="12"/>
      <c r="N146" s="12"/>
      <c r="O146" s="12"/>
      <c r="P146" s="12"/>
    </row>
    <row r="147" spans="6:16" s="11" customFormat="1" x14ac:dyDescent="0.25">
      <c r="F147" s="83"/>
      <c r="G147" s="84"/>
      <c r="M147" s="12"/>
      <c r="N147" s="12"/>
      <c r="O147" s="12"/>
      <c r="P147" s="12"/>
    </row>
    <row r="148" spans="6:16" s="11" customFormat="1" x14ac:dyDescent="0.25">
      <c r="F148" s="83"/>
      <c r="G148" s="84"/>
      <c r="M148" s="12"/>
      <c r="N148" s="12"/>
      <c r="O148" s="12"/>
      <c r="P148" s="12"/>
    </row>
    <row r="149" spans="6:16" s="11" customFormat="1" x14ac:dyDescent="0.25">
      <c r="F149" s="83"/>
      <c r="G149" s="84"/>
      <c r="M149" s="12"/>
      <c r="N149" s="12"/>
      <c r="O149" s="12"/>
      <c r="P149" s="12"/>
    </row>
    <row r="150" spans="6:16" s="11" customFormat="1" x14ac:dyDescent="0.25">
      <c r="F150" s="83"/>
      <c r="G150" s="84"/>
      <c r="M150" s="12"/>
      <c r="N150" s="12"/>
      <c r="O150" s="12"/>
      <c r="P150" s="12"/>
    </row>
    <row r="151" spans="6:16" s="11" customFormat="1" x14ac:dyDescent="0.25">
      <c r="F151" s="83"/>
      <c r="G151" s="84"/>
      <c r="M151" s="12"/>
      <c r="N151" s="12"/>
      <c r="O151" s="12"/>
      <c r="P151" s="12"/>
    </row>
    <row r="152" spans="6:16" s="11" customFormat="1" x14ac:dyDescent="0.25">
      <c r="F152" s="83"/>
      <c r="G152" s="84"/>
      <c r="M152" s="12"/>
      <c r="N152" s="12"/>
      <c r="O152" s="12"/>
      <c r="P152" s="12"/>
    </row>
    <row r="153" spans="6:16" s="11" customFormat="1" x14ac:dyDescent="0.25">
      <c r="F153" s="83"/>
      <c r="G153" s="84"/>
      <c r="M153" s="12"/>
      <c r="N153" s="12"/>
      <c r="O153" s="12"/>
      <c r="P153" s="12"/>
    </row>
    <row r="154" spans="6:16" s="11" customFormat="1" x14ac:dyDescent="0.25">
      <c r="F154" s="83"/>
      <c r="G154" s="84"/>
      <c r="M154" s="12"/>
      <c r="N154" s="12"/>
      <c r="O154" s="12"/>
      <c r="P154" s="12"/>
    </row>
    <row r="155" spans="6:16" s="11" customFormat="1" x14ac:dyDescent="0.25">
      <c r="F155" s="83"/>
      <c r="G155" s="84"/>
      <c r="M155" s="12"/>
      <c r="N155" s="12"/>
      <c r="O155" s="12"/>
      <c r="P155" s="12"/>
    </row>
    <row r="156" spans="6:16" s="11" customFormat="1" x14ac:dyDescent="0.25">
      <c r="F156" s="83"/>
      <c r="G156" s="84"/>
      <c r="M156" s="12"/>
      <c r="N156" s="12"/>
      <c r="O156" s="12"/>
      <c r="P156" s="12"/>
    </row>
    <row r="157" spans="6:16" s="11" customFormat="1" x14ac:dyDescent="0.25">
      <c r="F157" s="83"/>
      <c r="G157" s="84"/>
      <c r="M157" s="12"/>
      <c r="N157" s="12"/>
      <c r="O157" s="12"/>
      <c r="P157" s="12"/>
    </row>
    <row r="158" spans="6:16" s="11" customFormat="1" x14ac:dyDescent="0.25">
      <c r="F158" s="83"/>
      <c r="G158" s="84"/>
      <c r="M158" s="12"/>
      <c r="N158" s="12"/>
      <c r="O158" s="12"/>
      <c r="P158" s="12"/>
    </row>
    <row r="159" spans="6:16" s="11" customFormat="1" x14ac:dyDescent="0.25">
      <c r="F159" s="83"/>
      <c r="G159" s="84"/>
      <c r="M159" s="12"/>
      <c r="N159" s="12"/>
      <c r="O159" s="12"/>
      <c r="P159" s="12"/>
    </row>
    <row r="160" spans="6:16" s="11" customFormat="1" x14ac:dyDescent="0.25">
      <c r="F160" s="83"/>
      <c r="G160" s="84"/>
      <c r="M160" s="12"/>
      <c r="N160" s="12"/>
      <c r="O160" s="12"/>
      <c r="P160" s="12"/>
    </row>
    <row r="161" spans="6:16" s="11" customFormat="1" x14ac:dyDescent="0.25">
      <c r="F161" s="83"/>
      <c r="G161" s="84"/>
      <c r="M161" s="12"/>
      <c r="N161" s="12"/>
      <c r="O161" s="12"/>
      <c r="P161" s="12"/>
    </row>
    <row r="162" spans="6:16" s="11" customFormat="1" x14ac:dyDescent="0.25">
      <c r="F162" s="83"/>
      <c r="G162" s="84"/>
      <c r="M162" s="12"/>
      <c r="N162" s="12"/>
      <c r="O162" s="12"/>
      <c r="P162" s="12"/>
    </row>
    <row r="163" spans="6:16" s="11" customFormat="1" x14ac:dyDescent="0.25">
      <c r="F163" s="83"/>
      <c r="G163" s="84"/>
      <c r="M163" s="12"/>
      <c r="N163" s="12"/>
      <c r="O163" s="12"/>
      <c r="P163" s="12"/>
    </row>
    <row r="164" spans="6:16" s="11" customFormat="1" x14ac:dyDescent="0.25">
      <c r="F164" s="83"/>
      <c r="G164" s="84"/>
      <c r="M164" s="12"/>
      <c r="N164" s="12"/>
      <c r="O164" s="12"/>
      <c r="P164" s="12"/>
    </row>
    <row r="165" spans="6:16" s="11" customFormat="1" x14ac:dyDescent="0.25">
      <c r="F165" s="83"/>
      <c r="G165" s="84"/>
      <c r="M165" s="12"/>
      <c r="N165" s="12"/>
      <c r="O165" s="12"/>
      <c r="P165" s="12"/>
    </row>
    <row r="166" spans="6:16" s="11" customFormat="1" x14ac:dyDescent="0.25">
      <c r="F166" s="83"/>
      <c r="G166" s="84"/>
      <c r="M166" s="12"/>
      <c r="N166" s="12"/>
      <c r="O166" s="12"/>
      <c r="P166" s="12"/>
    </row>
    <row r="167" spans="6:16" s="11" customFormat="1" x14ac:dyDescent="0.25">
      <c r="F167" s="83"/>
      <c r="G167" s="84"/>
      <c r="M167" s="12"/>
      <c r="N167" s="12"/>
      <c r="O167" s="12"/>
      <c r="P167" s="12"/>
    </row>
    <row r="168" spans="6:16" s="11" customFormat="1" x14ac:dyDescent="0.25">
      <c r="F168" s="83"/>
      <c r="G168" s="84"/>
      <c r="M168" s="12"/>
      <c r="N168" s="12"/>
      <c r="O168" s="12"/>
      <c r="P168" s="12"/>
    </row>
    <row r="169" spans="6:16" s="11" customFormat="1" x14ac:dyDescent="0.25">
      <c r="F169" s="83"/>
      <c r="G169" s="84"/>
      <c r="M169" s="12"/>
      <c r="N169" s="12"/>
      <c r="O169" s="12"/>
      <c r="P169" s="12"/>
    </row>
    <row r="170" spans="6:16" s="11" customFormat="1" x14ac:dyDescent="0.25">
      <c r="F170" s="83"/>
      <c r="G170" s="84"/>
      <c r="M170" s="12"/>
      <c r="N170" s="12"/>
      <c r="O170" s="12"/>
      <c r="P170" s="12"/>
    </row>
    <row r="171" spans="6:16" s="11" customFormat="1" x14ac:dyDescent="0.25">
      <c r="F171" s="83"/>
      <c r="G171" s="84"/>
      <c r="M171" s="12"/>
      <c r="N171" s="12"/>
      <c r="O171" s="12"/>
      <c r="P171" s="12"/>
    </row>
    <row r="172" spans="6:16" s="11" customFormat="1" x14ac:dyDescent="0.25">
      <c r="F172" s="83"/>
      <c r="G172" s="84"/>
      <c r="M172" s="12"/>
      <c r="N172" s="12"/>
      <c r="O172" s="12"/>
      <c r="P172" s="12"/>
    </row>
    <row r="173" spans="6:16" s="11" customFormat="1" x14ac:dyDescent="0.25">
      <c r="F173" s="83"/>
      <c r="G173" s="84"/>
      <c r="M173" s="12"/>
      <c r="N173" s="12"/>
      <c r="O173" s="12"/>
      <c r="P173" s="12"/>
    </row>
    <row r="174" spans="6:16" s="11" customFormat="1" x14ac:dyDescent="0.25">
      <c r="F174" s="83"/>
      <c r="G174" s="84"/>
      <c r="M174" s="12"/>
      <c r="N174" s="12"/>
      <c r="O174" s="12"/>
      <c r="P174" s="12"/>
    </row>
    <row r="175" spans="6:16" s="11" customFormat="1" x14ac:dyDescent="0.25">
      <c r="F175" s="83"/>
      <c r="G175" s="84"/>
      <c r="M175" s="12"/>
      <c r="N175" s="12"/>
      <c r="O175" s="12"/>
      <c r="P175" s="12"/>
    </row>
    <row r="176" spans="6:16" s="11" customFormat="1" x14ac:dyDescent="0.25">
      <c r="F176" s="83"/>
      <c r="G176" s="84"/>
      <c r="M176" s="12"/>
      <c r="N176" s="12"/>
      <c r="O176" s="12"/>
      <c r="P176" s="12"/>
    </row>
    <row r="177" spans="6:16" s="11" customFormat="1" x14ac:dyDescent="0.25">
      <c r="F177" s="83"/>
      <c r="G177" s="84"/>
      <c r="M177" s="12"/>
      <c r="N177" s="12"/>
      <c r="O177" s="12"/>
      <c r="P177" s="12"/>
    </row>
    <row r="178" spans="6:16" s="11" customFormat="1" x14ac:dyDescent="0.25">
      <c r="F178" s="83"/>
      <c r="G178" s="84"/>
      <c r="M178" s="12"/>
      <c r="N178" s="12"/>
      <c r="O178" s="12"/>
      <c r="P178" s="12"/>
    </row>
    <row r="179" spans="6:16" s="11" customFormat="1" x14ac:dyDescent="0.25">
      <c r="F179" s="83"/>
      <c r="G179" s="84"/>
      <c r="M179" s="12"/>
      <c r="N179" s="12"/>
      <c r="O179" s="12"/>
      <c r="P179" s="12"/>
    </row>
    <row r="180" spans="6:16" s="11" customFormat="1" x14ac:dyDescent="0.25">
      <c r="F180" s="83"/>
      <c r="G180" s="84"/>
      <c r="M180" s="12"/>
      <c r="N180" s="12"/>
      <c r="O180" s="12"/>
      <c r="P180" s="12"/>
    </row>
    <row r="181" spans="6:16" s="11" customFormat="1" x14ac:dyDescent="0.25">
      <c r="F181" s="83"/>
      <c r="G181" s="84"/>
      <c r="M181" s="12"/>
      <c r="N181" s="12"/>
      <c r="O181" s="12"/>
      <c r="P181" s="12"/>
    </row>
    <row r="182" spans="6:16" s="11" customFormat="1" x14ac:dyDescent="0.25">
      <c r="F182" s="83"/>
      <c r="G182" s="84"/>
      <c r="M182" s="12"/>
      <c r="N182" s="12"/>
      <c r="O182" s="12"/>
      <c r="P182" s="12"/>
    </row>
    <row r="183" spans="6:16" s="11" customFormat="1" x14ac:dyDescent="0.25">
      <c r="F183" s="83"/>
      <c r="G183" s="84"/>
      <c r="M183" s="12"/>
      <c r="N183" s="12"/>
      <c r="O183" s="12"/>
      <c r="P183" s="12"/>
    </row>
    <row r="184" spans="6:16" s="11" customFormat="1" x14ac:dyDescent="0.25">
      <c r="F184" s="83"/>
      <c r="G184" s="84"/>
      <c r="M184" s="12"/>
      <c r="N184" s="12"/>
      <c r="O184" s="12"/>
      <c r="P184" s="12"/>
    </row>
    <row r="185" spans="6:16" s="11" customFormat="1" x14ac:dyDescent="0.25">
      <c r="F185" s="83"/>
      <c r="G185" s="84"/>
      <c r="M185" s="12"/>
      <c r="N185" s="12"/>
      <c r="O185" s="12"/>
      <c r="P185" s="12"/>
    </row>
    <row r="186" spans="6:16" s="11" customFormat="1" x14ac:dyDescent="0.25">
      <c r="F186" s="83"/>
      <c r="G186" s="84"/>
      <c r="M186" s="12"/>
      <c r="N186" s="12"/>
      <c r="O186" s="12"/>
      <c r="P186" s="12"/>
    </row>
    <row r="187" spans="6:16" s="11" customFormat="1" x14ac:dyDescent="0.25">
      <c r="F187" s="83"/>
      <c r="G187" s="84"/>
      <c r="M187" s="12"/>
      <c r="N187" s="12"/>
      <c r="O187" s="12"/>
      <c r="P187" s="12"/>
    </row>
    <row r="188" spans="6:16" s="11" customFormat="1" x14ac:dyDescent="0.25">
      <c r="F188" s="83"/>
      <c r="G188" s="84"/>
      <c r="M188" s="12"/>
      <c r="N188" s="12"/>
      <c r="O188" s="12"/>
      <c r="P188" s="12"/>
    </row>
    <row r="189" spans="6:16" s="11" customFormat="1" x14ac:dyDescent="0.25">
      <c r="F189" s="83"/>
      <c r="G189" s="84"/>
      <c r="M189" s="12"/>
      <c r="N189" s="12"/>
      <c r="O189" s="12"/>
      <c r="P189" s="12"/>
    </row>
    <row r="190" spans="6:16" s="11" customFormat="1" x14ac:dyDescent="0.25">
      <c r="F190" s="83"/>
      <c r="G190" s="84"/>
      <c r="M190" s="12"/>
      <c r="N190" s="12"/>
      <c r="O190" s="12"/>
      <c r="P190" s="12"/>
    </row>
    <row r="191" spans="6:16" s="11" customFormat="1" x14ac:dyDescent="0.25">
      <c r="F191" s="83"/>
      <c r="G191" s="84"/>
      <c r="M191" s="12"/>
      <c r="N191" s="12"/>
      <c r="O191" s="12"/>
      <c r="P191" s="12"/>
    </row>
    <row r="192" spans="6:16" s="11" customFormat="1" x14ac:dyDescent="0.25">
      <c r="F192" s="83"/>
      <c r="G192" s="84"/>
      <c r="M192" s="12"/>
      <c r="N192" s="12"/>
      <c r="O192" s="12"/>
      <c r="P192" s="12"/>
    </row>
    <row r="193" spans="6:16" s="11" customFormat="1" x14ac:dyDescent="0.25">
      <c r="F193" s="83"/>
      <c r="G193" s="84"/>
      <c r="M193" s="12"/>
      <c r="N193" s="12"/>
      <c r="O193" s="12"/>
      <c r="P193" s="12"/>
    </row>
    <row r="194" spans="6:16" s="11" customFormat="1" x14ac:dyDescent="0.25">
      <c r="F194" s="83"/>
      <c r="G194" s="84"/>
      <c r="L194"/>
      <c r="M194" s="12"/>
      <c r="N194" s="12"/>
      <c r="O194" s="12"/>
      <c r="P194" s="12"/>
    </row>
  </sheetData>
  <mergeCells count="132">
    <mergeCell ref="A2:R2"/>
    <mergeCell ref="A4:A5"/>
    <mergeCell ref="B4:B5"/>
    <mergeCell ref="C4:C5"/>
    <mergeCell ref="D4:D5"/>
    <mergeCell ref="E4:E5"/>
    <mergeCell ref="F4:F5"/>
    <mergeCell ref="G4:G5"/>
    <mergeCell ref="H4:I4"/>
    <mergeCell ref="J4:J5"/>
    <mergeCell ref="K4:L4"/>
    <mergeCell ref="M4:N4"/>
    <mergeCell ref="O4:P4"/>
    <mergeCell ref="Q4:Q5"/>
    <mergeCell ref="R4:R5"/>
    <mergeCell ref="A7:A14"/>
    <mergeCell ref="B7:B14"/>
    <mergeCell ref="C7:C14"/>
    <mergeCell ref="D7:D14"/>
    <mergeCell ref="E7:E14"/>
    <mergeCell ref="N7:N14"/>
    <mergeCell ref="O7:O14"/>
    <mergeCell ref="P7:P14"/>
    <mergeCell ref="Q7:Q14"/>
    <mergeCell ref="R7:R14"/>
    <mergeCell ref="G10:G11"/>
    <mergeCell ref="G12:G14"/>
    <mergeCell ref="F7:F14"/>
    <mergeCell ref="G7:G8"/>
    <mergeCell ref="J7:J14"/>
    <mergeCell ref="K7:K14"/>
    <mergeCell ref="L7:L14"/>
    <mergeCell ref="M7:M14"/>
    <mergeCell ref="B15:R15"/>
    <mergeCell ref="A16:A25"/>
    <mergeCell ref="B16:B25"/>
    <mergeCell ref="C16:C25"/>
    <mergeCell ref="D16:D25"/>
    <mergeCell ref="E16:E25"/>
    <mergeCell ref="F16:F25"/>
    <mergeCell ref="G16:G17"/>
    <mergeCell ref="J16:J25"/>
    <mergeCell ref="K16:K25"/>
    <mergeCell ref="R16:R25"/>
    <mergeCell ref="G18:G19"/>
    <mergeCell ref="G21:G22"/>
    <mergeCell ref="G23:G25"/>
    <mergeCell ref="B26:R26"/>
    <mergeCell ref="A27:A34"/>
    <mergeCell ref="B27:B34"/>
    <mergeCell ref="C27:C34"/>
    <mergeCell ref="D27:D34"/>
    <mergeCell ref="E27:E34"/>
    <mergeCell ref="L16:L25"/>
    <mergeCell ref="M16:M25"/>
    <mergeCell ref="N16:N25"/>
    <mergeCell ref="O16:O25"/>
    <mergeCell ref="P16:P25"/>
    <mergeCell ref="Q16:Q25"/>
    <mergeCell ref="N27:N34"/>
    <mergeCell ref="O27:O34"/>
    <mergeCell ref="P27:P34"/>
    <mergeCell ref="Q27:Q34"/>
    <mergeCell ref="R27:R34"/>
    <mergeCell ref="G29:G30"/>
    <mergeCell ref="G32:G34"/>
    <mergeCell ref="F27:F34"/>
    <mergeCell ref="G27:G28"/>
    <mergeCell ref="J27:J34"/>
    <mergeCell ref="K27:K34"/>
    <mergeCell ref="L27:L34"/>
    <mergeCell ref="L36:L42"/>
    <mergeCell ref="M36:M42"/>
    <mergeCell ref="N36:N42"/>
    <mergeCell ref="O36:O42"/>
    <mergeCell ref="P36:P42"/>
    <mergeCell ref="Q36:Q42"/>
    <mergeCell ref="M27:M34"/>
    <mergeCell ref="B35:R35"/>
    <mergeCell ref="A36:A42"/>
    <mergeCell ref="B36:B42"/>
    <mergeCell ref="C36:C42"/>
    <mergeCell ref="D36:D42"/>
    <mergeCell ref="E36:E42"/>
    <mergeCell ref="F36:F42"/>
    <mergeCell ref="G36:G37"/>
    <mergeCell ref="J36:J42"/>
    <mergeCell ref="K36:K42"/>
    <mergeCell ref="R36:R42"/>
    <mergeCell ref="G40:G42"/>
    <mergeCell ref="B43:R43"/>
    <mergeCell ref="A44:A50"/>
    <mergeCell ref="B44:B50"/>
    <mergeCell ref="C44:C50"/>
    <mergeCell ref="D44:D50"/>
    <mergeCell ref="E44:E50"/>
    <mergeCell ref="F44:F50"/>
    <mergeCell ref="G44:G45"/>
    <mergeCell ref="P44:P50"/>
    <mergeCell ref="Q44:Q50"/>
    <mergeCell ref="R44:R50"/>
    <mergeCell ref="G46:G47"/>
    <mergeCell ref="G48:G50"/>
    <mergeCell ref="J44:J50"/>
    <mergeCell ref="K44:K50"/>
    <mergeCell ref="L44:L50"/>
    <mergeCell ref="M44:M50"/>
    <mergeCell ref="M61:N61"/>
    <mergeCell ref="O61:P61"/>
    <mergeCell ref="O52:O56"/>
    <mergeCell ref="P52:P56"/>
    <mergeCell ref="R52:R56"/>
    <mergeCell ref="G55:G56"/>
    <mergeCell ref="B57:R57"/>
    <mergeCell ref="G52:G53"/>
    <mergeCell ref="J52:J56"/>
    <mergeCell ref="K52:K56"/>
    <mergeCell ref="Q52:Q56"/>
    <mergeCell ref="B59:R59"/>
    <mergeCell ref="A58:A59"/>
    <mergeCell ref="A52:A57"/>
    <mergeCell ref="B52:B56"/>
    <mergeCell ref="C52:C56"/>
    <mergeCell ref="D52:D56"/>
    <mergeCell ref="E52:E56"/>
    <mergeCell ref="F52:F56"/>
    <mergeCell ref="N44:N50"/>
    <mergeCell ref="O44:O50"/>
    <mergeCell ref="L52:L56"/>
    <mergeCell ref="M52:M56"/>
    <mergeCell ref="N52:N56"/>
    <mergeCell ref="B51:R51"/>
  </mergeCells>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T210"/>
  <sheetViews>
    <sheetView zoomScale="66" zoomScaleNormal="66" workbookViewId="0">
      <selection activeCell="F1" sqref="F1"/>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101.85546875" customWidth="1"/>
    <col min="7" max="7" width="35.7109375" customWidth="1"/>
    <col min="8" max="8" width="19.28515625" customWidth="1"/>
    <col min="9" max="9" width="10.42578125" customWidth="1"/>
    <col min="10" max="10" width="29.7109375" customWidth="1"/>
    <col min="11" max="11" width="10.7109375" customWidth="1"/>
    <col min="12" max="12" width="12.7109375" customWidth="1"/>
    <col min="13" max="16" width="14.7109375" style="2" customWidth="1"/>
    <col min="17" max="17" width="16.7109375"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1" spans="1:19" ht="18.75" x14ac:dyDescent="0.3">
      <c r="A1" s="266" t="s">
        <v>809</v>
      </c>
    </row>
    <row r="2" spans="1:19" x14ac:dyDescent="0.25">
      <c r="A2" s="1" t="s">
        <v>808</v>
      </c>
    </row>
    <row r="4" spans="1:19" s="4" customFormat="1" ht="47.25" customHeight="1" x14ac:dyDescent="0.25">
      <c r="A4" s="335" t="s">
        <v>0</v>
      </c>
      <c r="B4" s="299" t="s">
        <v>1</v>
      </c>
      <c r="C4" s="299" t="s">
        <v>2</v>
      </c>
      <c r="D4" s="299" t="s">
        <v>3</v>
      </c>
      <c r="E4" s="335" t="s">
        <v>4</v>
      </c>
      <c r="F4" s="335" t="s">
        <v>5</v>
      </c>
      <c r="G4" s="335" t="s">
        <v>6</v>
      </c>
      <c r="H4" s="436" t="s">
        <v>7</v>
      </c>
      <c r="I4" s="436"/>
      <c r="J4" s="335" t="s">
        <v>8</v>
      </c>
      <c r="K4" s="437" t="s">
        <v>9</v>
      </c>
      <c r="L4" s="438"/>
      <c r="M4" s="439" t="s">
        <v>10</v>
      </c>
      <c r="N4" s="439"/>
      <c r="O4" s="439" t="s">
        <v>11</v>
      </c>
      <c r="P4" s="439"/>
      <c r="Q4" s="335" t="s">
        <v>12</v>
      </c>
      <c r="R4" s="299" t="s">
        <v>13</v>
      </c>
      <c r="S4" s="3"/>
    </row>
    <row r="5" spans="1:19" s="4" customFormat="1" ht="35.25" customHeight="1" x14ac:dyDescent="0.2">
      <c r="A5" s="334"/>
      <c r="B5" s="301"/>
      <c r="C5" s="301"/>
      <c r="D5" s="301"/>
      <c r="E5" s="334"/>
      <c r="F5" s="334"/>
      <c r="G5" s="334"/>
      <c r="H5" s="200" t="s">
        <v>14</v>
      </c>
      <c r="I5" s="200" t="s">
        <v>15</v>
      </c>
      <c r="J5" s="334"/>
      <c r="K5" s="187">
        <v>2018</v>
      </c>
      <c r="L5" s="187">
        <v>2019</v>
      </c>
      <c r="M5" s="89">
        <v>2018</v>
      </c>
      <c r="N5" s="89">
        <v>2019</v>
      </c>
      <c r="O5" s="89">
        <v>2018</v>
      </c>
      <c r="P5" s="89">
        <v>2019</v>
      </c>
      <c r="Q5" s="334"/>
      <c r="R5" s="301"/>
      <c r="S5" s="3"/>
    </row>
    <row r="6" spans="1:19" s="4" customFormat="1" ht="15.75" customHeight="1" x14ac:dyDescent="0.2">
      <c r="A6" s="199" t="s">
        <v>16</v>
      </c>
      <c r="B6" s="200" t="s">
        <v>17</v>
      </c>
      <c r="C6" s="200" t="s">
        <v>18</v>
      </c>
      <c r="D6" s="200" t="s">
        <v>19</v>
      </c>
      <c r="E6" s="199" t="s">
        <v>20</v>
      </c>
      <c r="F6" s="199" t="s">
        <v>21</v>
      </c>
      <c r="G6" s="199" t="s">
        <v>22</v>
      </c>
      <c r="H6" s="200" t="s">
        <v>23</v>
      </c>
      <c r="I6" s="200" t="s">
        <v>24</v>
      </c>
      <c r="J6" s="199" t="s">
        <v>25</v>
      </c>
      <c r="K6" s="187" t="s">
        <v>26</v>
      </c>
      <c r="L6" s="187" t="s">
        <v>27</v>
      </c>
      <c r="M6" s="188" t="s">
        <v>28</v>
      </c>
      <c r="N6" s="188" t="s">
        <v>29</v>
      </c>
      <c r="O6" s="188" t="s">
        <v>30</v>
      </c>
      <c r="P6" s="188" t="s">
        <v>31</v>
      </c>
      <c r="Q6" s="199" t="s">
        <v>32</v>
      </c>
      <c r="R6" s="200" t="s">
        <v>33</v>
      </c>
      <c r="S6" s="3"/>
    </row>
    <row r="7" spans="1:19" s="10" customFormat="1" ht="170.25" customHeight="1" x14ac:dyDescent="0.25">
      <c r="A7" s="210">
        <v>1</v>
      </c>
      <c r="B7" s="203">
        <v>1</v>
      </c>
      <c r="C7" s="203">
        <v>4</v>
      </c>
      <c r="D7" s="176">
        <v>5</v>
      </c>
      <c r="E7" s="204" t="s">
        <v>491</v>
      </c>
      <c r="F7" s="211" t="s">
        <v>492</v>
      </c>
      <c r="G7" s="176" t="s">
        <v>128</v>
      </c>
      <c r="H7" s="212">
        <v>30</v>
      </c>
      <c r="I7" s="151" t="s">
        <v>493</v>
      </c>
      <c r="J7" s="176" t="s">
        <v>494</v>
      </c>
      <c r="K7" s="213" t="s">
        <v>366</v>
      </c>
      <c r="L7" s="213"/>
      <c r="M7" s="214">
        <v>40321.199999999997</v>
      </c>
      <c r="N7" s="214"/>
      <c r="O7" s="214">
        <v>40321.199999999997</v>
      </c>
      <c r="P7" s="214"/>
      <c r="Q7" s="176" t="s">
        <v>495</v>
      </c>
      <c r="R7" s="176" t="s">
        <v>496</v>
      </c>
      <c r="S7" s="9"/>
    </row>
    <row r="8" spans="1:19" s="10" customFormat="1" ht="63" customHeight="1" x14ac:dyDescent="0.25">
      <c r="A8" s="210"/>
      <c r="B8" s="412" t="s">
        <v>640</v>
      </c>
      <c r="C8" s="413"/>
      <c r="D8" s="413"/>
      <c r="E8" s="413"/>
      <c r="F8" s="413"/>
      <c r="G8" s="413"/>
      <c r="H8" s="413"/>
      <c r="I8" s="413"/>
      <c r="J8" s="413"/>
      <c r="K8" s="413"/>
      <c r="L8" s="413"/>
      <c r="M8" s="413"/>
      <c r="N8" s="413"/>
      <c r="O8" s="413"/>
      <c r="P8" s="413"/>
      <c r="Q8" s="413"/>
      <c r="R8" s="414"/>
      <c r="S8" s="9"/>
    </row>
    <row r="9" spans="1:19" s="10" customFormat="1" ht="219" customHeight="1" x14ac:dyDescent="0.25">
      <c r="A9" s="203">
        <v>2</v>
      </c>
      <c r="B9" s="203">
        <v>1</v>
      </c>
      <c r="C9" s="203">
        <v>4</v>
      </c>
      <c r="D9" s="176">
        <v>5</v>
      </c>
      <c r="E9" s="215" t="s">
        <v>497</v>
      </c>
      <c r="F9" s="183" t="s">
        <v>641</v>
      </c>
      <c r="G9" s="176" t="s">
        <v>128</v>
      </c>
      <c r="H9" s="176">
        <v>30</v>
      </c>
      <c r="I9" s="151" t="s">
        <v>493</v>
      </c>
      <c r="J9" s="176" t="s">
        <v>498</v>
      </c>
      <c r="K9" s="213" t="s">
        <v>50</v>
      </c>
      <c r="L9" s="213"/>
      <c r="M9" s="214">
        <v>85164.2</v>
      </c>
      <c r="N9" s="214"/>
      <c r="O9" s="214">
        <f>M9</f>
        <v>85164.2</v>
      </c>
      <c r="P9" s="214"/>
      <c r="Q9" s="176" t="s">
        <v>495</v>
      </c>
      <c r="R9" s="176" t="s">
        <v>496</v>
      </c>
      <c r="S9" s="9"/>
    </row>
    <row r="10" spans="1:19" s="10" customFormat="1" ht="67.5" customHeight="1" x14ac:dyDescent="0.25">
      <c r="A10" s="203"/>
      <c r="B10" s="412" t="s">
        <v>642</v>
      </c>
      <c r="C10" s="413"/>
      <c r="D10" s="413"/>
      <c r="E10" s="413"/>
      <c r="F10" s="413"/>
      <c r="G10" s="413"/>
      <c r="H10" s="413"/>
      <c r="I10" s="413"/>
      <c r="J10" s="413"/>
      <c r="K10" s="413"/>
      <c r="L10" s="413"/>
      <c r="M10" s="413"/>
      <c r="N10" s="413"/>
      <c r="O10" s="413"/>
      <c r="P10" s="413"/>
      <c r="Q10" s="413"/>
      <c r="R10" s="414"/>
      <c r="S10" s="9"/>
    </row>
    <row r="11" spans="1:19" s="10" customFormat="1" ht="155.25" customHeight="1" x14ac:dyDescent="0.25">
      <c r="A11" s="203">
        <v>3</v>
      </c>
      <c r="B11" s="203">
        <v>1</v>
      </c>
      <c r="C11" s="203">
        <v>4</v>
      </c>
      <c r="D11" s="176">
        <v>2</v>
      </c>
      <c r="E11" s="204" t="s">
        <v>499</v>
      </c>
      <c r="F11" s="211" t="s">
        <v>500</v>
      </c>
      <c r="G11" s="176" t="s">
        <v>97</v>
      </c>
      <c r="H11" s="176">
        <v>40</v>
      </c>
      <c r="I11" s="151" t="s">
        <v>493</v>
      </c>
      <c r="J11" s="176" t="s">
        <v>501</v>
      </c>
      <c r="K11" s="213" t="s">
        <v>50</v>
      </c>
      <c r="L11" s="213"/>
      <c r="M11" s="214">
        <v>10988.2</v>
      </c>
      <c r="N11" s="214"/>
      <c r="O11" s="214">
        <f>M11</f>
        <v>10988.2</v>
      </c>
      <c r="P11" s="214"/>
      <c r="Q11" s="176" t="s">
        <v>495</v>
      </c>
      <c r="R11" s="176" t="s">
        <v>496</v>
      </c>
      <c r="S11" s="9"/>
    </row>
    <row r="12" spans="1:19" s="10" customFormat="1" ht="39" customHeight="1" x14ac:dyDescent="0.25">
      <c r="A12" s="203"/>
      <c r="B12" s="412" t="s">
        <v>502</v>
      </c>
      <c r="C12" s="413"/>
      <c r="D12" s="413"/>
      <c r="E12" s="413"/>
      <c r="F12" s="413"/>
      <c r="G12" s="413"/>
      <c r="H12" s="413"/>
      <c r="I12" s="413"/>
      <c r="J12" s="413"/>
      <c r="K12" s="413"/>
      <c r="L12" s="413"/>
      <c r="M12" s="413"/>
      <c r="N12" s="413"/>
      <c r="O12" s="413"/>
      <c r="P12" s="413"/>
      <c r="Q12" s="413"/>
      <c r="R12" s="414"/>
      <c r="S12" s="9"/>
    </row>
    <row r="13" spans="1:19" s="10" customFormat="1" ht="134.25" customHeight="1" x14ac:dyDescent="0.25">
      <c r="A13" s="203">
        <v>4</v>
      </c>
      <c r="B13" s="203">
        <v>1</v>
      </c>
      <c r="C13" s="203">
        <v>4</v>
      </c>
      <c r="D13" s="176">
        <v>2</v>
      </c>
      <c r="E13" s="204" t="s">
        <v>503</v>
      </c>
      <c r="F13" s="183" t="s">
        <v>643</v>
      </c>
      <c r="G13" s="176" t="s">
        <v>128</v>
      </c>
      <c r="H13" s="176">
        <v>28</v>
      </c>
      <c r="I13" s="151" t="s">
        <v>493</v>
      </c>
      <c r="J13" s="176" t="s">
        <v>504</v>
      </c>
      <c r="K13" s="213" t="s">
        <v>151</v>
      </c>
      <c r="L13" s="213"/>
      <c r="M13" s="214">
        <v>7212.84</v>
      </c>
      <c r="N13" s="214"/>
      <c r="O13" s="214">
        <f>M13</f>
        <v>7212.84</v>
      </c>
      <c r="P13" s="214"/>
      <c r="Q13" s="176" t="s">
        <v>495</v>
      </c>
      <c r="R13" s="176" t="s">
        <v>496</v>
      </c>
      <c r="S13" s="9"/>
    </row>
    <row r="14" spans="1:19" s="10" customFormat="1" ht="57" customHeight="1" x14ac:dyDescent="0.25">
      <c r="A14" s="203"/>
      <c r="B14" s="412" t="s">
        <v>644</v>
      </c>
      <c r="C14" s="413"/>
      <c r="D14" s="413"/>
      <c r="E14" s="413"/>
      <c r="F14" s="413"/>
      <c r="G14" s="413"/>
      <c r="H14" s="413"/>
      <c r="I14" s="413"/>
      <c r="J14" s="413"/>
      <c r="K14" s="413"/>
      <c r="L14" s="413"/>
      <c r="M14" s="413"/>
      <c r="N14" s="413"/>
      <c r="O14" s="413"/>
      <c r="P14" s="413"/>
      <c r="Q14" s="413"/>
      <c r="R14" s="414"/>
      <c r="S14" s="9"/>
    </row>
    <row r="15" spans="1:19" s="10" customFormat="1" ht="141.75" customHeight="1" x14ac:dyDescent="0.25">
      <c r="A15" s="203">
        <v>5</v>
      </c>
      <c r="B15" s="203">
        <v>1</v>
      </c>
      <c r="C15" s="203">
        <v>4</v>
      </c>
      <c r="D15" s="176">
        <v>5</v>
      </c>
      <c r="E15" s="204" t="s">
        <v>505</v>
      </c>
      <c r="F15" s="183" t="s">
        <v>645</v>
      </c>
      <c r="G15" s="176" t="s">
        <v>87</v>
      </c>
      <c r="H15" s="176">
        <v>130</v>
      </c>
      <c r="I15" s="151" t="s">
        <v>493</v>
      </c>
      <c r="J15" s="176" t="s">
        <v>506</v>
      </c>
      <c r="K15" s="213" t="s">
        <v>151</v>
      </c>
      <c r="L15" s="213"/>
      <c r="M15" s="214">
        <v>19755.400000000001</v>
      </c>
      <c r="N15" s="214"/>
      <c r="O15" s="214">
        <f>M15</f>
        <v>19755.400000000001</v>
      </c>
      <c r="P15" s="214"/>
      <c r="Q15" s="176" t="s">
        <v>495</v>
      </c>
      <c r="R15" s="176" t="s">
        <v>496</v>
      </c>
      <c r="S15" s="9"/>
    </row>
    <row r="16" spans="1:19" s="10" customFormat="1" ht="57.75" customHeight="1" x14ac:dyDescent="0.25">
      <c r="A16" s="203"/>
      <c r="B16" s="412" t="s">
        <v>646</v>
      </c>
      <c r="C16" s="413"/>
      <c r="D16" s="413"/>
      <c r="E16" s="413"/>
      <c r="F16" s="413"/>
      <c r="G16" s="413"/>
      <c r="H16" s="413"/>
      <c r="I16" s="413"/>
      <c r="J16" s="413"/>
      <c r="K16" s="413"/>
      <c r="L16" s="413"/>
      <c r="M16" s="413"/>
      <c r="N16" s="413"/>
      <c r="O16" s="413"/>
      <c r="P16" s="413"/>
      <c r="Q16" s="413"/>
      <c r="R16" s="414"/>
      <c r="S16" s="9"/>
    </row>
    <row r="17" spans="1:20" s="10" customFormat="1" ht="166.5" customHeight="1" x14ac:dyDescent="0.25">
      <c r="A17" s="203">
        <v>6</v>
      </c>
      <c r="B17" s="203">
        <v>1</v>
      </c>
      <c r="C17" s="203">
        <v>4</v>
      </c>
      <c r="D17" s="176">
        <v>2</v>
      </c>
      <c r="E17" s="204" t="s">
        <v>507</v>
      </c>
      <c r="F17" s="183" t="s">
        <v>647</v>
      </c>
      <c r="G17" s="176" t="s">
        <v>61</v>
      </c>
      <c r="H17" s="176">
        <v>1000</v>
      </c>
      <c r="I17" s="151" t="s">
        <v>508</v>
      </c>
      <c r="J17" s="176" t="s">
        <v>498</v>
      </c>
      <c r="K17" s="213" t="s">
        <v>43</v>
      </c>
      <c r="L17" s="213"/>
      <c r="M17" s="214">
        <v>11040.4</v>
      </c>
      <c r="N17" s="214"/>
      <c r="O17" s="214">
        <f>M17</f>
        <v>11040.4</v>
      </c>
      <c r="P17" s="214"/>
      <c r="Q17" s="176" t="s">
        <v>495</v>
      </c>
      <c r="R17" s="176" t="s">
        <v>496</v>
      </c>
      <c r="S17" s="9"/>
    </row>
    <row r="18" spans="1:20" s="10" customFormat="1" ht="45.75" customHeight="1" x14ac:dyDescent="0.25">
      <c r="A18" s="203"/>
      <c r="B18" s="412" t="s">
        <v>648</v>
      </c>
      <c r="C18" s="413"/>
      <c r="D18" s="413"/>
      <c r="E18" s="413"/>
      <c r="F18" s="413"/>
      <c r="G18" s="413"/>
      <c r="H18" s="413"/>
      <c r="I18" s="413"/>
      <c r="J18" s="413"/>
      <c r="K18" s="413"/>
      <c r="L18" s="413"/>
      <c r="M18" s="413"/>
      <c r="N18" s="413"/>
      <c r="O18" s="413"/>
      <c r="P18" s="413"/>
      <c r="Q18" s="413"/>
      <c r="R18" s="414"/>
      <c r="S18" s="9"/>
    </row>
    <row r="19" spans="1:20" s="10" customFormat="1" ht="150" customHeight="1" x14ac:dyDescent="0.25">
      <c r="A19" s="203">
        <v>7</v>
      </c>
      <c r="B19" s="203">
        <v>1</v>
      </c>
      <c r="C19" s="203">
        <v>4</v>
      </c>
      <c r="D19" s="176">
        <v>2</v>
      </c>
      <c r="E19" s="204" t="s">
        <v>509</v>
      </c>
      <c r="F19" s="183" t="s">
        <v>649</v>
      </c>
      <c r="G19" s="176" t="s">
        <v>510</v>
      </c>
      <c r="H19" s="216">
        <v>45</v>
      </c>
      <c r="I19" s="151" t="s">
        <v>493</v>
      </c>
      <c r="J19" s="176" t="s">
        <v>511</v>
      </c>
      <c r="K19" s="213" t="s">
        <v>151</v>
      </c>
      <c r="L19" s="213"/>
      <c r="M19" s="214">
        <v>18895.72</v>
      </c>
      <c r="N19" s="214"/>
      <c r="O19" s="214">
        <f>M19</f>
        <v>18895.72</v>
      </c>
      <c r="P19" s="214"/>
      <c r="Q19" s="176" t="s">
        <v>495</v>
      </c>
      <c r="R19" s="176" t="s">
        <v>496</v>
      </c>
      <c r="S19" s="9"/>
    </row>
    <row r="20" spans="1:20" s="10" customFormat="1" ht="68.25" customHeight="1" x14ac:dyDescent="0.25">
      <c r="A20" s="203"/>
      <c r="B20" s="412" t="s">
        <v>512</v>
      </c>
      <c r="C20" s="413"/>
      <c r="D20" s="413"/>
      <c r="E20" s="413"/>
      <c r="F20" s="413"/>
      <c r="G20" s="413"/>
      <c r="H20" s="413"/>
      <c r="I20" s="413"/>
      <c r="J20" s="413"/>
      <c r="K20" s="413"/>
      <c r="L20" s="413"/>
      <c r="M20" s="413"/>
      <c r="N20" s="413"/>
      <c r="O20" s="413"/>
      <c r="P20" s="413"/>
      <c r="Q20" s="413"/>
      <c r="R20" s="414"/>
      <c r="S20" s="9"/>
    </row>
    <row r="21" spans="1:20" s="10" customFormat="1" ht="186" customHeight="1" x14ac:dyDescent="0.25">
      <c r="A21" s="203">
        <v>8</v>
      </c>
      <c r="B21" s="203">
        <v>1</v>
      </c>
      <c r="C21" s="203">
        <v>4</v>
      </c>
      <c r="D21" s="176">
        <v>2</v>
      </c>
      <c r="E21" s="204" t="s">
        <v>513</v>
      </c>
      <c r="F21" s="183" t="s">
        <v>650</v>
      </c>
      <c r="G21" s="176" t="s">
        <v>37</v>
      </c>
      <c r="H21" s="176">
        <v>150</v>
      </c>
      <c r="I21" s="151" t="s">
        <v>493</v>
      </c>
      <c r="J21" s="176" t="s">
        <v>514</v>
      </c>
      <c r="K21" s="213" t="s">
        <v>50</v>
      </c>
      <c r="L21" s="213"/>
      <c r="M21" s="214">
        <v>25783.1</v>
      </c>
      <c r="N21" s="214"/>
      <c r="O21" s="214">
        <f>M21</f>
        <v>25783.1</v>
      </c>
      <c r="P21" s="214"/>
      <c r="Q21" s="176" t="s">
        <v>495</v>
      </c>
      <c r="R21" s="176" t="s">
        <v>496</v>
      </c>
      <c r="S21" s="9"/>
    </row>
    <row r="22" spans="1:20" s="10" customFormat="1" ht="68.25" customHeight="1" x14ac:dyDescent="0.25">
      <c r="A22" s="203"/>
      <c r="B22" s="412" t="s">
        <v>515</v>
      </c>
      <c r="C22" s="413"/>
      <c r="D22" s="413"/>
      <c r="E22" s="413"/>
      <c r="F22" s="413"/>
      <c r="G22" s="413"/>
      <c r="H22" s="413"/>
      <c r="I22" s="413"/>
      <c r="J22" s="413"/>
      <c r="K22" s="413"/>
      <c r="L22" s="413"/>
      <c r="M22" s="413"/>
      <c r="N22" s="413"/>
      <c r="O22" s="413"/>
      <c r="P22" s="413"/>
      <c r="Q22" s="413"/>
      <c r="R22" s="414"/>
      <c r="S22" s="9"/>
    </row>
    <row r="23" spans="1:20" s="106" customFormat="1" ht="142.5" customHeight="1" x14ac:dyDescent="0.25">
      <c r="A23" s="203">
        <v>9</v>
      </c>
      <c r="B23" s="203">
        <v>1</v>
      </c>
      <c r="C23" s="203">
        <v>4</v>
      </c>
      <c r="D23" s="176">
        <v>2</v>
      </c>
      <c r="E23" s="204" t="s">
        <v>516</v>
      </c>
      <c r="F23" s="183" t="s">
        <v>651</v>
      </c>
      <c r="G23" s="176" t="s">
        <v>128</v>
      </c>
      <c r="H23" s="176">
        <v>29</v>
      </c>
      <c r="I23" s="151" t="s">
        <v>493</v>
      </c>
      <c r="J23" s="176" t="s">
        <v>517</v>
      </c>
      <c r="K23" s="213" t="s">
        <v>151</v>
      </c>
      <c r="L23" s="213"/>
      <c r="M23" s="214">
        <v>18041.64</v>
      </c>
      <c r="N23" s="214"/>
      <c r="O23" s="214">
        <f>M23</f>
        <v>18041.64</v>
      </c>
      <c r="P23" s="214"/>
      <c r="Q23" s="176" t="s">
        <v>495</v>
      </c>
      <c r="R23" s="176" t="s">
        <v>496</v>
      </c>
      <c r="S23" s="9"/>
    </row>
    <row r="24" spans="1:20" s="10" customFormat="1" ht="55.5" customHeight="1" x14ac:dyDescent="0.25">
      <c r="A24" s="203"/>
      <c r="B24" s="412" t="s">
        <v>518</v>
      </c>
      <c r="C24" s="413"/>
      <c r="D24" s="413"/>
      <c r="E24" s="413"/>
      <c r="F24" s="413"/>
      <c r="G24" s="413"/>
      <c r="H24" s="413"/>
      <c r="I24" s="413"/>
      <c r="J24" s="413"/>
      <c r="K24" s="413"/>
      <c r="L24" s="413"/>
      <c r="M24" s="413"/>
      <c r="N24" s="413"/>
      <c r="O24" s="413"/>
      <c r="P24" s="413"/>
      <c r="Q24" s="413"/>
      <c r="R24" s="414"/>
      <c r="S24" s="9"/>
    </row>
    <row r="25" spans="1:20" s="10" customFormat="1" ht="157.5" customHeight="1" x14ac:dyDescent="0.25">
      <c r="A25" s="203">
        <v>10</v>
      </c>
      <c r="B25" s="203">
        <v>1</v>
      </c>
      <c r="C25" s="203">
        <v>4</v>
      </c>
      <c r="D25" s="176">
        <v>2</v>
      </c>
      <c r="E25" s="204" t="s">
        <v>519</v>
      </c>
      <c r="F25" s="183" t="s">
        <v>652</v>
      </c>
      <c r="G25" s="176" t="s">
        <v>520</v>
      </c>
      <c r="H25" s="176" t="s">
        <v>521</v>
      </c>
      <c r="I25" s="151" t="s">
        <v>520</v>
      </c>
      <c r="J25" s="176" t="s">
        <v>522</v>
      </c>
      <c r="K25" s="213" t="s">
        <v>43</v>
      </c>
      <c r="L25" s="213"/>
      <c r="M25" s="214">
        <v>29829.35</v>
      </c>
      <c r="N25" s="214"/>
      <c r="O25" s="214">
        <f>M25</f>
        <v>29829.35</v>
      </c>
      <c r="P25" s="214"/>
      <c r="Q25" s="176" t="s">
        <v>495</v>
      </c>
      <c r="R25" s="176" t="s">
        <v>496</v>
      </c>
      <c r="S25" s="9"/>
    </row>
    <row r="26" spans="1:20" s="10" customFormat="1" ht="80.25" customHeight="1" x14ac:dyDescent="0.25">
      <c r="A26" s="203"/>
      <c r="B26" s="412" t="s">
        <v>629</v>
      </c>
      <c r="C26" s="413"/>
      <c r="D26" s="413"/>
      <c r="E26" s="413"/>
      <c r="F26" s="413"/>
      <c r="G26" s="413"/>
      <c r="H26" s="413"/>
      <c r="I26" s="413"/>
      <c r="J26" s="413"/>
      <c r="K26" s="413"/>
      <c r="L26" s="413"/>
      <c r="M26" s="413"/>
      <c r="N26" s="413"/>
      <c r="O26" s="413"/>
      <c r="P26" s="413"/>
      <c r="Q26" s="413"/>
      <c r="R26" s="414"/>
      <c r="S26" s="9"/>
    </row>
    <row r="27" spans="1:20" s="10" customFormat="1" ht="84" customHeight="1" x14ac:dyDescent="0.25">
      <c r="A27" s="63">
        <v>11</v>
      </c>
      <c r="B27" s="178">
        <v>1</v>
      </c>
      <c r="C27" s="178">
        <v>4</v>
      </c>
      <c r="D27" s="180">
        <v>5</v>
      </c>
      <c r="E27" s="104" t="s">
        <v>653</v>
      </c>
      <c r="F27" s="180" t="s">
        <v>654</v>
      </c>
      <c r="G27" s="180" t="s">
        <v>37</v>
      </c>
      <c r="H27" s="69">
        <v>50</v>
      </c>
      <c r="I27" s="69" t="s">
        <v>493</v>
      </c>
      <c r="J27" s="180" t="s">
        <v>655</v>
      </c>
      <c r="K27" s="179" t="s">
        <v>151</v>
      </c>
      <c r="L27" s="179"/>
      <c r="M27" s="182">
        <v>24463.5</v>
      </c>
      <c r="N27" s="182"/>
      <c r="O27" s="182">
        <v>20963.5</v>
      </c>
      <c r="P27" s="182"/>
      <c r="Q27" s="180" t="s">
        <v>656</v>
      </c>
      <c r="R27" s="180" t="s">
        <v>637</v>
      </c>
      <c r="S27" s="9"/>
    </row>
    <row r="28" spans="1:20" s="10" customFormat="1" ht="21.75" customHeight="1" x14ac:dyDescent="0.25">
      <c r="A28" s="178"/>
      <c r="B28" s="288" t="s">
        <v>657</v>
      </c>
      <c r="C28" s="289"/>
      <c r="D28" s="289"/>
      <c r="E28" s="289"/>
      <c r="F28" s="289"/>
      <c r="G28" s="289"/>
      <c r="H28" s="289"/>
      <c r="I28" s="289"/>
      <c r="J28" s="289"/>
      <c r="K28" s="289"/>
      <c r="L28" s="289"/>
      <c r="M28" s="289"/>
      <c r="N28" s="289"/>
      <c r="O28" s="289"/>
      <c r="P28" s="289"/>
      <c r="Q28" s="289"/>
      <c r="R28" s="290"/>
      <c r="S28" s="9"/>
    </row>
    <row r="29" spans="1:20" s="10" customFormat="1" ht="21.75" customHeight="1" x14ac:dyDescent="0.25">
      <c r="A29" s="14"/>
      <c r="B29" s="15"/>
      <c r="C29" s="15"/>
      <c r="D29" s="15"/>
      <c r="E29" s="15"/>
      <c r="F29" s="15"/>
      <c r="G29" s="15"/>
      <c r="H29" s="15"/>
      <c r="I29" s="15"/>
      <c r="J29" s="15"/>
      <c r="K29" s="15"/>
      <c r="L29" s="15"/>
      <c r="M29" s="15"/>
      <c r="N29" s="15"/>
      <c r="O29" s="15"/>
      <c r="P29" s="15"/>
      <c r="Q29" s="15"/>
      <c r="R29" s="15"/>
      <c r="S29" s="9"/>
    </row>
    <row r="30" spans="1:20" s="10" customFormat="1" ht="21.75" customHeight="1" x14ac:dyDescent="0.25">
      <c r="A30" s="14"/>
      <c r="B30" s="15"/>
      <c r="C30" s="15"/>
      <c r="D30" s="15"/>
      <c r="E30" s="15"/>
      <c r="F30" s="15"/>
      <c r="G30" s="15"/>
      <c r="H30" s="15"/>
      <c r="I30" s="15"/>
      <c r="J30" s="15"/>
      <c r="K30" s="15"/>
      <c r="L30" s="15"/>
      <c r="M30" s="434" t="s">
        <v>144</v>
      </c>
      <c r="N30" s="434"/>
      <c r="O30" s="434" t="s">
        <v>145</v>
      </c>
      <c r="P30" s="434"/>
      <c r="Q30" s="15"/>
      <c r="R30" s="15"/>
      <c r="S30" s="15"/>
      <c r="T30" s="15"/>
    </row>
    <row r="31" spans="1:20" s="10" customFormat="1" ht="21.75" customHeight="1" x14ac:dyDescent="0.25">
      <c r="A31" s="14"/>
      <c r="B31" s="15"/>
      <c r="C31" s="15"/>
      <c r="D31" s="15"/>
      <c r="E31" s="15"/>
      <c r="F31" s="15"/>
      <c r="G31" s="15"/>
      <c r="H31" s="15"/>
      <c r="I31" s="15"/>
      <c r="J31" s="15"/>
      <c r="K31" s="15"/>
      <c r="L31" s="15"/>
      <c r="M31" s="229" t="s">
        <v>118</v>
      </c>
      <c r="N31" s="229" t="s">
        <v>119</v>
      </c>
      <c r="O31" s="229" t="s">
        <v>118</v>
      </c>
      <c r="P31" s="229" t="s">
        <v>119</v>
      </c>
      <c r="Q31" s="15"/>
      <c r="R31" s="15"/>
      <c r="S31" s="15"/>
      <c r="T31" s="15"/>
    </row>
    <row r="32" spans="1:20" s="10" customFormat="1" ht="21.75" customHeight="1" x14ac:dyDescent="0.25">
      <c r="A32" s="14"/>
      <c r="B32" s="15"/>
      <c r="C32" s="15"/>
      <c r="D32" s="15"/>
      <c r="E32" s="15"/>
      <c r="F32" s="15"/>
      <c r="G32" s="15"/>
      <c r="H32" s="15"/>
      <c r="I32" s="15"/>
      <c r="J32" s="15"/>
      <c r="K32" s="15"/>
      <c r="L32" s="15"/>
      <c r="M32" s="41">
        <v>10</v>
      </c>
      <c r="N32" s="42">
        <v>267032.05</v>
      </c>
      <c r="O32" s="177">
        <v>1</v>
      </c>
      <c r="P32" s="42">
        <v>20963.5</v>
      </c>
      <c r="Q32" s="12"/>
      <c r="R32" s="12"/>
      <c r="S32" s="11"/>
      <c r="T32" s="11"/>
    </row>
    <row r="33" spans="1:20" s="10" customFormat="1" ht="21.75" customHeight="1" x14ac:dyDescent="0.25">
      <c r="A33" s="14"/>
      <c r="B33" s="15"/>
      <c r="C33" s="15"/>
      <c r="D33" s="15"/>
      <c r="E33" s="15"/>
      <c r="F33" s="15"/>
      <c r="G33" s="15"/>
      <c r="H33" s="15"/>
      <c r="I33" s="15"/>
      <c r="J33" s="15"/>
      <c r="K33" s="15"/>
      <c r="L33" s="15"/>
      <c r="M33" s="11"/>
      <c r="N33" s="11"/>
      <c r="S33" s="11"/>
      <c r="T33" s="11"/>
    </row>
    <row r="34" spans="1:20" s="10" customFormat="1" ht="21.75" customHeight="1" x14ac:dyDescent="0.25">
      <c r="A34" s="14"/>
      <c r="B34" s="15"/>
      <c r="C34" s="15"/>
      <c r="D34" s="15"/>
      <c r="E34" s="15"/>
      <c r="F34" s="15"/>
      <c r="G34" s="15"/>
      <c r="H34" s="15"/>
      <c r="I34" s="15"/>
      <c r="J34" s="15"/>
      <c r="K34" s="15"/>
      <c r="L34" s="15"/>
      <c r="M34" s="11"/>
      <c r="N34" s="11"/>
      <c r="S34" s="11"/>
      <c r="T34" s="11"/>
    </row>
    <row r="35" spans="1:20" s="10" customFormat="1" ht="21.75" customHeight="1" x14ac:dyDescent="0.25">
      <c r="A35" s="14"/>
      <c r="B35" s="15"/>
      <c r="C35" s="15"/>
      <c r="D35" s="15"/>
      <c r="E35" s="15"/>
      <c r="F35" s="15"/>
      <c r="G35" s="15"/>
      <c r="H35" s="15"/>
      <c r="I35" s="15"/>
      <c r="J35" s="15"/>
      <c r="K35" s="15"/>
      <c r="L35" s="15"/>
      <c r="M35" s="11"/>
      <c r="N35" s="11"/>
      <c r="S35" s="11"/>
      <c r="T35" s="11"/>
    </row>
    <row r="36" spans="1:20" s="10" customFormat="1" ht="21.75" customHeight="1" x14ac:dyDescent="0.25">
      <c r="A36" s="14"/>
      <c r="B36" s="15"/>
      <c r="C36" s="15"/>
      <c r="D36" s="15"/>
      <c r="E36" s="15"/>
      <c r="F36" s="15"/>
      <c r="G36" s="15"/>
      <c r="H36" s="15"/>
      <c r="I36" s="15"/>
      <c r="J36" s="15"/>
      <c r="K36" s="15"/>
      <c r="L36" s="15"/>
      <c r="M36" s="11"/>
      <c r="N36" s="11"/>
      <c r="O36" s="12"/>
      <c r="P36" s="12"/>
      <c r="Q36" s="12"/>
      <c r="R36" s="12"/>
      <c r="S36" s="11"/>
      <c r="T36" s="11"/>
    </row>
    <row r="37" spans="1:20" s="10" customFormat="1" ht="21.75" customHeight="1" x14ac:dyDescent="0.25">
      <c r="A37" s="14"/>
      <c r="B37" s="15"/>
      <c r="C37" s="15"/>
      <c r="D37" s="15"/>
      <c r="E37" s="15"/>
      <c r="F37" s="15"/>
      <c r="G37" s="15"/>
      <c r="H37" s="15"/>
      <c r="I37" s="15"/>
      <c r="J37" s="15"/>
      <c r="K37" s="15"/>
      <c r="L37" s="15"/>
      <c r="M37" s="11"/>
      <c r="N37" s="11"/>
      <c r="O37" s="12"/>
      <c r="P37" s="12"/>
      <c r="Q37" s="12"/>
      <c r="R37" s="12"/>
      <c r="S37" s="11"/>
      <c r="T37" s="11"/>
    </row>
    <row r="38" spans="1:20" s="10" customFormat="1" ht="21.75" customHeight="1" x14ac:dyDescent="0.25">
      <c r="A38" s="14"/>
      <c r="B38" s="15"/>
      <c r="C38" s="15"/>
      <c r="D38" s="15"/>
      <c r="E38" s="15"/>
      <c r="F38" s="15"/>
      <c r="G38" s="15"/>
      <c r="H38" s="15"/>
      <c r="I38" s="15"/>
      <c r="J38" s="15"/>
      <c r="K38" s="15"/>
      <c r="L38" s="15"/>
      <c r="M38" s="11"/>
      <c r="N38" s="11"/>
      <c r="O38" s="12"/>
      <c r="P38" s="12"/>
      <c r="Q38" s="12"/>
      <c r="R38" s="12"/>
      <c r="S38" s="11"/>
      <c r="T38" s="11"/>
    </row>
    <row r="39" spans="1:20" s="10" customFormat="1" ht="21.75" customHeight="1" x14ac:dyDescent="0.25">
      <c r="A39" s="14"/>
      <c r="B39" s="15"/>
      <c r="C39" s="15"/>
      <c r="D39" s="15"/>
      <c r="E39" s="15"/>
      <c r="F39" s="15"/>
      <c r="G39" s="15"/>
      <c r="H39" s="15"/>
      <c r="I39" s="15"/>
      <c r="J39" s="15"/>
      <c r="K39" s="15"/>
      <c r="L39" s="15"/>
      <c r="M39" s="11"/>
      <c r="N39" s="11"/>
      <c r="O39" s="12"/>
      <c r="P39" s="12"/>
      <c r="Q39" s="12"/>
      <c r="R39" s="12"/>
      <c r="S39" s="11"/>
      <c r="T39" s="11"/>
    </row>
    <row r="40" spans="1:20" s="10" customFormat="1" ht="21.75" customHeight="1" x14ac:dyDescent="0.25">
      <c r="A40" s="14"/>
      <c r="B40" s="15"/>
      <c r="C40" s="15"/>
      <c r="D40" s="15"/>
      <c r="E40" s="15"/>
      <c r="F40" s="15"/>
      <c r="G40" s="15"/>
      <c r="H40" s="15"/>
      <c r="I40" s="15"/>
      <c r="J40" s="15"/>
      <c r="K40" s="15"/>
      <c r="L40" s="15"/>
      <c r="M40" s="15"/>
      <c r="N40" s="15"/>
      <c r="O40" s="15"/>
      <c r="P40" s="15"/>
      <c r="Q40" s="15"/>
      <c r="R40" s="15"/>
      <c r="S40" s="9"/>
    </row>
    <row r="41" spans="1:20" s="10" customFormat="1" ht="21.75" customHeight="1" x14ac:dyDescent="0.25">
      <c r="A41" s="14"/>
      <c r="B41" s="15"/>
      <c r="C41" s="15"/>
      <c r="D41" s="15"/>
      <c r="E41" s="15"/>
      <c r="F41" s="15"/>
      <c r="G41" s="15"/>
      <c r="H41" s="15"/>
      <c r="I41" s="15"/>
      <c r="J41" s="15"/>
      <c r="K41" s="15"/>
      <c r="L41" s="15"/>
      <c r="M41" s="15"/>
      <c r="N41" s="15"/>
      <c r="O41" s="15"/>
      <c r="P41" s="15"/>
      <c r="Q41" s="15"/>
      <c r="R41" s="15"/>
      <c r="S41" s="9"/>
    </row>
    <row r="42" spans="1:20" s="10" customFormat="1" ht="21.75" customHeight="1" x14ac:dyDescent="0.25">
      <c r="A42" s="14"/>
      <c r="B42" s="15"/>
      <c r="C42" s="15"/>
      <c r="D42" s="15"/>
      <c r="E42" s="15"/>
      <c r="F42" s="15"/>
      <c r="G42" s="15"/>
      <c r="H42" s="15"/>
      <c r="I42" s="15"/>
      <c r="J42" s="15"/>
      <c r="K42" s="15"/>
      <c r="L42" s="15"/>
      <c r="M42" s="15"/>
      <c r="N42" s="15"/>
      <c r="O42" s="15"/>
      <c r="P42" s="15"/>
      <c r="Q42" s="15"/>
      <c r="R42" s="15"/>
      <c r="S42" s="9"/>
    </row>
    <row r="43" spans="1:20" s="10" customFormat="1" ht="21.75" customHeight="1" x14ac:dyDescent="0.25">
      <c r="A43" s="14"/>
      <c r="B43" s="15"/>
      <c r="C43" s="15"/>
      <c r="D43" s="15"/>
      <c r="E43" s="15"/>
      <c r="F43" s="15"/>
      <c r="G43" s="15"/>
      <c r="H43" s="15"/>
      <c r="I43" s="15"/>
      <c r="J43" s="15"/>
      <c r="K43" s="15"/>
      <c r="L43" s="15"/>
      <c r="M43" s="15"/>
      <c r="N43" s="15"/>
      <c r="O43" s="15"/>
      <c r="P43" s="15"/>
      <c r="Q43" s="15"/>
      <c r="R43" s="15"/>
      <c r="S43" s="9"/>
    </row>
    <row r="44" spans="1:20" s="10" customFormat="1" ht="21.75" customHeight="1" x14ac:dyDescent="0.25">
      <c r="A44" s="14"/>
      <c r="B44" s="15"/>
      <c r="C44" s="15"/>
      <c r="D44" s="15"/>
      <c r="E44" s="15"/>
      <c r="F44" s="15"/>
      <c r="G44" s="15"/>
      <c r="H44" s="15"/>
      <c r="I44" s="15"/>
      <c r="J44" s="15"/>
      <c r="K44" s="15"/>
      <c r="L44" s="15"/>
      <c r="M44" s="15"/>
      <c r="N44" s="15"/>
      <c r="O44" s="15"/>
      <c r="P44" s="15"/>
      <c r="Q44" s="15"/>
      <c r="R44" s="15"/>
      <c r="S44" s="9"/>
    </row>
    <row r="45" spans="1:20" s="10" customFormat="1" ht="21.75" customHeight="1" x14ac:dyDescent="0.25">
      <c r="A45" s="14"/>
      <c r="B45" s="15"/>
      <c r="C45" s="15"/>
      <c r="D45" s="15"/>
      <c r="E45" s="15"/>
      <c r="F45" s="15"/>
      <c r="G45" s="15"/>
      <c r="H45" s="15"/>
      <c r="I45" s="15"/>
      <c r="J45" s="15"/>
      <c r="K45" s="15"/>
      <c r="L45" s="15"/>
      <c r="M45" s="15"/>
      <c r="N45" s="15"/>
      <c r="O45" s="15"/>
      <c r="P45" s="15"/>
      <c r="Q45" s="15"/>
      <c r="R45" s="15"/>
      <c r="S45" s="9"/>
    </row>
    <row r="46" spans="1:20" s="10" customFormat="1" ht="21.75" customHeight="1" x14ac:dyDescent="0.25">
      <c r="A46" s="14"/>
      <c r="B46" s="15"/>
      <c r="C46" s="15"/>
      <c r="D46" s="15"/>
      <c r="E46" s="15"/>
      <c r="F46" s="15"/>
      <c r="G46" s="15"/>
      <c r="H46" s="15"/>
      <c r="I46" s="15"/>
      <c r="J46" s="15"/>
      <c r="K46" s="15"/>
      <c r="L46" s="15"/>
      <c r="M46" s="15"/>
      <c r="N46" s="15"/>
      <c r="O46" s="15"/>
      <c r="P46" s="15"/>
      <c r="Q46" s="15"/>
      <c r="R46" s="15"/>
      <c r="S46" s="9"/>
    </row>
    <row r="47" spans="1:20" s="10" customFormat="1" ht="21.75" customHeight="1" x14ac:dyDescent="0.25">
      <c r="A47" s="14"/>
      <c r="B47" s="15"/>
      <c r="C47" s="15"/>
      <c r="D47" s="15"/>
      <c r="E47" s="15"/>
      <c r="F47" s="15"/>
      <c r="G47" s="15"/>
      <c r="H47" s="15"/>
      <c r="I47" s="15"/>
      <c r="J47" s="15"/>
      <c r="K47" s="15"/>
      <c r="L47" s="15"/>
      <c r="M47" s="15"/>
      <c r="N47" s="15"/>
      <c r="O47" s="15"/>
      <c r="P47" s="15"/>
      <c r="Q47" s="15"/>
      <c r="R47" s="15"/>
      <c r="S47" s="9"/>
    </row>
    <row r="48" spans="1:20" s="10" customFormat="1" ht="21.75" customHeight="1" x14ac:dyDescent="0.25">
      <c r="A48" s="14"/>
      <c r="B48" s="15"/>
      <c r="C48" s="15"/>
      <c r="D48" s="15"/>
      <c r="E48" s="15"/>
      <c r="F48" s="15"/>
      <c r="G48" s="15"/>
      <c r="H48" s="15"/>
      <c r="I48" s="15"/>
      <c r="J48" s="15"/>
      <c r="K48" s="15"/>
      <c r="L48" s="15"/>
      <c r="M48" s="15"/>
      <c r="N48" s="15"/>
      <c r="O48" s="15"/>
      <c r="P48" s="15"/>
      <c r="Q48" s="15"/>
      <c r="R48" s="15"/>
      <c r="S48" s="9"/>
    </row>
    <row r="49" spans="1:19" s="10" customFormat="1" ht="21.75" customHeight="1" x14ac:dyDescent="0.25">
      <c r="A49" s="14"/>
      <c r="B49" s="15"/>
      <c r="C49" s="15"/>
      <c r="D49" s="15"/>
      <c r="E49" s="15"/>
      <c r="F49" s="15"/>
      <c r="G49" s="15"/>
      <c r="H49" s="15"/>
      <c r="I49" s="15"/>
      <c r="J49" s="15"/>
      <c r="K49" s="15"/>
      <c r="L49" s="15"/>
      <c r="M49" s="15"/>
      <c r="N49" s="15"/>
      <c r="O49" s="15"/>
      <c r="P49" s="15"/>
      <c r="Q49" s="15"/>
      <c r="R49" s="15"/>
      <c r="S49" s="9"/>
    </row>
    <row r="50" spans="1:19" s="10" customFormat="1" ht="21.75" customHeight="1" x14ac:dyDescent="0.25">
      <c r="A50" s="14"/>
      <c r="B50" s="15"/>
      <c r="C50" s="15"/>
      <c r="D50" s="15"/>
      <c r="E50" s="15"/>
      <c r="F50" s="15"/>
      <c r="G50" s="15"/>
      <c r="H50" s="15"/>
      <c r="I50" s="15"/>
      <c r="J50" s="15"/>
      <c r="K50" s="15"/>
      <c r="L50" s="15"/>
      <c r="M50" s="15"/>
      <c r="N50" s="15"/>
      <c r="O50" s="15"/>
      <c r="P50" s="15"/>
      <c r="Q50" s="15"/>
      <c r="R50" s="15"/>
      <c r="S50" s="9"/>
    </row>
    <row r="51" spans="1:19" s="10" customFormat="1" ht="21.75" customHeight="1" x14ac:dyDescent="0.25">
      <c r="A51" s="14"/>
      <c r="B51" s="15"/>
      <c r="C51" s="15"/>
      <c r="D51" s="15"/>
      <c r="E51" s="15"/>
      <c r="F51" s="15"/>
      <c r="G51" s="15"/>
      <c r="H51" s="15"/>
      <c r="I51" s="15"/>
      <c r="J51" s="15"/>
      <c r="K51" s="15"/>
      <c r="L51" s="15"/>
      <c r="M51" s="15"/>
      <c r="N51" s="15"/>
      <c r="O51" s="15"/>
      <c r="P51" s="15"/>
      <c r="Q51" s="15"/>
      <c r="R51" s="15"/>
      <c r="S51" s="9"/>
    </row>
    <row r="52" spans="1:19" s="10" customFormat="1" ht="21.75" customHeight="1" x14ac:dyDescent="0.25">
      <c r="A52" s="14"/>
      <c r="B52" s="15"/>
      <c r="C52" s="15"/>
      <c r="D52" s="15"/>
      <c r="E52" s="15"/>
      <c r="F52" s="15"/>
      <c r="G52" s="15"/>
      <c r="H52" s="15"/>
      <c r="I52" s="15"/>
      <c r="J52" s="15"/>
      <c r="K52" s="15"/>
      <c r="L52" s="15"/>
      <c r="M52" s="15"/>
      <c r="N52" s="15"/>
      <c r="O52" s="15"/>
      <c r="P52" s="15"/>
      <c r="Q52" s="15"/>
      <c r="R52" s="15"/>
      <c r="S52" s="9"/>
    </row>
    <row r="53" spans="1:19" s="10" customFormat="1" ht="21.75" customHeight="1" x14ac:dyDescent="0.25">
      <c r="A53" s="14"/>
      <c r="B53" s="15"/>
      <c r="C53" s="15"/>
      <c r="D53" s="15"/>
      <c r="E53" s="15"/>
      <c r="F53" s="15"/>
      <c r="G53" s="15"/>
      <c r="H53" s="15"/>
      <c r="I53" s="15"/>
      <c r="J53" s="15"/>
      <c r="K53" s="15"/>
      <c r="L53" s="15"/>
      <c r="M53" s="15"/>
      <c r="N53" s="15"/>
      <c r="O53" s="15"/>
      <c r="P53" s="15"/>
      <c r="Q53" s="15"/>
      <c r="R53" s="15"/>
      <c r="S53" s="9"/>
    </row>
    <row r="54" spans="1:19" s="10" customFormat="1" ht="21.75" customHeight="1" x14ac:dyDescent="0.25">
      <c r="A54" s="14"/>
      <c r="B54" s="15"/>
      <c r="C54" s="15"/>
      <c r="D54" s="15"/>
      <c r="E54" s="15"/>
      <c r="F54" s="15"/>
      <c r="G54" s="15"/>
      <c r="H54" s="15"/>
      <c r="I54" s="15"/>
      <c r="J54" s="15"/>
      <c r="K54" s="15"/>
      <c r="L54" s="15"/>
      <c r="M54" s="15"/>
      <c r="N54" s="15"/>
      <c r="O54" s="15"/>
      <c r="P54" s="15"/>
      <c r="Q54" s="15"/>
      <c r="R54" s="15"/>
      <c r="S54" s="9"/>
    </row>
    <row r="55" spans="1:19" s="10" customFormat="1" ht="21.75" customHeight="1" x14ac:dyDescent="0.25">
      <c r="A55" s="14"/>
      <c r="B55" s="15"/>
      <c r="C55" s="15"/>
      <c r="D55" s="15"/>
      <c r="E55" s="15"/>
      <c r="F55" s="15"/>
      <c r="G55" s="15"/>
      <c r="H55" s="15"/>
      <c r="I55" s="15"/>
      <c r="J55" s="15"/>
      <c r="K55" s="15"/>
      <c r="L55" s="15"/>
      <c r="M55" s="15"/>
      <c r="N55" s="15"/>
      <c r="O55" s="15"/>
      <c r="P55" s="15"/>
      <c r="Q55" s="15"/>
      <c r="R55" s="15"/>
      <c r="S55" s="9"/>
    </row>
    <row r="56" spans="1:19" s="10" customFormat="1" ht="21.75" customHeight="1" x14ac:dyDescent="0.25">
      <c r="A56" s="14"/>
      <c r="B56" s="15"/>
      <c r="C56" s="15"/>
      <c r="D56" s="15"/>
      <c r="E56" s="15"/>
      <c r="F56" s="15"/>
      <c r="G56" s="15"/>
      <c r="H56" s="15"/>
      <c r="I56" s="15"/>
      <c r="J56" s="15"/>
      <c r="K56" s="15"/>
      <c r="L56" s="15"/>
      <c r="M56" s="15"/>
      <c r="N56" s="15"/>
      <c r="O56" s="15"/>
      <c r="P56" s="15"/>
      <c r="Q56" s="15"/>
      <c r="R56" s="15"/>
      <c r="S56" s="9"/>
    </row>
    <row r="57" spans="1:19" s="10" customFormat="1" ht="21.75" customHeight="1" x14ac:dyDescent="0.25">
      <c r="A57" s="14"/>
      <c r="B57" s="15"/>
      <c r="C57" s="15"/>
      <c r="D57" s="15"/>
      <c r="E57" s="15"/>
      <c r="F57" s="15"/>
      <c r="G57" s="15"/>
      <c r="H57" s="15"/>
      <c r="I57" s="15"/>
      <c r="J57" s="15"/>
      <c r="K57" s="15"/>
      <c r="L57" s="15"/>
      <c r="M57" s="15"/>
      <c r="N57" s="15"/>
      <c r="O57" s="15"/>
      <c r="P57" s="15"/>
      <c r="Q57" s="15"/>
      <c r="R57" s="15"/>
      <c r="S57" s="9"/>
    </row>
    <row r="58" spans="1:19" s="10" customFormat="1" ht="21.75" customHeight="1" x14ac:dyDescent="0.25">
      <c r="A58" s="14"/>
      <c r="B58" s="15"/>
      <c r="C58" s="15"/>
      <c r="D58" s="15"/>
      <c r="E58" s="15"/>
      <c r="F58" s="15"/>
      <c r="G58" s="15"/>
      <c r="H58" s="15"/>
      <c r="I58" s="15"/>
      <c r="J58" s="15"/>
      <c r="K58" s="15"/>
      <c r="L58" s="15"/>
      <c r="M58" s="15"/>
      <c r="N58" s="15"/>
      <c r="O58" s="15"/>
      <c r="P58" s="15"/>
      <c r="Q58" s="15"/>
      <c r="R58" s="15"/>
      <c r="S58" s="9"/>
    </row>
    <row r="59" spans="1:19" s="10" customFormat="1" ht="21.75" customHeight="1" x14ac:dyDescent="0.25">
      <c r="A59" s="14"/>
      <c r="B59" s="15"/>
      <c r="C59" s="15"/>
      <c r="D59" s="15"/>
      <c r="E59" s="15"/>
      <c r="F59" s="15"/>
      <c r="G59" s="15"/>
      <c r="H59" s="15"/>
      <c r="I59" s="15"/>
      <c r="J59" s="15"/>
      <c r="K59" s="15"/>
      <c r="L59" s="15"/>
      <c r="M59" s="15"/>
      <c r="N59" s="15"/>
      <c r="O59" s="15"/>
      <c r="P59" s="15"/>
      <c r="Q59" s="15"/>
      <c r="R59" s="15"/>
      <c r="S59" s="9"/>
    </row>
    <row r="60" spans="1:19" s="10" customFormat="1" ht="21.75" customHeight="1" x14ac:dyDescent="0.25">
      <c r="A60" s="14"/>
      <c r="B60" s="15"/>
      <c r="C60" s="15"/>
      <c r="D60" s="15"/>
      <c r="E60" s="15"/>
      <c r="F60" s="15"/>
      <c r="G60" s="15"/>
      <c r="H60" s="15"/>
      <c r="I60" s="15"/>
      <c r="J60" s="15"/>
      <c r="K60" s="15"/>
      <c r="L60" s="15"/>
      <c r="M60" s="15"/>
      <c r="N60" s="15"/>
      <c r="O60" s="15"/>
      <c r="P60" s="15"/>
      <c r="Q60" s="15"/>
      <c r="R60" s="15"/>
      <c r="S60" s="9"/>
    </row>
    <row r="61" spans="1:19" s="10" customFormat="1" ht="21.75" customHeight="1" x14ac:dyDescent="0.25">
      <c r="A61" s="14"/>
      <c r="B61" s="15"/>
      <c r="C61" s="15"/>
      <c r="D61" s="15"/>
      <c r="E61" s="15"/>
      <c r="F61" s="15"/>
      <c r="G61" s="15"/>
      <c r="H61" s="15"/>
      <c r="I61" s="15"/>
      <c r="J61" s="15"/>
      <c r="K61" s="15"/>
      <c r="L61" s="15"/>
      <c r="M61" s="15"/>
      <c r="N61" s="15"/>
      <c r="O61" s="15"/>
      <c r="P61" s="15"/>
      <c r="Q61" s="15"/>
      <c r="R61" s="15"/>
      <c r="S61" s="9"/>
    </row>
    <row r="62" spans="1:19" s="10" customFormat="1" ht="21.75" customHeight="1" x14ac:dyDescent="0.25">
      <c r="A62" s="14"/>
      <c r="B62" s="15"/>
      <c r="C62" s="15"/>
      <c r="D62" s="15"/>
      <c r="E62" s="15"/>
      <c r="F62" s="15"/>
      <c r="G62" s="15"/>
      <c r="H62" s="15"/>
      <c r="I62" s="15"/>
      <c r="J62" s="15"/>
      <c r="K62" s="15"/>
      <c r="L62" s="15"/>
      <c r="M62" s="15"/>
      <c r="N62" s="15"/>
      <c r="O62" s="15"/>
      <c r="P62" s="15"/>
      <c r="Q62" s="15"/>
      <c r="R62" s="15"/>
      <c r="S62" s="9"/>
    </row>
    <row r="63" spans="1:19" s="10" customFormat="1" ht="21.75" customHeight="1" x14ac:dyDescent="0.25">
      <c r="A63" s="14"/>
      <c r="B63" s="15"/>
      <c r="C63" s="15"/>
      <c r="D63" s="15"/>
      <c r="E63" s="15"/>
      <c r="F63" s="15"/>
      <c r="G63" s="15"/>
      <c r="H63" s="15"/>
      <c r="I63" s="15"/>
      <c r="J63" s="15"/>
      <c r="K63" s="15"/>
      <c r="L63" s="15"/>
      <c r="M63" s="15"/>
      <c r="N63" s="15"/>
      <c r="O63" s="15"/>
      <c r="P63" s="15"/>
      <c r="Q63" s="15"/>
      <c r="R63" s="15"/>
      <c r="S63" s="9"/>
    </row>
    <row r="64" spans="1:19" s="10" customFormat="1" ht="21.75" customHeight="1" x14ac:dyDescent="0.25">
      <c r="A64" s="14"/>
      <c r="B64" s="15"/>
      <c r="C64" s="15"/>
      <c r="D64" s="15"/>
      <c r="E64" s="15"/>
      <c r="F64" s="15"/>
      <c r="G64" s="15"/>
      <c r="H64" s="15"/>
      <c r="I64" s="15"/>
      <c r="J64" s="15"/>
      <c r="K64" s="15"/>
      <c r="L64" s="15"/>
      <c r="M64" s="15"/>
      <c r="N64" s="15"/>
      <c r="O64" s="15"/>
      <c r="P64" s="15"/>
      <c r="Q64" s="15"/>
      <c r="R64" s="15"/>
      <c r="S64" s="9"/>
    </row>
    <row r="65" spans="1:19" s="10" customFormat="1" ht="21.75" customHeight="1" x14ac:dyDescent="0.25">
      <c r="A65" s="14"/>
      <c r="B65" s="15"/>
      <c r="C65" s="15"/>
      <c r="D65" s="15"/>
      <c r="E65" s="15"/>
      <c r="F65" s="15"/>
      <c r="G65" s="15"/>
      <c r="H65" s="15"/>
      <c r="I65" s="15"/>
      <c r="J65" s="15"/>
      <c r="K65" s="15"/>
      <c r="L65" s="15"/>
      <c r="M65" s="15"/>
      <c r="N65" s="15"/>
      <c r="O65" s="15"/>
      <c r="P65" s="15"/>
      <c r="Q65" s="15"/>
      <c r="R65" s="15"/>
      <c r="S65" s="9"/>
    </row>
    <row r="66" spans="1:19" s="10" customFormat="1" ht="21.75" customHeight="1" x14ac:dyDescent="0.25">
      <c r="A66" s="14"/>
      <c r="B66" s="15"/>
      <c r="C66" s="15"/>
      <c r="D66" s="15"/>
      <c r="E66" s="15"/>
      <c r="F66" s="15"/>
      <c r="G66" s="15"/>
      <c r="H66" s="15"/>
      <c r="I66" s="15"/>
      <c r="J66" s="15"/>
      <c r="K66" s="15"/>
      <c r="L66" s="15"/>
      <c r="M66" s="15"/>
      <c r="N66" s="15"/>
      <c r="O66" s="15"/>
      <c r="P66" s="15"/>
      <c r="Q66" s="15"/>
      <c r="R66" s="15"/>
      <c r="S66" s="9"/>
    </row>
    <row r="67" spans="1:19" s="10" customFormat="1" ht="21.75" customHeight="1" x14ac:dyDescent="0.25">
      <c r="A67" s="14"/>
      <c r="B67" s="15"/>
      <c r="C67" s="15"/>
      <c r="D67" s="15"/>
      <c r="E67" s="15"/>
      <c r="F67" s="15"/>
      <c r="G67" s="15"/>
      <c r="H67" s="15"/>
      <c r="I67" s="15"/>
      <c r="J67" s="15"/>
      <c r="K67" s="15"/>
      <c r="L67" s="15"/>
      <c r="M67" s="15"/>
      <c r="N67" s="15"/>
      <c r="O67" s="15"/>
      <c r="P67" s="15"/>
      <c r="Q67" s="15"/>
      <c r="R67" s="15"/>
      <c r="S67" s="9"/>
    </row>
    <row r="68" spans="1:19" s="10" customFormat="1" ht="21.75" customHeight="1" x14ac:dyDescent="0.25">
      <c r="A68" s="14"/>
      <c r="B68" s="15"/>
      <c r="C68" s="15"/>
      <c r="D68" s="15"/>
      <c r="E68" s="15"/>
      <c r="F68" s="15"/>
      <c r="G68" s="15"/>
      <c r="H68" s="15"/>
      <c r="I68" s="15"/>
      <c r="J68" s="15"/>
      <c r="K68" s="15"/>
      <c r="L68" s="15"/>
      <c r="M68" s="15"/>
      <c r="N68" s="15"/>
      <c r="O68" s="15"/>
      <c r="P68" s="15"/>
      <c r="Q68" s="15"/>
      <c r="R68" s="15"/>
      <c r="S68" s="9"/>
    </row>
    <row r="69" spans="1:19" s="10" customFormat="1" ht="21.75" customHeight="1" x14ac:dyDescent="0.25">
      <c r="A69" s="14"/>
      <c r="B69" s="15"/>
      <c r="C69" s="15"/>
      <c r="D69" s="15"/>
      <c r="E69" s="15"/>
      <c r="F69" s="15"/>
      <c r="G69" s="15"/>
      <c r="H69" s="15"/>
      <c r="I69" s="15"/>
      <c r="J69" s="15"/>
      <c r="K69" s="15"/>
      <c r="L69" s="15"/>
      <c r="M69" s="15"/>
      <c r="N69" s="15"/>
      <c r="O69" s="15"/>
      <c r="P69" s="15"/>
      <c r="Q69" s="15"/>
      <c r="R69" s="15"/>
      <c r="S69" s="9"/>
    </row>
    <row r="70" spans="1:19" s="10" customFormat="1" ht="21.75" customHeight="1" x14ac:dyDescent="0.25">
      <c r="A70" s="14"/>
      <c r="B70" s="15"/>
      <c r="C70" s="15"/>
      <c r="D70" s="15"/>
      <c r="E70" s="15"/>
      <c r="F70" s="15"/>
      <c r="G70" s="15"/>
      <c r="H70" s="15"/>
      <c r="I70" s="15"/>
      <c r="J70" s="15"/>
      <c r="K70" s="15"/>
      <c r="L70" s="15"/>
      <c r="M70" s="15"/>
      <c r="N70" s="15"/>
      <c r="O70" s="15"/>
      <c r="P70" s="15"/>
      <c r="Q70" s="15"/>
      <c r="R70" s="15"/>
      <c r="S70" s="9"/>
    </row>
    <row r="71" spans="1:19" s="10" customFormat="1" ht="21.75" customHeight="1" x14ac:dyDescent="0.25">
      <c r="A71" s="14"/>
      <c r="B71" s="15"/>
      <c r="C71" s="15"/>
      <c r="D71" s="15"/>
      <c r="E71" s="15"/>
      <c r="F71" s="15"/>
      <c r="G71" s="15"/>
      <c r="H71" s="15"/>
      <c r="I71" s="15"/>
      <c r="J71" s="15"/>
      <c r="K71" s="15"/>
      <c r="L71" s="15"/>
      <c r="M71" s="15"/>
      <c r="N71" s="15"/>
      <c r="O71" s="15"/>
      <c r="P71" s="15"/>
      <c r="Q71" s="15"/>
      <c r="R71" s="15"/>
      <c r="S71" s="9"/>
    </row>
    <row r="72" spans="1:19" s="10" customFormat="1" ht="21.75" customHeight="1" x14ac:dyDescent="0.25">
      <c r="A72" s="14"/>
      <c r="B72" s="15"/>
      <c r="C72" s="15"/>
      <c r="D72" s="15"/>
      <c r="E72" s="15"/>
      <c r="F72" s="15"/>
      <c r="G72" s="15"/>
      <c r="H72" s="15"/>
      <c r="I72" s="15"/>
      <c r="J72" s="15"/>
      <c r="K72" s="15"/>
      <c r="L72" s="15"/>
      <c r="M72" s="15"/>
      <c r="N72" s="15"/>
      <c r="O72" s="15"/>
      <c r="P72" s="15"/>
      <c r="Q72" s="15"/>
      <c r="R72" s="15"/>
      <c r="S72" s="9"/>
    </row>
    <row r="73" spans="1:19" s="10" customFormat="1" ht="21.75" customHeight="1" x14ac:dyDescent="0.25">
      <c r="A73" s="14"/>
      <c r="B73" s="15"/>
      <c r="C73" s="15"/>
      <c r="D73" s="15"/>
      <c r="E73" s="15"/>
      <c r="F73" s="15"/>
      <c r="G73" s="15"/>
      <c r="H73" s="15"/>
      <c r="I73" s="15"/>
      <c r="J73" s="15"/>
      <c r="K73" s="15"/>
      <c r="L73" s="90"/>
      <c r="M73" s="90"/>
      <c r="N73" s="90"/>
      <c r="O73" s="90"/>
      <c r="P73" s="90"/>
      <c r="Q73" s="90"/>
      <c r="R73" s="15"/>
      <c r="S73" s="9"/>
    </row>
    <row r="74" spans="1:19" s="11" customFormat="1" x14ac:dyDescent="0.25">
      <c r="L74" s="91"/>
      <c r="M74" s="92"/>
      <c r="N74" s="92"/>
      <c r="O74" s="92"/>
      <c r="P74" s="92"/>
      <c r="Q74" s="91"/>
    </row>
    <row r="75" spans="1:19" s="11" customFormat="1" x14ac:dyDescent="0.25">
      <c r="L75" s="91"/>
      <c r="M75" s="435"/>
      <c r="N75" s="435"/>
      <c r="O75" s="435"/>
      <c r="P75" s="435"/>
      <c r="Q75" s="91"/>
    </row>
    <row r="76" spans="1:19" s="11" customFormat="1" x14ac:dyDescent="0.25">
      <c r="L76" s="91"/>
      <c r="M76" s="93"/>
      <c r="N76" s="93"/>
      <c r="O76" s="93"/>
      <c r="P76" s="93"/>
      <c r="Q76" s="91"/>
    </row>
    <row r="77" spans="1:19" s="11" customFormat="1" x14ac:dyDescent="0.25">
      <c r="L77" s="91"/>
      <c r="M77" s="94"/>
      <c r="N77" s="92"/>
      <c r="O77" s="93"/>
      <c r="P77" s="95"/>
      <c r="Q77" s="91"/>
    </row>
    <row r="78" spans="1:19" s="11" customFormat="1" x14ac:dyDescent="0.25">
      <c r="L78" s="91"/>
      <c r="M78" s="92"/>
      <c r="N78" s="92"/>
      <c r="O78" s="92"/>
      <c r="P78" s="92"/>
      <c r="Q78" s="91"/>
    </row>
    <row r="79" spans="1:19" s="11" customFormat="1" x14ac:dyDescent="0.25">
      <c r="M79" s="12"/>
      <c r="N79" s="12"/>
      <c r="O79" s="12"/>
      <c r="P79" s="12"/>
    </row>
    <row r="80" spans="1:19" s="11" customFormat="1" x14ac:dyDescent="0.25">
      <c r="M80" s="12"/>
      <c r="N80" s="12"/>
      <c r="O80" s="12"/>
      <c r="P80" s="12"/>
    </row>
    <row r="81" spans="13:16" s="11" customFormat="1" x14ac:dyDescent="0.25">
      <c r="M81" s="12"/>
      <c r="N81" s="12"/>
      <c r="O81" s="12"/>
      <c r="P81" s="12"/>
    </row>
    <row r="82" spans="13:16" s="11" customFormat="1" x14ac:dyDescent="0.25">
      <c r="M82" s="12"/>
      <c r="N82" s="12"/>
      <c r="O82" s="12"/>
      <c r="P82" s="12"/>
    </row>
    <row r="83" spans="13:16" s="11" customFormat="1" x14ac:dyDescent="0.25">
      <c r="M83" s="12"/>
      <c r="N83" s="12"/>
      <c r="O83" s="12"/>
      <c r="P83" s="12"/>
    </row>
    <row r="84" spans="13:16" s="11" customFormat="1" x14ac:dyDescent="0.25">
      <c r="M84" s="12"/>
      <c r="N84" s="12"/>
      <c r="O84" s="12"/>
      <c r="P84" s="12"/>
    </row>
    <row r="85" spans="13:16" s="11" customFormat="1" x14ac:dyDescent="0.25">
      <c r="M85" s="12"/>
      <c r="N85" s="12"/>
      <c r="O85" s="12"/>
      <c r="P85" s="12"/>
    </row>
    <row r="86" spans="13:16" s="11" customFormat="1" x14ac:dyDescent="0.25">
      <c r="M86" s="12"/>
      <c r="N86" s="12"/>
      <c r="O86" s="12"/>
      <c r="P86" s="12"/>
    </row>
    <row r="87" spans="13:16" s="11" customFormat="1" x14ac:dyDescent="0.25">
      <c r="M87" s="12"/>
      <c r="N87" s="12"/>
      <c r="O87" s="12"/>
      <c r="P87" s="12"/>
    </row>
    <row r="88" spans="13:16" s="11" customFormat="1" x14ac:dyDescent="0.25">
      <c r="M88" s="12"/>
      <c r="N88" s="12"/>
      <c r="O88" s="12"/>
      <c r="P88" s="12"/>
    </row>
    <row r="89" spans="13:16" s="11" customFormat="1" x14ac:dyDescent="0.25">
      <c r="M89" s="12"/>
      <c r="N89" s="12"/>
      <c r="O89" s="12"/>
      <c r="P89" s="12"/>
    </row>
    <row r="90" spans="13:16" s="11" customFormat="1" x14ac:dyDescent="0.25">
      <c r="M90" s="12"/>
      <c r="N90" s="12"/>
      <c r="O90" s="12"/>
      <c r="P90" s="12"/>
    </row>
    <row r="91" spans="13:16" s="11" customFormat="1" x14ac:dyDescent="0.25">
      <c r="M91" s="12"/>
      <c r="N91" s="12"/>
      <c r="O91" s="12"/>
      <c r="P91" s="12"/>
    </row>
    <row r="92" spans="13:16" s="11" customFormat="1" x14ac:dyDescent="0.25">
      <c r="M92" s="12"/>
      <c r="N92" s="12"/>
      <c r="O92" s="12"/>
      <c r="P92" s="12"/>
    </row>
    <row r="93" spans="13:16" s="11" customFormat="1" x14ac:dyDescent="0.25">
      <c r="M93" s="12"/>
      <c r="N93" s="12"/>
      <c r="O93" s="12"/>
      <c r="P93" s="12"/>
    </row>
    <row r="94" spans="13:16" s="11" customFormat="1" x14ac:dyDescent="0.25">
      <c r="M94" s="12"/>
      <c r="N94" s="12"/>
      <c r="O94" s="12"/>
      <c r="P94" s="12"/>
    </row>
    <row r="95" spans="13:16" s="11" customFormat="1" x14ac:dyDescent="0.25">
      <c r="M95" s="12"/>
      <c r="N95" s="12"/>
      <c r="O95" s="12"/>
      <c r="P95" s="12"/>
    </row>
    <row r="96" spans="13:16" s="11" customFormat="1" x14ac:dyDescent="0.25">
      <c r="M96" s="12"/>
      <c r="N96" s="12"/>
      <c r="O96" s="12"/>
      <c r="P96" s="12"/>
    </row>
    <row r="97" spans="13:16" s="11" customFormat="1" x14ac:dyDescent="0.25">
      <c r="M97" s="12"/>
      <c r="N97" s="12"/>
      <c r="O97" s="12"/>
      <c r="P97" s="12"/>
    </row>
    <row r="98" spans="13:16" s="11" customFormat="1" x14ac:dyDescent="0.25">
      <c r="M98" s="12"/>
      <c r="N98" s="12"/>
      <c r="O98" s="12"/>
      <c r="P98" s="12"/>
    </row>
    <row r="99" spans="13:16" s="11" customFormat="1" x14ac:dyDescent="0.25">
      <c r="M99" s="12"/>
      <c r="N99" s="12"/>
      <c r="O99" s="12"/>
      <c r="P99" s="12"/>
    </row>
    <row r="100" spans="13:16" s="11" customFormat="1" x14ac:dyDescent="0.25">
      <c r="M100" s="12"/>
      <c r="N100" s="12"/>
      <c r="O100" s="12"/>
      <c r="P100" s="12"/>
    </row>
    <row r="101" spans="13:16" s="11" customFormat="1" x14ac:dyDescent="0.25">
      <c r="M101" s="12"/>
      <c r="N101" s="12"/>
      <c r="O101" s="12"/>
      <c r="P101" s="12"/>
    </row>
    <row r="102" spans="13:16" s="11" customFormat="1" x14ac:dyDescent="0.25">
      <c r="M102" s="12"/>
      <c r="N102" s="12"/>
      <c r="O102" s="12"/>
      <c r="P102" s="12"/>
    </row>
    <row r="103" spans="13:16" s="11" customFormat="1" x14ac:dyDescent="0.25">
      <c r="M103" s="12"/>
      <c r="N103" s="12"/>
      <c r="O103" s="12"/>
      <c r="P103" s="12"/>
    </row>
    <row r="104" spans="13:16" s="11" customFormat="1" x14ac:dyDescent="0.25">
      <c r="M104" s="12"/>
      <c r="N104" s="12"/>
      <c r="O104" s="12"/>
      <c r="P104" s="12"/>
    </row>
    <row r="105" spans="13:16" s="11" customFormat="1" x14ac:dyDescent="0.25">
      <c r="M105" s="96"/>
      <c r="N105" s="12"/>
      <c r="O105" s="12"/>
      <c r="P105" s="12"/>
    </row>
    <row r="106" spans="13:16" s="11" customFormat="1" x14ac:dyDescent="0.25">
      <c r="M106" s="12"/>
      <c r="N106" s="12"/>
      <c r="O106" s="12"/>
      <c r="P106" s="12"/>
    </row>
    <row r="107" spans="13:16" s="11" customFormat="1" x14ac:dyDescent="0.25">
      <c r="M107" s="12"/>
      <c r="N107" s="12"/>
      <c r="O107" s="12"/>
      <c r="P107" s="12"/>
    </row>
    <row r="108" spans="13:16" s="11" customFormat="1" x14ac:dyDescent="0.25">
      <c r="M108" s="12"/>
      <c r="N108" s="12"/>
      <c r="O108" s="12"/>
      <c r="P108" s="12"/>
    </row>
    <row r="109" spans="13:16" s="11" customFormat="1" x14ac:dyDescent="0.25">
      <c r="M109" s="12"/>
      <c r="N109" s="12"/>
      <c r="O109" s="12"/>
      <c r="P109" s="12"/>
    </row>
    <row r="110" spans="13:16" s="11" customFormat="1" x14ac:dyDescent="0.25">
      <c r="M110" s="12"/>
      <c r="N110" s="12"/>
      <c r="O110" s="12"/>
      <c r="P110" s="12"/>
    </row>
    <row r="111" spans="13:16" s="11" customFormat="1" x14ac:dyDescent="0.25">
      <c r="M111" s="12"/>
      <c r="N111" s="12"/>
      <c r="O111" s="12"/>
      <c r="P111" s="12"/>
    </row>
    <row r="112" spans="13:16" s="11" customFormat="1" x14ac:dyDescent="0.25">
      <c r="M112" s="12"/>
      <c r="N112" s="12"/>
      <c r="O112" s="12"/>
      <c r="P112" s="12"/>
    </row>
    <row r="113" spans="13:16" s="11" customFormat="1" x14ac:dyDescent="0.25">
      <c r="M113" s="12"/>
      <c r="N113" s="12"/>
      <c r="O113" s="12"/>
      <c r="P113" s="12"/>
    </row>
    <row r="114" spans="13:16" s="11" customFormat="1" x14ac:dyDescent="0.25">
      <c r="M114" s="12"/>
      <c r="N114" s="12"/>
      <c r="O114" s="12"/>
      <c r="P114" s="12"/>
    </row>
    <row r="115" spans="13:16" s="11" customFormat="1" x14ac:dyDescent="0.25">
      <c r="M115" s="12"/>
      <c r="N115" s="12"/>
      <c r="O115" s="12"/>
      <c r="P115" s="12"/>
    </row>
    <row r="116" spans="13:16" s="11" customFormat="1" x14ac:dyDescent="0.25">
      <c r="M116" s="12"/>
      <c r="N116" s="12"/>
      <c r="O116" s="12"/>
      <c r="P116" s="12"/>
    </row>
    <row r="117" spans="13:16" s="11" customFormat="1" x14ac:dyDescent="0.25">
      <c r="M117" s="12"/>
      <c r="N117" s="12"/>
      <c r="O117" s="12"/>
      <c r="P117" s="12"/>
    </row>
    <row r="118" spans="13:16" s="11" customFormat="1" x14ac:dyDescent="0.25">
      <c r="M118" s="12"/>
      <c r="N118" s="12"/>
      <c r="O118" s="12"/>
      <c r="P118" s="12"/>
    </row>
    <row r="119" spans="13:16" s="11" customFormat="1" x14ac:dyDescent="0.25">
      <c r="M119" s="12"/>
      <c r="N119" s="12"/>
      <c r="O119" s="12"/>
      <c r="P119" s="12"/>
    </row>
    <row r="120" spans="13:16" s="11" customFormat="1" x14ac:dyDescent="0.25">
      <c r="M120" s="12"/>
      <c r="N120" s="12"/>
      <c r="O120" s="12"/>
      <c r="P120" s="12"/>
    </row>
    <row r="121" spans="13:16" s="11" customFormat="1" x14ac:dyDescent="0.25">
      <c r="M121" s="12"/>
      <c r="N121" s="12"/>
      <c r="O121" s="12"/>
      <c r="P121" s="12"/>
    </row>
    <row r="122" spans="13:16" s="11" customFormat="1" x14ac:dyDescent="0.25">
      <c r="M122" s="12"/>
      <c r="N122" s="12"/>
      <c r="O122" s="12"/>
      <c r="P122" s="12"/>
    </row>
    <row r="123" spans="13:16" s="11" customFormat="1" x14ac:dyDescent="0.25">
      <c r="M123" s="12"/>
      <c r="N123" s="12"/>
      <c r="O123" s="12"/>
      <c r="P123" s="12"/>
    </row>
    <row r="124" spans="13:16" s="11" customFormat="1" x14ac:dyDescent="0.25">
      <c r="M124" s="12"/>
      <c r="N124" s="12"/>
      <c r="O124" s="12"/>
      <c r="P124" s="12"/>
    </row>
    <row r="125" spans="13:16" s="11" customFormat="1" x14ac:dyDescent="0.25">
      <c r="M125" s="12"/>
      <c r="N125" s="12"/>
      <c r="O125" s="12"/>
      <c r="P125" s="12"/>
    </row>
    <row r="126" spans="13:16" s="11" customFormat="1" x14ac:dyDescent="0.25">
      <c r="M126" s="12"/>
      <c r="N126" s="12"/>
      <c r="O126" s="12"/>
      <c r="P126" s="12"/>
    </row>
    <row r="127" spans="13:16" s="11" customFormat="1" x14ac:dyDescent="0.25">
      <c r="M127" s="12"/>
      <c r="N127" s="12"/>
      <c r="O127" s="12"/>
      <c r="P127" s="12"/>
    </row>
    <row r="128" spans="13:16" s="11" customFormat="1" x14ac:dyDescent="0.25">
      <c r="M128" s="12"/>
      <c r="N128" s="12"/>
      <c r="O128" s="12"/>
      <c r="P128" s="12"/>
    </row>
    <row r="129" spans="13:16" s="11" customFormat="1" x14ac:dyDescent="0.25">
      <c r="M129" s="12"/>
      <c r="N129" s="12"/>
      <c r="O129" s="12"/>
      <c r="P129" s="12"/>
    </row>
    <row r="130" spans="13:16" s="11" customFormat="1" x14ac:dyDescent="0.25">
      <c r="M130" s="12"/>
      <c r="N130" s="12"/>
      <c r="O130" s="12"/>
      <c r="P130" s="12"/>
    </row>
    <row r="131" spans="13:16" s="11" customFormat="1" x14ac:dyDescent="0.25">
      <c r="M131" s="12"/>
      <c r="N131" s="12"/>
      <c r="O131" s="12"/>
      <c r="P131" s="12"/>
    </row>
    <row r="132" spans="13:16" s="11" customFormat="1" x14ac:dyDescent="0.25">
      <c r="M132" s="12"/>
      <c r="N132" s="12"/>
      <c r="O132" s="12"/>
      <c r="P132" s="12"/>
    </row>
    <row r="133" spans="13:16" s="11" customFormat="1" x14ac:dyDescent="0.25">
      <c r="M133" s="12"/>
      <c r="N133" s="12"/>
      <c r="O133" s="12"/>
      <c r="P133" s="12"/>
    </row>
    <row r="134" spans="13:16" s="11" customFormat="1" x14ac:dyDescent="0.25">
      <c r="M134" s="12"/>
      <c r="N134" s="12"/>
      <c r="O134" s="12"/>
      <c r="P134" s="12"/>
    </row>
    <row r="135" spans="13:16" s="11" customFormat="1" x14ac:dyDescent="0.25">
      <c r="M135" s="12"/>
      <c r="N135" s="12"/>
      <c r="O135" s="12"/>
      <c r="P135" s="12"/>
    </row>
    <row r="136" spans="13:16" s="11" customFormat="1" x14ac:dyDescent="0.25">
      <c r="M136" s="12"/>
      <c r="N136" s="12"/>
      <c r="O136" s="12"/>
      <c r="P136" s="12"/>
    </row>
    <row r="137" spans="13:16" s="11" customFormat="1" x14ac:dyDescent="0.25">
      <c r="M137" s="12"/>
      <c r="N137" s="12"/>
      <c r="O137" s="12"/>
      <c r="P137" s="12"/>
    </row>
    <row r="138" spans="13:16" s="11" customFormat="1" x14ac:dyDescent="0.25">
      <c r="M138" s="12"/>
      <c r="N138" s="12"/>
      <c r="O138" s="12"/>
      <c r="P138" s="12"/>
    </row>
    <row r="139" spans="13:16" s="11" customFormat="1" x14ac:dyDescent="0.25">
      <c r="M139" s="12"/>
      <c r="N139" s="12"/>
      <c r="O139" s="12"/>
      <c r="P139" s="12"/>
    </row>
    <row r="140" spans="13:16" s="11" customFormat="1" x14ac:dyDescent="0.25">
      <c r="M140" s="12"/>
      <c r="N140" s="12"/>
      <c r="O140" s="12"/>
      <c r="P140" s="12"/>
    </row>
    <row r="141" spans="13:16" s="11" customFormat="1" x14ac:dyDescent="0.25">
      <c r="M141" s="12"/>
      <c r="N141" s="12"/>
      <c r="O141" s="12"/>
      <c r="P141" s="12"/>
    </row>
    <row r="142" spans="13:16" s="11" customFormat="1" x14ac:dyDescent="0.25">
      <c r="M142" s="12"/>
      <c r="N142" s="12"/>
      <c r="O142" s="12"/>
      <c r="P142" s="12"/>
    </row>
    <row r="143" spans="13:16" s="11" customFormat="1" x14ac:dyDescent="0.25">
      <c r="M143" s="12"/>
      <c r="N143" s="12"/>
      <c r="O143" s="12"/>
      <c r="P143" s="12"/>
    </row>
    <row r="144" spans="13:16" s="11" customFormat="1" x14ac:dyDescent="0.25">
      <c r="M144" s="12"/>
      <c r="N144" s="12"/>
      <c r="O144" s="12"/>
      <c r="P144" s="12"/>
    </row>
    <row r="145" spans="13:16" s="11" customFormat="1" x14ac:dyDescent="0.25">
      <c r="M145" s="12"/>
      <c r="N145" s="12"/>
      <c r="O145" s="12"/>
      <c r="P145" s="12"/>
    </row>
    <row r="146" spans="13:16" s="11" customFormat="1" x14ac:dyDescent="0.25">
      <c r="M146" s="12"/>
      <c r="N146" s="12"/>
      <c r="O146" s="12"/>
      <c r="P146" s="12"/>
    </row>
    <row r="147" spans="13:16" s="11" customFormat="1" x14ac:dyDescent="0.25">
      <c r="M147" s="12"/>
      <c r="N147" s="12"/>
      <c r="O147" s="12"/>
      <c r="P147" s="12"/>
    </row>
    <row r="148" spans="13:16" s="11" customFormat="1" x14ac:dyDescent="0.25">
      <c r="M148" s="12"/>
      <c r="N148" s="12"/>
      <c r="O148" s="12"/>
      <c r="P148" s="12"/>
    </row>
    <row r="149" spans="13:16" s="11" customFormat="1" x14ac:dyDescent="0.25">
      <c r="M149" s="12"/>
      <c r="N149" s="12"/>
      <c r="O149" s="12"/>
      <c r="P149" s="12"/>
    </row>
    <row r="150" spans="13:16" s="11" customFormat="1" x14ac:dyDescent="0.25">
      <c r="M150" s="12"/>
      <c r="N150" s="12"/>
      <c r="O150" s="12"/>
      <c r="P150" s="12"/>
    </row>
    <row r="151" spans="13:16" s="11" customFormat="1" x14ac:dyDescent="0.25">
      <c r="M151" s="12"/>
      <c r="N151" s="12"/>
      <c r="O151" s="12"/>
      <c r="P151" s="12"/>
    </row>
    <row r="152" spans="13:16" s="11" customFormat="1" x14ac:dyDescent="0.25">
      <c r="M152" s="12"/>
      <c r="N152" s="12"/>
      <c r="O152" s="12"/>
      <c r="P152" s="12"/>
    </row>
    <row r="153" spans="13:16" s="11" customFormat="1" x14ac:dyDescent="0.25">
      <c r="M153" s="12"/>
      <c r="N153" s="12"/>
      <c r="O153" s="12"/>
      <c r="P153" s="12"/>
    </row>
    <row r="154" spans="13:16" s="11" customFormat="1" x14ac:dyDescent="0.25">
      <c r="M154" s="12"/>
      <c r="N154" s="12"/>
      <c r="O154" s="12"/>
      <c r="P154" s="12"/>
    </row>
    <row r="155" spans="13:16" s="11" customFormat="1" x14ac:dyDescent="0.25">
      <c r="M155" s="12"/>
      <c r="N155" s="12"/>
      <c r="O155" s="12"/>
      <c r="P155" s="12"/>
    </row>
    <row r="156" spans="13:16" s="11" customFormat="1" x14ac:dyDescent="0.25">
      <c r="M156" s="12"/>
      <c r="N156" s="12"/>
      <c r="O156" s="12"/>
      <c r="P156" s="12"/>
    </row>
    <row r="157" spans="13:16" s="11" customFormat="1" x14ac:dyDescent="0.25">
      <c r="M157" s="12"/>
      <c r="N157" s="12"/>
      <c r="O157" s="12"/>
      <c r="P157" s="12"/>
    </row>
    <row r="158" spans="13:16" s="11" customFormat="1" x14ac:dyDescent="0.25">
      <c r="M158" s="12"/>
      <c r="N158" s="12"/>
      <c r="O158" s="12"/>
      <c r="P158" s="12"/>
    </row>
    <row r="159" spans="13:16" s="11" customFormat="1" x14ac:dyDescent="0.25">
      <c r="M159" s="12"/>
      <c r="N159" s="12"/>
      <c r="O159" s="12"/>
      <c r="P159" s="12"/>
    </row>
    <row r="160" spans="13:16" s="11" customFormat="1" x14ac:dyDescent="0.25">
      <c r="M160" s="12"/>
      <c r="N160" s="12"/>
      <c r="O160" s="12"/>
      <c r="P160" s="12"/>
    </row>
    <row r="161" spans="13:16" s="11" customFormat="1" x14ac:dyDescent="0.25">
      <c r="M161" s="12"/>
      <c r="N161" s="12"/>
      <c r="O161" s="12"/>
      <c r="P161" s="12"/>
    </row>
    <row r="162" spans="13:16" s="11" customFormat="1" x14ac:dyDescent="0.25">
      <c r="M162" s="12"/>
      <c r="N162" s="12"/>
      <c r="O162" s="12"/>
      <c r="P162" s="12"/>
    </row>
    <row r="163" spans="13:16" s="11" customFormat="1" x14ac:dyDescent="0.25">
      <c r="M163" s="12"/>
      <c r="N163" s="12"/>
      <c r="O163" s="12"/>
      <c r="P163" s="12"/>
    </row>
    <row r="164" spans="13:16" s="11" customFormat="1" x14ac:dyDescent="0.25">
      <c r="M164" s="12"/>
      <c r="N164" s="12"/>
      <c r="O164" s="12"/>
      <c r="P164" s="12"/>
    </row>
    <row r="165" spans="13:16" s="11" customFormat="1" x14ac:dyDescent="0.25">
      <c r="M165" s="12"/>
      <c r="N165" s="12"/>
      <c r="O165" s="12"/>
      <c r="P165" s="12"/>
    </row>
    <row r="166" spans="13:16" s="11" customFormat="1" x14ac:dyDescent="0.25">
      <c r="M166" s="12"/>
      <c r="N166" s="12"/>
      <c r="O166" s="12"/>
      <c r="P166" s="12"/>
    </row>
    <row r="167" spans="13:16" s="11" customFormat="1" x14ac:dyDescent="0.25">
      <c r="M167" s="12"/>
      <c r="N167" s="12"/>
      <c r="O167" s="12"/>
      <c r="P167" s="12"/>
    </row>
    <row r="168" spans="13:16" s="11" customFormat="1" x14ac:dyDescent="0.25">
      <c r="M168" s="12"/>
      <c r="N168" s="12"/>
      <c r="O168" s="12"/>
      <c r="P168" s="12"/>
    </row>
    <row r="169" spans="13:16" s="11" customFormat="1" x14ac:dyDescent="0.25">
      <c r="M169" s="12"/>
      <c r="N169" s="12"/>
      <c r="O169" s="12"/>
      <c r="P169" s="12"/>
    </row>
    <row r="170" spans="13:16" s="11" customFormat="1" x14ac:dyDescent="0.25">
      <c r="M170" s="12"/>
      <c r="N170" s="12"/>
      <c r="O170" s="12"/>
      <c r="P170" s="12"/>
    </row>
    <row r="171" spans="13:16" s="11" customFormat="1" x14ac:dyDescent="0.25">
      <c r="M171" s="12"/>
      <c r="N171" s="12"/>
      <c r="O171" s="12"/>
      <c r="P171" s="12"/>
    </row>
    <row r="172" spans="13:16" s="11" customFormat="1" x14ac:dyDescent="0.25">
      <c r="M172" s="12"/>
      <c r="N172" s="12"/>
      <c r="O172" s="12"/>
      <c r="P172" s="12"/>
    </row>
    <row r="173" spans="13:16" s="11" customFormat="1" x14ac:dyDescent="0.25">
      <c r="M173" s="12"/>
      <c r="N173" s="12"/>
      <c r="O173" s="12"/>
      <c r="P173" s="12"/>
    </row>
    <row r="174" spans="13:16" s="11" customFormat="1" x14ac:dyDescent="0.25">
      <c r="M174" s="12"/>
      <c r="N174" s="12"/>
      <c r="O174" s="12"/>
      <c r="P174" s="12"/>
    </row>
    <row r="175" spans="13:16" s="11" customFormat="1" x14ac:dyDescent="0.25">
      <c r="M175" s="12"/>
      <c r="N175" s="12"/>
      <c r="O175" s="12"/>
      <c r="P175" s="12"/>
    </row>
    <row r="176" spans="13:16" s="11" customFormat="1" x14ac:dyDescent="0.25">
      <c r="M176" s="12"/>
      <c r="N176" s="12"/>
      <c r="O176" s="12"/>
      <c r="P176" s="12"/>
    </row>
    <row r="177" spans="13:16" s="11" customFormat="1" x14ac:dyDescent="0.25">
      <c r="M177" s="12"/>
      <c r="N177" s="12"/>
      <c r="O177" s="12"/>
      <c r="P177" s="12"/>
    </row>
    <row r="178" spans="13:16" s="11" customFormat="1" x14ac:dyDescent="0.25">
      <c r="M178" s="12"/>
      <c r="N178" s="12"/>
      <c r="O178" s="12"/>
      <c r="P178" s="12"/>
    </row>
    <row r="179" spans="13:16" s="11" customFormat="1" x14ac:dyDescent="0.25">
      <c r="M179" s="12"/>
      <c r="N179" s="12"/>
      <c r="O179" s="12"/>
      <c r="P179" s="12"/>
    </row>
    <row r="180" spans="13:16" s="11" customFormat="1" x14ac:dyDescent="0.25">
      <c r="M180" s="12"/>
      <c r="N180" s="12"/>
      <c r="O180" s="12"/>
      <c r="P180" s="12"/>
    </row>
    <row r="181" spans="13:16" s="11" customFormat="1" x14ac:dyDescent="0.25">
      <c r="M181" s="12"/>
      <c r="N181" s="12"/>
      <c r="O181" s="12"/>
      <c r="P181" s="12"/>
    </row>
    <row r="182" spans="13:16" s="11" customFormat="1" x14ac:dyDescent="0.25">
      <c r="M182" s="12"/>
      <c r="N182" s="12"/>
      <c r="O182" s="12"/>
      <c r="P182" s="12"/>
    </row>
    <row r="183" spans="13:16" s="11" customFormat="1" x14ac:dyDescent="0.25">
      <c r="M183" s="12"/>
      <c r="N183" s="12"/>
      <c r="O183" s="12"/>
      <c r="P183" s="12"/>
    </row>
    <row r="184" spans="13:16" s="11" customFormat="1" x14ac:dyDescent="0.25">
      <c r="M184" s="12"/>
      <c r="N184" s="12"/>
      <c r="O184" s="12"/>
      <c r="P184" s="12"/>
    </row>
    <row r="185" spans="13:16" s="11" customFormat="1" x14ac:dyDescent="0.25">
      <c r="M185" s="12"/>
      <c r="N185" s="12"/>
      <c r="O185" s="12"/>
      <c r="P185" s="12"/>
    </row>
    <row r="186" spans="13:16" s="11" customFormat="1" x14ac:dyDescent="0.25">
      <c r="M186" s="12"/>
      <c r="N186" s="12"/>
      <c r="O186" s="12"/>
      <c r="P186" s="12"/>
    </row>
    <row r="187" spans="13:16" s="11" customFormat="1" x14ac:dyDescent="0.25">
      <c r="M187" s="12"/>
      <c r="N187" s="12"/>
      <c r="O187" s="12"/>
      <c r="P187" s="12"/>
    </row>
    <row r="188" spans="13:16" s="11" customFormat="1" x14ac:dyDescent="0.25">
      <c r="M188" s="12"/>
      <c r="N188" s="12"/>
      <c r="O188" s="12"/>
      <c r="P188" s="12"/>
    </row>
    <row r="189" spans="13:16" s="11" customFormat="1" x14ac:dyDescent="0.25">
      <c r="M189" s="12"/>
      <c r="N189" s="12"/>
      <c r="O189" s="12"/>
      <c r="P189" s="12"/>
    </row>
    <row r="190" spans="13:16" s="11" customFormat="1" x14ac:dyDescent="0.25">
      <c r="M190" s="12"/>
      <c r="N190" s="12"/>
      <c r="O190" s="12"/>
      <c r="P190" s="12"/>
    </row>
    <row r="191" spans="13:16" s="11" customFormat="1" x14ac:dyDescent="0.25">
      <c r="M191" s="12"/>
      <c r="N191" s="12"/>
      <c r="O191" s="12"/>
      <c r="P191" s="12"/>
    </row>
    <row r="192" spans="13:16" s="11" customFormat="1" x14ac:dyDescent="0.25">
      <c r="M192" s="12"/>
      <c r="N192" s="12"/>
      <c r="O192" s="12"/>
      <c r="P192" s="12"/>
    </row>
    <row r="193" spans="13:16" s="11" customFormat="1" x14ac:dyDescent="0.25">
      <c r="M193" s="12"/>
      <c r="N193" s="12"/>
      <c r="O193" s="12"/>
      <c r="P193" s="12"/>
    </row>
    <row r="194" spans="13:16" s="11" customFormat="1" x14ac:dyDescent="0.25">
      <c r="M194" s="12"/>
      <c r="N194" s="12"/>
      <c r="O194" s="12"/>
      <c r="P194" s="12"/>
    </row>
    <row r="195" spans="13:16" s="11" customFormat="1" x14ac:dyDescent="0.25">
      <c r="M195" s="12"/>
      <c r="N195" s="12"/>
      <c r="O195" s="12"/>
      <c r="P195" s="12"/>
    </row>
    <row r="196" spans="13:16" s="11" customFormat="1" x14ac:dyDescent="0.25">
      <c r="M196" s="12"/>
      <c r="N196" s="12"/>
      <c r="O196" s="12"/>
      <c r="P196" s="12"/>
    </row>
    <row r="197" spans="13:16" s="11" customFormat="1" x14ac:dyDescent="0.25">
      <c r="M197" s="12"/>
      <c r="N197" s="12"/>
      <c r="O197" s="12"/>
      <c r="P197" s="12"/>
    </row>
    <row r="198" spans="13:16" s="11" customFormat="1" x14ac:dyDescent="0.25">
      <c r="M198" s="12"/>
      <c r="N198" s="12"/>
      <c r="O198" s="12"/>
      <c r="P198" s="12"/>
    </row>
    <row r="199" spans="13:16" s="11" customFormat="1" x14ac:dyDescent="0.25">
      <c r="M199" s="12"/>
      <c r="N199" s="12"/>
      <c r="O199" s="12"/>
      <c r="P199" s="12"/>
    </row>
    <row r="200" spans="13:16" s="11" customFormat="1" x14ac:dyDescent="0.25">
      <c r="M200" s="12"/>
      <c r="N200" s="12"/>
      <c r="O200" s="12"/>
      <c r="P200" s="12"/>
    </row>
    <row r="201" spans="13:16" s="11" customFormat="1" x14ac:dyDescent="0.25">
      <c r="M201" s="12"/>
      <c r="N201" s="12"/>
      <c r="O201" s="12"/>
      <c r="P201" s="12"/>
    </row>
    <row r="202" spans="13:16" s="11" customFormat="1" x14ac:dyDescent="0.25">
      <c r="M202" s="12"/>
      <c r="N202" s="12"/>
      <c r="O202" s="12"/>
      <c r="P202" s="12"/>
    </row>
    <row r="203" spans="13:16" s="11" customFormat="1" x14ac:dyDescent="0.25">
      <c r="M203" s="12"/>
      <c r="N203" s="12"/>
      <c r="O203" s="12"/>
      <c r="P203" s="12"/>
    </row>
    <row r="204" spans="13:16" s="11" customFormat="1" x14ac:dyDescent="0.25">
      <c r="M204" s="12"/>
      <c r="N204" s="12"/>
      <c r="O204" s="12"/>
      <c r="P204" s="12"/>
    </row>
    <row r="205" spans="13:16" s="11" customFormat="1" x14ac:dyDescent="0.25">
      <c r="M205" s="12"/>
      <c r="N205" s="12"/>
      <c r="O205" s="12"/>
      <c r="P205" s="12"/>
    </row>
    <row r="206" spans="13:16" s="11" customFormat="1" x14ac:dyDescent="0.25">
      <c r="M206" s="12"/>
      <c r="N206" s="12"/>
      <c r="O206" s="12"/>
      <c r="P206" s="12"/>
    </row>
    <row r="207" spans="13:16" s="11" customFormat="1" x14ac:dyDescent="0.25">
      <c r="M207" s="12"/>
      <c r="N207" s="12"/>
      <c r="O207" s="12"/>
      <c r="P207" s="12"/>
    </row>
    <row r="208" spans="13:16" s="11" customFormat="1" x14ac:dyDescent="0.25">
      <c r="M208" s="12"/>
      <c r="N208" s="12"/>
      <c r="O208" s="12"/>
      <c r="P208" s="12"/>
    </row>
    <row r="209" spans="12:16" s="11" customFormat="1" x14ac:dyDescent="0.25">
      <c r="M209" s="12"/>
      <c r="N209" s="12"/>
      <c r="O209" s="12"/>
      <c r="P209" s="12"/>
    </row>
    <row r="210" spans="12:16" s="11" customFormat="1" x14ac:dyDescent="0.25">
      <c r="L210"/>
      <c r="M210" s="12"/>
      <c r="N210" s="12"/>
      <c r="O210" s="12"/>
      <c r="P210" s="12"/>
    </row>
  </sheetData>
  <mergeCells count="29">
    <mergeCell ref="A4:A5"/>
    <mergeCell ref="B4:B5"/>
    <mergeCell ref="C4:C5"/>
    <mergeCell ref="D4:D5"/>
    <mergeCell ref="E4:E5"/>
    <mergeCell ref="B14:R14"/>
    <mergeCell ref="G4:G5"/>
    <mergeCell ref="H4:I4"/>
    <mergeCell ref="J4:J5"/>
    <mergeCell ref="K4:L4"/>
    <mergeCell ref="M4:N4"/>
    <mergeCell ref="O4:P4"/>
    <mergeCell ref="F4:F5"/>
    <mergeCell ref="Q4:Q5"/>
    <mergeCell ref="R4:R5"/>
    <mergeCell ref="B8:R8"/>
    <mergeCell ref="B10:R10"/>
    <mergeCell ref="B12:R12"/>
    <mergeCell ref="M30:N30"/>
    <mergeCell ref="O30:P30"/>
    <mergeCell ref="M75:N75"/>
    <mergeCell ref="O75:P75"/>
    <mergeCell ref="B16:R16"/>
    <mergeCell ref="B18:R18"/>
    <mergeCell ref="B20:R20"/>
    <mergeCell ref="B22:R22"/>
    <mergeCell ref="B24:R24"/>
    <mergeCell ref="B26:R26"/>
    <mergeCell ref="B28:R28"/>
  </mergeCells>
  <pageMargins left="0.7"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S154"/>
  <sheetViews>
    <sheetView zoomScale="60" zoomScaleNormal="60" workbookViewId="0">
      <selection activeCell="F2" sqref="F2"/>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140625" customWidth="1"/>
    <col min="9" max="9" width="10.42578125" customWidth="1"/>
    <col min="10" max="10" width="29.7109375" customWidth="1"/>
    <col min="11" max="11" width="10.7109375" customWidth="1"/>
    <col min="12" max="12" width="12.7109375" customWidth="1"/>
    <col min="13" max="16" width="14.7109375" style="2" customWidth="1"/>
    <col min="17" max="17" width="20.7109375" customWidth="1"/>
    <col min="18" max="18" width="23.855468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1" spans="1:19" ht="18.75" x14ac:dyDescent="0.3">
      <c r="A1" s="266" t="s">
        <v>793</v>
      </c>
      <c r="B1" s="97"/>
      <c r="C1" s="97"/>
      <c r="D1" s="97"/>
      <c r="E1" s="97"/>
      <c r="F1" s="97"/>
      <c r="G1" s="97"/>
      <c r="H1" s="97"/>
      <c r="I1" s="97"/>
      <c r="J1" s="97"/>
      <c r="K1" s="97"/>
      <c r="L1" s="97"/>
      <c r="M1" s="98"/>
      <c r="N1" s="98"/>
      <c r="O1" s="98"/>
      <c r="P1" s="98"/>
      <c r="Q1" s="97"/>
      <c r="R1" s="97"/>
    </row>
    <row r="2" spans="1:19" ht="18.75" x14ac:dyDescent="0.3">
      <c r="A2" s="99" t="s">
        <v>810</v>
      </c>
      <c r="B2" s="97"/>
      <c r="C2" s="97"/>
      <c r="D2" s="97"/>
      <c r="E2" s="97"/>
      <c r="F2" s="97"/>
      <c r="G2" s="97"/>
      <c r="H2" s="97"/>
      <c r="I2" s="97"/>
      <c r="J2" s="97"/>
      <c r="K2" s="97"/>
      <c r="L2" s="97"/>
      <c r="M2" s="98"/>
      <c r="N2" s="98"/>
      <c r="O2" s="98"/>
      <c r="P2" s="98"/>
      <c r="Q2" s="97"/>
      <c r="R2" s="97"/>
    </row>
    <row r="3" spans="1:19" ht="18.75" x14ac:dyDescent="0.3">
      <c r="A3" s="97"/>
      <c r="B3" s="97"/>
      <c r="C3" s="97"/>
      <c r="D3" s="97"/>
      <c r="E3" s="97"/>
      <c r="F3" s="97"/>
      <c r="G3" s="97"/>
      <c r="H3" s="97"/>
      <c r="I3" s="97"/>
      <c r="J3" s="97"/>
      <c r="K3" s="97"/>
      <c r="L3" s="97"/>
      <c r="M3" s="98"/>
      <c r="N3" s="98"/>
      <c r="O3" s="98"/>
      <c r="P3" s="98"/>
      <c r="Q3" s="97"/>
      <c r="R3" s="97"/>
    </row>
    <row r="4" spans="1:19" s="4" customFormat="1" ht="47.25" customHeight="1" x14ac:dyDescent="0.25">
      <c r="A4" s="302" t="s">
        <v>0</v>
      </c>
      <c r="B4" s="304" t="s">
        <v>1</v>
      </c>
      <c r="C4" s="304" t="s">
        <v>2</v>
      </c>
      <c r="D4" s="304" t="s">
        <v>3</v>
      </c>
      <c r="E4" s="302" t="s">
        <v>4</v>
      </c>
      <c r="F4" s="302" t="s">
        <v>5</v>
      </c>
      <c r="G4" s="302" t="s">
        <v>6</v>
      </c>
      <c r="H4" s="319" t="s">
        <v>7</v>
      </c>
      <c r="I4" s="319"/>
      <c r="J4" s="302" t="s">
        <v>8</v>
      </c>
      <c r="K4" s="320" t="s">
        <v>9</v>
      </c>
      <c r="L4" s="446"/>
      <c r="M4" s="322" t="s">
        <v>10</v>
      </c>
      <c r="N4" s="322"/>
      <c r="O4" s="322" t="s">
        <v>11</v>
      </c>
      <c r="P4" s="322"/>
      <c r="Q4" s="302" t="s">
        <v>12</v>
      </c>
      <c r="R4" s="304" t="s">
        <v>13</v>
      </c>
      <c r="S4" s="3"/>
    </row>
    <row r="5" spans="1:19" s="4" customFormat="1" ht="35.25" customHeight="1" x14ac:dyDescent="0.2">
      <c r="A5" s="303"/>
      <c r="B5" s="305"/>
      <c r="C5" s="305"/>
      <c r="D5" s="305"/>
      <c r="E5" s="303"/>
      <c r="F5" s="303"/>
      <c r="G5" s="303"/>
      <c r="H5" s="189" t="s">
        <v>14</v>
      </c>
      <c r="I5" s="189" t="s">
        <v>15</v>
      </c>
      <c r="J5" s="303"/>
      <c r="K5" s="190">
        <v>2018</v>
      </c>
      <c r="L5" s="190">
        <v>2019</v>
      </c>
      <c r="M5" s="194">
        <v>2018</v>
      </c>
      <c r="N5" s="194">
        <v>2019</v>
      </c>
      <c r="O5" s="194">
        <v>2018</v>
      </c>
      <c r="P5" s="194">
        <v>2019</v>
      </c>
      <c r="Q5" s="303"/>
      <c r="R5" s="305"/>
      <c r="S5" s="3"/>
    </row>
    <row r="6" spans="1:19" s="4" customFormat="1" ht="15.75" customHeight="1" x14ac:dyDescent="0.2">
      <c r="A6" s="192" t="s">
        <v>16</v>
      </c>
      <c r="B6" s="189" t="s">
        <v>17</v>
      </c>
      <c r="C6" s="189" t="s">
        <v>18</v>
      </c>
      <c r="D6" s="189" t="s">
        <v>19</v>
      </c>
      <c r="E6" s="192" t="s">
        <v>20</v>
      </c>
      <c r="F6" s="192" t="s">
        <v>21</v>
      </c>
      <c r="G6" s="192" t="s">
        <v>22</v>
      </c>
      <c r="H6" s="189" t="s">
        <v>23</v>
      </c>
      <c r="I6" s="189" t="s">
        <v>24</v>
      </c>
      <c r="J6" s="192" t="s">
        <v>25</v>
      </c>
      <c r="K6" s="190" t="s">
        <v>26</v>
      </c>
      <c r="L6" s="190" t="s">
        <v>27</v>
      </c>
      <c r="M6" s="191" t="s">
        <v>28</v>
      </c>
      <c r="N6" s="191" t="s">
        <v>29</v>
      </c>
      <c r="O6" s="191" t="s">
        <v>30</v>
      </c>
      <c r="P6" s="191" t="s">
        <v>31</v>
      </c>
      <c r="Q6" s="192" t="s">
        <v>32</v>
      </c>
      <c r="R6" s="189" t="s">
        <v>33</v>
      </c>
      <c r="S6" s="3"/>
    </row>
    <row r="7" spans="1:19" s="10" customFormat="1" ht="116.25" customHeight="1" x14ac:dyDescent="0.25">
      <c r="A7" s="291">
        <v>1</v>
      </c>
      <c r="B7" s="291">
        <v>1.2</v>
      </c>
      <c r="C7" s="291">
        <v>4</v>
      </c>
      <c r="D7" s="307">
        <v>2</v>
      </c>
      <c r="E7" s="310" t="s">
        <v>523</v>
      </c>
      <c r="F7" s="307" t="s">
        <v>524</v>
      </c>
      <c r="G7" s="307" t="s">
        <v>525</v>
      </c>
      <c r="H7" s="201" t="s">
        <v>526</v>
      </c>
      <c r="I7" s="201">
        <v>150</v>
      </c>
      <c r="J7" s="445" t="s">
        <v>527</v>
      </c>
      <c r="K7" s="324" t="s">
        <v>50</v>
      </c>
      <c r="L7" s="324"/>
      <c r="M7" s="326">
        <v>17250</v>
      </c>
      <c r="N7" s="326"/>
      <c r="O7" s="326">
        <v>17250</v>
      </c>
      <c r="P7" s="326"/>
      <c r="Q7" s="307" t="s">
        <v>528</v>
      </c>
      <c r="R7" s="307" t="s">
        <v>529</v>
      </c>
      <c r="S7" s="9"/>
    </row>
    <row r="8" spans="1:19" s="10" customFormat="1" ht="78" customHeight="1" x14ac:dyDescent="0.25">
      <c r="A8" s="292"/>
      <c r="B8" s="292"/>
      <c r="C8" s="292"/>
      <c r="D8" s="309"/>
      <c r="E8" s="312"/>
      <c r="F8" s="309"/>
      <c r="G8" s="309"/>
      <c r="H8" s="201" t="s">
        <v>42</v>
      </c>
      <c r="I8" s="201">
        <v>150</v>
      </c>
      <c r="J8" s="445"/>
      <c r="K8" s="325"/>
      <c r="L8" s="325"/>
      <c r="M8" s="327"/>
      <c r="N8" s="327"/>
      <c r="O8" s="327"/>
      <c r="P8" s="327"/>
      <c r="Q8" s="309"/>
      <c r="R8" s="309"/>
      <c r="S8" s="9"/>
    </row>
    <row r="9" spans="1:19" s="10" customFormat="1" ht="49.5" customHeight="1" x14ac:dyDescent="0.25">
      <c r="A9" s="295" t="s">
        <v>639</v>
      </c>
      <c r="B9" s="289"/>
      <c r="C9" s="289"/>
      <c r="D9" s="289"/>
      <c r="E9" s="289"/>
      <c r="F9" s="289"/>
      <c r="G9" s="289"/>
      <c r="H9" s="289"/>
      <c r="I9" s="289"/>
      <c r="J9" s="289"/>
      <c r="K9" s="289"/>
      <c r="L9" s="289"/>
      <c r="M9" s="289"/>
      <c r="N9" s="289"/>
      <c r="O9" s="289"/>
      <c r="P9" s="289"/>
      <c r="Q9" s="289"/>
      <c r="R9" s="290"/>
      <c r="S9" s="9"/>
    </row>
    <row r="10" spans="1:19" s="10" customFormat="1" ht="217.5" customHeight="1" x14ac:dyDescent="0.25">
      <c r="A10" s="178">
        <v>2</v>
      </c>
      <c r="B10" s="178">
        <v>1</v>
      </c>
      <c r="C10" s="178">
        <v>4</v>
      </c>
      <c r="D10" s="180">
        <v>2</v>
      </c>
      <c r="E10" s="202" t="s">
        <v>530</v>
      </c>
      <c r="F10" s="180" t="s">
        <v>531</v>
      </c>
      <c r="G10" s="178" t="s">
        <v>97</v>
      </c>
      <c r="H10" s="180" t="s">
        <v>275</v>
      </c>
      <c r="I10" s="178">
        <v>20</v>
      </c>
      <c r="J10" s="180" t="s">
        <v>532</v>
      </c>
      <c r="K10" s="179" t="s">
        <v>50</v>
      </c>
      <c r="L10" s="179"/>
      <c r="M10" s="182">
        <v>24415.17</v>
      </c>
      <c r="N10" s="182"/>
      <c r="O10" s="182">
        <v>24415.17</v>
      </c>
      <c r="P10" s="182"/>
      <c r="Q10" s="180" t="s">
        <v>528</v>
      </c>
      <c r="R10" s="180" t="s">
        <v>529</v>
      </c>
      <c r="S10" s="9"/>
    </row>
    <row r="11" spans="1:19" s="10" customFormat="1" ht="48" customHeight="1" x14ac:dyDescent="0.25">
      <c r="A11" s="295" t="s">
        <v>533</v>
      </c>
      <c r="B11" s="296"/>
      <c r="C11" s="296"/>
      <c r="D11" s="296"/>
      <c r="E11" s="296"/>
      <c r="F11" s="296"/>
      <c r="G11" s="296"/>
      <c r="H11" s="296"/>
      <c r="I11" s="296"/>
      <c r="J11" s="296"/>
      <c r="K11" s="296"/>
      <c r="L11" s="296"/>
      <c r="M11" s="296"/>
      <c r="N11" s="296"/>
      <c r="O11" s="296"/>
      <c r="P11" s="296"/>
      <c r="Q11" s="296"/>
      <c r="R11" s="297"/>
      <c r="S11" s="9"/>
    </row>
    <row r="12" spans="1:19" s="100" customFormat="1" ht="231" customHeight="1" x14ac:dyDescent="0.25">
      <c r="A12" s="203">
        <v>3</v>
      </c>
      <c r="B12" s="203">
        <v>1</v>
      </c>
      <c r="C12" s="203">
        <v>4</v>
      </c>
      <c r="D12" s="203">
        <v>5</v>
      </c>
      <c r="E12" s="204" t="s">
        <v>534</v>
      </c>
      <c r="F12" s="176" t="s">
        <v>535</v>
      </c>
      <c r="G12" s="176" t="s">
        <v>536</v>
      </c>
      <c r="H12" s="176" t="s">
        <v>275</v>
      </c>
      <c r="I12" s="203">
        <v>25</v>
      </c>
      <c r="J12" s="176" t="s">
        <v>537</v>
      </c>
      <c r="K12" s="176" t="s">
        <v>50</v>
      </c>
      <c r="L12" s="31"/>
      <c r="M12" s="42">
        <v>40000</v>
      </c>
      <c r="N12" s="197"/>
      <c r="O12" s="42">
        <v>40000</v>
      </c>
      <c r="P12" s="197"/>
      <c r="Q12" s="180" t="s">
        <v>528</v>
      </c>
      <c r="R12" s="180" t="s">
        <v>529</v>
      </c>
    </row>
    <row r="13" spans="1:19" s="11" customFormat="1" ht="64.5" customHeight="1" x14ac:dyDescent="0.25">
      <c r="A13" s="412" t="s">
        <v>538</v>
      </c>
      <c r="B13" s="440"/>
      <c r="C13" s="440"/>
      <c r="D13" s="440"/>
      <c r="E13" s="440"/>
      <c r="F13" s="440"/>
      <c r="G13" s="440"/>
      <c r="H13" s="440"/>
      <c r="I13" s="440"/>
      <c r="J13" s="440"/>
      <c r="K13" s="440"/>
      <c r="L13" s="440"/>
      <c r="M13" s="440"/>
      <c r="N13" s="440"/>
      <c r="O13" s="440"/>
      <c r="P13" s="440"/>
      <c r="Q13" s="440"/>
      <c r="R13" s="441"/>
    </row>
    <row r="14" spans="1:19" s="11" customFormat="1" ht="191.25" customHeight="1" x14ac:dyDescent="0.25">
      <c r="A14" s="176">
        <v>4</v>
      </c>
      <c r="B14" s="205">
        <v>1</v>
      </c>
      <c r="C14" s="176">
        <v>4</v>
      </c>
      <c r="D14" s="176">
        <v>5</v>
      </c>
      <c r="E14" s="204" t="s">
        <v>539</v>
      </c>
      <c r="F14" s="176" t="s">
        <v>540</v>
      </c>
      <c r="G14" s="176" t="s">
        <v>536</v>
      </c>
      <c r="H14" s="176" t="s">
        <v>42</v>
      </c>
      <c r="I14" s="176">
        <v>30</v>
      </c>
      <c r="J14" s="176" t="s">
        <v>541</v>
      </c>
      <c r="K14" s="176" t="s">
        <v>50</v>
      </c>
      <c r="L14" s="183"/>
      <c r="M14" s="206">
        <v>15230.96</v>
      </c>
      <c r="N14" s="183"/>
      <c r="O14" s="206">
        <v>15230.96</v>
      </c>
      <c r="P14" s="183"/>
      <c r="Q14" s="180" t="s">
        <v>528</v>
      </c>
      <c r="R14" s="180" t="s">
        <v>529</v>
      </c>
    </row>
    <row r="15" spans="1:19" s="11" customFormat="1" ht="96" customHeight="1" x14ac:dyDescent="0.25">
      <c r="A15" s="442" t="s">
        <v>542</v>
      </c>
      <c r="B15" s="443"/>
      <c r="C15" s="443"/>
      <c r="D15" s="443"/>
      <c r="E15" s="443"/>
      <c r="F15" s="443"/>
      <c r="G15" s="443"/>
      <c r="H15" s="443"/>
      <c r="I15" s="443"/>
      <c r="J15" s="443"/>
      <c r="K15" s="443"/>
      <c r="L15" s="443"/>
      <c r="M15" s="443"/>
      <c r="N15" s="443"/>
      <c r="O15" s="443"/>
      <c r="P15" s="443"/>
      <c r="Q15" s="443"/>
      <c r="R15" s="444"/>
    </row>
    <row r="16" spans="1:19" s="102" customFormat="1" ht="150" x14ac:dyDescent="0.25">
      <c r="A16" s="63">
        <v>5</v>
      </c>
      <c r="B16" s="178">
        <v>1</v>
      </c>
      <c r="C16" s="178">
        <v>4</v>
      </c>
      <c r="D16" s="180">
        <v>5</v>
      </c>
      <c r="E16" s="180" t="s">
        <v>633</v>
      </c>
      <c r="F16" s="180" t="s">
        <v>634</v>
      </c>
      <c r="G16" s="180" t="s">
        <v>37</v>
      </c>
      <c r="H16" s="179" t="s">
        <v>42</v>
      </c>
      <c r="I16" s="69" t="s">
        <v>222</v>
      </c>
      <c r="J16" s="180" t="s">
        <v>635</v>
      </c>
      <c r="K16" s="179" t="s">
        <v>337</v>
      </c>
      <c r="L16" s="179"/>
      <c r="M16" s="182">
        <v>25528.5</v>
      </c>
      <c r="N16" s="182"/>
      <c r="O16" s="182">
        <v>22028.5</v>
      </c>
      <c r="P16" s="182"/>
      <c r="Q16" s="180" t="s">
        <v>636</v>
      </c>
      <c r="R16" s="180" t="s">
        <v>637</v>
      </c>
    </row>
    <row r="17" spans="1:18" s="11" customFormat="1" x14ac:dyDescent="0.25">
      <c r="A17" s="178"/>
      <c r="B17" s="288" t="s">
        <v>638</v>
      </c>
      <c r="C17" s="289"/>
      <c r="D17" s="289"/>
      <c r="E17" s="289"/>
      <c r="F17" s="289"/>
      <c r="G17" s="289"/>
      <c r="H17" s="289"/>
      <c r="I17" s="289"/>
      <c r="J17" s="289"/>
      <c r="K17" s="289"/>
      <c r="L17" s="289"/>
      <c r="M17" s="289"/>
      <c r="N17" s="289"/>
      <c r="O17" s="289"/>
      <c r="P17" s="289"/>
      <c r="Q17" s="289"/>
      <c r="R17" s="290"/>
    </row>
    <row r="18" spans="1:18" s="219" customFormat="1" x14ac:dyDescent="0.25">
      <c r="A18" s="207"/>
      <c r="B18" s="208"/>
      <c r="C18" s="208"/>
      <c r="D18" s="208"/>
      <c r="E18" s="208"/>
      <c r="F18" s="208"/>
      <c r="G18" s="208"/>
      <c r="H18" s="208"/>
      <c r="I18" s="208"/>
      <c r="J18" s="208"/>
      <c r="K18" s="208"/>
      <c r="L18" s="208"/>
      <c r="M18" s="209"/>
      <c r="N18" s="209"/>
      <c r="O18" s="209"/>
      <c r="P18" s="209"/>
      <c r="Q18" s="208"/>
      <c r="R18" s="208"/>
    </row>
    <row r="19" spans="1:18" s="193" customFormat="1" x14ac:dyDescent="0.25">
      <c r="A19" s="207"/>
      <c r="B19" s="208"/>
      <c r="C19" s="208"/>
      <c r="D19" s="208"/>
      <c r="E19" s="208"/>
      <c r="F19" s="208"/>
      <c r="G19" s="208"/>
      <c r="H19" s="208"/>
      <c r="I19" s="208"/>
      <c r="J19" s="208"/>
      <c r="K19" s="208"/>
      <c r="L19" s="208"/>
      <c r="M19" s="434" t="s">
        <v>144</v>
      </c>
      <c r="N19" s="434"/>
      <c r="O19" s="434" t="s">
        <v>145</v>
      </c>
      <c r="P19" s="434"/>
      <c r="Q19" s="208"/>
      <c r="R19" s="208"/>
    </row>
    <row r="20" spans="1:18" s="11" customFormat="1" ht="18.75" x14ac:dyDescent="0.3">
      <c r="A20" s="101"/>
      <c r="B20" s="97"/>
      <c r="C20" s="97"/>
      <c r="D20" s="97"/>
      <c r="E20" s="97"/>
      <c r="F20" s="97"/>
      <c r="G20" s="97"/>
      <c r="H20" s="97"/>
      <c r="I20" s="97"/>
      <c r="J20" s="97"/>
      <c r="K20" s="97"/>
      <c r="L20" s="97"/>
      <c r="M20" s="195" t="s">
        <v>118</v>
      </c>
      <c r="N20" s="195" t="s">
        <v>119</v>
      </c>
      <c r="O20" s="195" t="s">
        <v>118</v>
      </c>
      <c r="P20" s="195" t="s">
        <v>119</v>
      </c>
      <c r="Q20" s="97"/>
      <c r="R20" s="97"/>
    </row>
    <row r="21" spans="1:18" s="11" customFormat="1" ht="18.75" x14ac:dyDescent="0.3">
      <c r="A21" s="97"/>
      <c r="B21" s="97"/>
      <c r="C21" s="97"/>
      <c r="D21" s="97"/>
      <c r="E21" s="97"/>
      <c r="F21" s="97"/>
      <c r="G21" s="97"/>
      <c r="H21" s="97"/>
      <c r="I21" s="97"/>
      <c r="J21" s="97"/>
      <c r="K21" s="97"/>
      <c r="L21" s="97"/>
      <c r="M21" s="196">
        <v>4</v>
      </c>
      <c r="N21" s="197">
        <f>O12+O10+O7+O14</f>
        <v>96896.13</v>
      </c>
      <c r="O21" s="198">
        <v>1</v>
      </c>
      <c r="P21" s="155">
        <v>22028.5</v>
      </c>
      <c r="Q21" s="97"/>
      <c r="R21" s="97"/>
    </row>
    <row r="22" spans="1:18" s="11" customFormat="1" ht="18.75" x14ac:dyDescent="0.3">
      <c r="A22" s="97"/>
      <c r="B22" s="97"/>
      <c r="C22" s="97"/>
      <c r="D22" s="97"/>
      <c r="E22" s="97"/>
      <c r="F22" s="97"/>
      <c r="G22" s="97"/>
      <c r="H22" s="97"/>
      <c r="I22" s="97"/>
      <c r="J22" s="97"/>
      <c r="K22" s="97"/>
      <c r="L22" s="97"/>
      <c r="M22" s="98"/>
      <c r="N22" s="98"/>
      <c r="O22" s="98"/>
      <c r="P22" s="98"/>
      <c r="Q22" s="97"/>
      <c r="R22" s="97"/>
    </row>
    <row r="23" spans="1:18" s="11" customFormat="1" x14ac:dyDescent="0.25">
      <c r="M23" s="12"/>
      <c r="N23" s="12"/>
      <c r="O23" s="12"/>
      <c r="P23" s="12"/>
    </row>
    <row r="24" spans="1:18" s="11" customFormat="1" x14ac:dyDescent="0.25">
      <c r="M24" s="12"/>
      <c r="N24" s="12"/>
      <c r="O24" s="12"/>
      <c r="P24" s="12"/>
    </row>
    <row r="25" spans="1:18" s="11" customFormat="1" x14ac:dyDescent="0.25">
      <c r="M25" s="12"/>
      <c r="N25" s="12"/>
      <c r="O25" s="12"/>
      <c r="P25" s="12"/>
    </row>
    <row r="26" spans="1:18" s="11" customFormat="1" x14ac:dyDescent="0.25">
      <c r="M26" s="12"/>
      <c r="N26" s="12"/>
      <c r="O26" s="12"/>
      <c r="P26" s="12"/>
    </row>
    <row r="27" spans="1:18" s="11" customFormat="1" x14ac:dyDescent="0.25">
      <c r="M27" s="12"/>
      <c r="N27" s="12"/>
      <c r="O27" s="12"/>
      <c r="P27" s="12"/>
    </row>
    <row r="28" spans="1:18" s="11" customFormat="1" x14ac:dyDescent="0.25">
      <c r="M28" s="12"/>
      <c r="N28" s="12"/>
      <c r="O28" s="12"/>
      <c r="P28" s="12"/>
    </row>
    <row r="29" spans="1:18" s="11" customFormat="1" x14ac:dyDescent="0.25">
      <c r="M29" s="12"/>
      <c r="N29" s="12"/>
      <c r="O29" s="12"/>
      <c r="P29" s="12"/>
    </row>
    <row r="30" spans="1:18" s="11" customFormat="1" x14ac:dyDescent="0.25">
      <c r="M30" s="12"/>
      <c r="N30" s="12"/>
      <c r="O30" s="12"/>
      <c r="P30" s="12"/>
    </row>
    <row r="31" spans="1:18" s="11" customFormat="1" x14ac:dyDescent="0.25">
      <c r="M31" s="12"/>
      <c r="N31" s="12"/>
      <c r="O31" s="12"/>
      <c r="P31" s="12"/>
    </row>
    <row r="32" spans="1:18" s="11" customFormat="1" x14ac:dyDescent="0.25">
      <c r="M32" s="12"/>
      <c r="N32" s="12"/>
      <c r="O32" s="12"/>
      <c r="P32" s="12"/>
    </row>
    <row r="33" spans="7:16" s="11" customFormat="1" x14ac:dyDescent="0.25">
      <c r="M33" s="12"/>
      <c r="N33" s="12"/>
      <c r="O33" s="12"/>
      <c r="P33" s="12"/>
    </row>
    <row r="34" spans="7:16" s="11" customFormat="1" x14ac:dyDescent="0.25">
      <c r="M34" s="12"/>
      <c r="N34" s="12"/>
      <c r="O34" s="12"/>
      <c r="P34" s="12"/>
    </row>
    <row r="35" spans="7:16" s="11" customFormat="1" x14ac:dyDescent="0.25">
      <c r="M35" s="12"/>
      <c r="N35" s="12"/>
      <c r="O35" s="12"/>
      <c r="P35" s="12"/>
    </row>
    <row r="36" spans="7:16" s="11" customFormat="1" x14ac:dyDescent="0.25">
      <c r="M36" s="12"/>
      <c r="N36" s="12"/>
      <c r="O36" s="12"/>
      <c r="P36" s="12"/>
    </row>
    <row r="37" spans="7:16" s="11" customFormat="1" x14ac:dyDescent="0.25">
      <c r="M37" s="12"/>
      <c r="N37" s="12"/>
      <c r="O37" s="12"/>
      <c r="P37" s="12"/>
    </row>
    <row r="38" spans="7:16" s="11" customFormat="1" x14ac:dyDescent="0.25">
      <c r="M38" s="12"/>
      <c r="N38" s="12"/>
      <c r="O38" s="12"/>
      <c r="P38" s="12"/>
    </row>
    <row r="39" spans="7:16" s="11" customFormat="1" x14ac:dyDescent="0.25">
      <c r="G39" s="74"/>
      <c r="M39" s="12"/>
      <c r="N39" s="12"/>
      <c r="O39" s="12"/>
      <c r="P39" s="12"/>
    </row>
    <row r="40" spans="7:16" s="11" customFormat="1" x14ac:dyDescent="0.25">
      <c r="M40" s="12"/>
      <c r="N40" s="12"/>
      <c r="O40" s="12"/>
      <c r="P40" s="12"/>
    </row>
    <row r="41" spans="7:16" s="11" customFormat="1" x14ac:dyDescent="0.25">
      <c r="M41" s="12"/>
      <c r="N41" s="12"/>
      <c r="O41" s="12"/>
      <c r="P41" s="12"/>
    </row>
    <row r="42" spans="7:16" s="11" customFormat="1" x14ac:dyDescent="0.25">
      <c r="M42" s="12"/>
      <c r="N42" s="12"/>
      <c r="O42" s="12"/>
      <c r="P42" s="12"/>
    </row>
    <row r="43" spans="7:16" s="11" customFormat="1" x14ac:dyDescent="0.25">
      <c r="M43" s="12"/>
      <c r="N43" s="12"/>
      <c r="O43" s="12"/>
      <c r="P43" s="12"/>
    </row>
    <row r="44" spans="7:16" s="11" customFormat="1" x14ac:dyDescent="0.25">
      <c r="M44" s="12"/>
      <c r="N44" s="12"/>
      <c r="O44" s="12"/>
      <c r="P44" s="12"/>
    </row>
    <row r="45" spans="7:16" s="11" customFormat="1" x14ac:dyDescent="0.25">
      <c r="M45" s="12"/>
      <c r="N45" s="12"/>
      <c r="O45" s="12"/>
      <c r="P45" s="12"/>
    </row>
    <row r="46" spans="7:16" s="11" customFormat="1" x14ac:dyDescent="0.25">
      <c r="M46" s="12"/>
      <c r="N46" s="12"/>
      <c r="O46" s="12"/>
      <c r="P46" s="12"/>
    </row>
    <row r="47" spans="7:16" s="11" customFormat="1" x14ac:dyDescent="0.25">
      <c r="M47" s="12"/>
      <c r="N47" s="12"/>
      <c r="O47" s="12"/>
      <c r="P47" s="12"/>
    </row>
    <row r="48" spans="7:16" s="11" customFormat="1" x14ac:dyDescent="0.25">
      <c r="M48" s="12"/>
      <c r="N48" s="12"/>
      <c r="O48" s="12"/>
      <c r="P48" s="12"/>
    </row>
    <row r="49" spans="13:16" s="11" customFormat="1" x14ac:dyDescent="0.25">
      <c r="M49" s="12"/>
      <c r="N49" s="12"/>
      <c r="O49" s="12"/>
      <c r="P49" s="12"/>
    </row>
    <row r="50" spans="13:16" s="11" customFormat="1" x14ac:dyDescent="0.25">
      <c r="M50" s="12"/>
      <c r="N50" s="12"/>
      <c r="O50" s="12"/>
      <c r="P50" s="12"/>
    </row>
    <row r="51" spans="13:16" s="11" customFormat="1" x14ac:dyDescent="0.25">
      <c r="M51" s="12"/>
      <c r="N51" s="12"/>
      <c r="O51" s="12"/>
      <c r="P51" s="12"/>
    </row>
    <row r="52" spans="13:16" s="11" customFormat="1" x14ac:dyDescent="0.25">
      <c r="M52" s="12"/>
      <c r="N52" s="12"/>
      <c r="O52" s="12"/>
      <c r="P52" s="12"/>
    </row>
    <row r="53" spans="13:16" s="11" customFormat="1" x14ac:dyDescent="0.25">
      <c r="M53" s="12"/>
      <c r="N53" s="12"/>
      <c r="O53" s="12"/>
      <c r="P53" s="12"/>
    </row>
    <row r="54" spans="13:16" s="11" customFormat="1" x14ac:dyDescent="0.25">
      <c r="M54" s="12"/>
      <c r="N54" s="12"/>
      <c r="O54" s="12"/>
      <c r="P54" s="12"/>
    </row>
    <row r="55" spans="13:16" s="11" customFormat="1" x14ac:dyDescent="0.25">
      <c r="M55" s="12"/>
      <c r="N55" s="12"/>
      <c r="O55" s="12"/>
      <c r="P55" s="12"/>
    </row>
    <row r="56" spans="13:16" s="11" customFormat="1" x14ac:dyDescent="0.25">
      <c r="M56" s="12"/>
      <c r="N56" s="12"/>
      <c r="O56" s="12"/>
      <c r="P56" s="12"/>
    </row>
    <row r="57" spans="13:16" s="11" customFormat="1" x14ac:dyDescent="0.25">
      <c r="M57" s="12"/>
      <c r="N57" s="12"/>
      <c r="O57" s="12"/>
      <c r="P57" s="12"/>
    </row>
    <row r="58" spans="13:16" s="11" customFormat="1" x14ac:dyDescent="0.25">
      <c r="M58" s="12"/>
      <c r="N58" s="12"/>
      <c r="O58" s="12"/>
      <c r="P58" s="12"/>
    </row>
    <row r="59" spans="13:16" s="11" customFormat="1" x14ac:dyDescent="0.25">
      <c r="M59" s="12"/>
      <c r="N59" s="12"/>
      <c r="O59" s="12"/>
      <c r="P59" s="12"/>
    </row>
    <row r="60" spans="13:16" s="11" customFormat="1" x14ac:dyDescent="0.25">
      <c r="M60" s="12"/>
      <c r="N60" s="12"/>
      <c r="O60" s="12"/>
      <c r="P60" s="12"/>
    </row>
    <row r="61" spans="13:16" s="11" customFormat="1" x14ac:dyDescent="0.25">
      <c r="M61" s="12"/>
      <c r="N61" s="12"/>
      <c r="O61" s="12"/>
      <c r="P61" s="12"/>
    </row>
    <row r="62" spans="13:16" s="11" customFormat="1" x14ac:dyDescent="0.25">
      <c r="M62" s="12"/>
      <c r="N62" s="12"/>
      <c r="O62" s="12"/>
      <c r="P62" s="12"/>
    </row>
    <row r="63" spans="13:16" s="11" customFormat="1" x14ac:dyDescent="0.25">
      <c r="M63" s="12"/>
      <c r="N63" s="12"/>
      <c r="O63" s="12"/>
      <c r="P63" s="12"/>
    </row>
    <row r="64" spans="13:16" s="11" customFormat="1" x14ac:dyDescent="0.25">
      <c r="M64" s="12"/>
      <c r="N64" s="12"/>
      <c r="O64" s="12"/>
      <c r="P64" s="12"/>
    </row>
    <row r="65" spans="13:16" s="11" customFormat="1" x14ac:dyDescent="0.25">
      <c r="M65" s="12"/>
      <c r="N65" s="12"/>
      <c r="O65" s="12"/>
      <c r="P65" s="12"/>
    </row>
    <row r="66" spans="13:16" s="11" customFormat="1" x14ac:dyDescent="0.25">
      <c r="M66" s="12"/>
      <c r="N66" s="12"/>
      <c r="O66" s="12"/>
      <c r="P66" s="12"/>
    </row>
    <row r="67" spans="13:16" s="11" customFormat="1" x14ac:dyDescent="0.25">
      <c r="M67" s="12"/>
      <c r="N67" s="12"/>
      <c r="O67" s="12"/>
      <c r="P67" s="12"/>
    </row>
    <row r="68" spans="13:16" s="11" customFormat="1" x14ac:dyDescent="0.25">
      <c r="M68" s="12"/>
      <c r="N68" s="12"/>
      <c r="O68" s="12"/>
      <c r="P68" s="12"/>
    </row>
    <row r="69" spans="13:16" s="11" customFormat="1" x14ac:dyDescent="0.25">
      <c r="M69" s="12"/>
      <c r="N69" s="12"/>
      <c r="O69" s="12"/>
      <c r="P69" s="12"/>
    </row>
    <row r="70" spans="13:16" s="11" customFormat="1" x14ac:dyDescent="0.25">
      <c r="M70" s="12"/>
      <c r="N70" s="12"/>
      <c r="O70" s="12"/>
      <c r="P70" s="12"/>
    </row>
    <row r="71" spans="13:16" s="11" customFormat="1" x14ac:dyDescent="0.25">
      <c r="M71" s="12"/>
      <c r="N71" s="12"/>
      <c r="O71" s="12"/>
      <c r="P71" s="12"/>
    </row>
    <row r="72" spans="13:16" s="11" customFormat="1" x14ac:dyDescent="0.25">
      <c r="M72" s="12"/>
      <c r="N72" s="12"/>
      <c r="O72" s="12"/>
      <c r="P72" s="12"/>
    </row>
    <row r="73" spans="13:16" s="11" customFormat="1" x14ac:dyDescent="0.25">
      <c r="M73" s="12"/>
      <c r="N73" s="12"/>
      <c r="O73" s="12"/>
      <c r="P73" s="12"/>
    </row>
    <row r="74" spans="13:16" s="11" customFormat="1" x14ac:dyDescent="0.25">
      <c r="M74" s="12"/>
      <c r="N74" s="12"/>
      <c r="O74" s="12"/>
      <c r="P74" s="12"/>
    </row>
    <row r="75" spans="13:16" s="11" customFormat="1" x14ac:dyDescent="0.25">
      <c r="M75" s="12"/>
      <c r="N75" s="12"/>
      <c r="O75" s="12"/>
      <c r="P75" s="12"/>
    </row>
    <row r="76" spans="13:16" s="11" customFormat="1" x14ac:dyDescent="0.25">
      <c r="M76" s="12"/>
      <c r="N76" s="12"/>
      <c r="O76" s="12"/>
      <c r="P76" s="12"/>
    </row>
    <row r="77" spans="13:16" s="11" customFormat="1" x14ac:dyDescent="0.25">
      <c r="M77" s="12"/>
      <c r="N77" s="12"/>
      <c r="O77" s="12"/>
      <c r="P77" s="12"/>
    </row>
    <row r="78" spans="13:16" s="11" customFormat="1" x14ac:dyDescent="0.25">
      <c r="M78" s="12"/>
      <c r="N78" s="12"/>
      <c r="O78" s="12"/>
      <c r="P78" s="12"/>
    </row>
    <row r="79" spans="13:16" s="11" customFormat="1" x14ac:dyDescent="0.25">
      <c r="M79" s="12"/>
      <c r="N79" s="12"/>
      <c r="O79" s="12"/>
      <c r="P79" s="12"/>
    </row>
    <row r="80" spans="13:16" s="11" customFormat="1" x14ac:dyDescent="0.25">
      <c r="M80" s="12"/>
      <c r="N80" s="12"/>
      <c r="O80" s="12"/>
      <c r="P80" s="12"/>
    </row>
    <row r="81" spans="13:16" s="11" customFormat="1" x14ac:dyDescent="0.25">
      <c r="M81" s="12"/>
      <c r="N81" s="12"/>
      <c r="O81" s="12"/>
      <c r="P81" s="12"/>
    </row>
    <row r="82" spans="13:16" s="11" customFormat="1" x14ac:dyDescent="0.25">
      <c r="M82" s="12"/>
      <c r="N82" s="12"/>
      <c r="O82" s="12"/>
      <c r="P82" s="12"/>
    </row>
    <row r="83" spans="13:16" s="11" customFormat="1" x14ac:dyDescent="0.25">
      <c r="M83" s="12"/>
      <c r="N83" s="12"/>
      <c r="O83" s="12"/>
      <c r="P83" s="12"/>
    </row>
    <row r="84" spans="13:16" s="11" customFormat="1" x14ac:dyDescent="0.25">
      <c r="M84" s="12"/>
      <c r="N84" s="12"/>
      <c r="O84" s="12"/>
      <c r="P84" s="12"/>
    </row>
    <row r="85" spans="13:16" s="11" customFormat="1" x14ac:dyDescent="0.25">
      <c r="M85" s="12"/>
      <c r="N85" s="12"/>
      <c r="O85" s="12"/>
      <c r="P85" s="12"/>
    </row>
    <row r="86" spans="13:16" s="11" customFormat="1" x14ac:dyDescent="0.25">
      <c r="M86" s="12"/>
      <c r="N86" s="12"/>
      <c r="O86" s="12"/>
      <c r="P86" s="12"/>
    </row>
    <row r="87" spans="13:16" s="11" customFormat="1" x14ac:dyDescent="0.25">
      <c r="M87" s="12"/>
      <c r="N87" s="12"/>
      <c r="O87" s="12"/>
      <c r="P87" s="12"/>
    </row>
    <row r="88" spans="13:16" s="11" customFormat="1" x14ac:dyDescent="0.25">
      <c r="M88" s="12"/>
      <c r="N88" s="12"/>
      <c r="O88" s="12"/>
      <c r="P88" s="12"/>
    </row>
    <row r="89" spans="13:16" s="11" customFormat="1" x14ac:dyDescent="0.25">
      <c r="M89" s="12"/>
      <c r="N89" s="12"/>
      <c r="O89" s="12"/>
      <c r="P89" s="12"/>
    </row>
    <row r="90" spans="13:16" s="11" customFormat="1" x14ac:dyDescent="0.25">
      <c r="M90" s="12"/>
      <c r="N90" s="12"/>
      <c r="O90" s="12"/>
      <c r="P90" s="12"/>
    </row>
    <row r="91" spans="13:16" s="11" customFormat="1" x14ac:dyDescent="0.25">
      <c r="M91" s="12"/>
      <c r="N91" s="12"/>
      <c r="O91" s="12"/>
      <c r="P91" s="12"/>
    </row>
    <row r="92" spans="13:16" s="11" customFormat="1" x14ac:dyDescent="0.25">
      <c r="M92" s="12"/>
      <c r="N92" s="12"/>
      <c r="O92" s="12"/>
      <c r="P92" s="12"/>
    </row>
    <row r="93" spans="13:16" s="11" customFormat="1" x14ac:dyDescent="0.25">
      <c r="M93" s="12"/>
      <c r="N93" s="12"/>
      <c r="O93" s="12"/>
      <c r="P93" s="12"/>
    </row>
    <row r="94" spans="13:16" s="11" customFormat="1" x14ac:dyDescent="0.25">
      <c r="M94" s="12"/>
      <c r="N94" s="12"/>
      <c r="O94" s="12"/>
      <c r="P94" s="12"/>
    </row>
    <row r="95" spans="13:16" s="11" customFormat="1" x14ac:dyDescent="0.25">
      <c r="M95" s="12"/>
      <c r="N95" s="12"/>
      <c r="O95" s="12"/>
      <c r="P95" s="12"/>
    </row>
    <row r="96" spans="13:16" s="11" customFormat="1" x14ac:dyDescent="0.25">
      <c r="M96" s="12"/>
      <c r="N96" s="12"/>
      <c r="O96" s="12"/>
      <c r="P96" s="12"/>
    </row>
    <row r="97" spans="13:16" s="11" customFormat="1" x14ac:dyDescent="0.25">
      <c r="M97" s="12"/>
      <c r="N97" s="12"/>
      <c r="O97" s="12"/>
      <c r="P97" s="12"/>
    </row>
    <row r="98" spans="13:16" s="11" customFormat="1" x14ac:dyDescent="0.25">
      <c r="M98" s="12"/>
      <c r="N98" s="12"/>
      <c r="O98" s="12"/>
      <c r="P98" s="12"/>
    </row>
    <row r="99" spans="13:16" s="11" customFormat="1" x14ac:dyDescent="0.25">
      <c r="M99" s="12"/>
      <c r="N99" s="12"/>
      <c r="O99" s="12"/>
      <c r="P99" s="12"/>
    </row>
    <row r="100" spans="13:16" s="11" customFormat="1" x14ac:dyDescent="0.25">
      <c r="M100" s="12"/>
      <c r="N100" s="12"/>
      <c r="O100" s="12"/>
      <c r="P100" s="12"/>
    </row>
    <row r="101" spans="13:16" s="11" customFormat="1" x14ac:dyDescent="0.25">
      <c r="M101" s="12"/>
      <c r="N101" s="12"/>
      <c r="O101" s="12"/>
      <c r="P101" s="12"/>
    </row>
    <row r="102" spans="13:16" s="11" customFormat="1" x14ac:dyDescent="0.25">
      <c r="M102" s="12"/>
      <c r="N102" s="12"/>
      <c r="O102" s="12"/>
      <c r="P102" s="12"/>
    </row>
    <row r="103" spans="13:16" s="11" customFormat="1" x14ac:dyDescent="0.25">
      <c r="M103" s="12"/>
      <c r="N103" s="12"/>
      <c r="O103" s="12"/>
      <c r="P103" s="12"/>
    </row>
    <row r="104" spans="13:16" s="11" customFormat="1" x14ac:dyDescent="0.25">
      <c r="M104" s="12"/>
      <c r="N104" s="12"/>
      <c r="O104" s="12"/>
      <c r="P104" s="12"/>
    </row>
    <row r="105" spans="13:16" s="11" customFormat="1" x14ac:dyDescent="0.25">
      <c r="M105" s="12"/>
      <c r="N105" s="12"/>
      <c r="O105" s="12"/>
      <c r="P105" s="12"/>
    </row>
    <row r="106" spans="13:16" s="11" customFormat="1" x14ac:dyDescent="0.25">
      <c r="M106" s="12"/>
      <c r="N106" s="12"/>
      <c r="O106" s="12"/>
      <c r="P106" s="12"/>
    </row>
    <row r="107" spans="13:16" s="11" customFormat="1" x14ac:dyDescent="0.25">
      <c r="M107" s="12"/>
      <c r="N107" s="12"/>
      <c r="O107" s="12"/>
      <c r="P107" s="12"/>
    </row>
    <row r="108" spans="13:16" s="11" customFormat="1" x14ac:dyDescent="0.25">
      <c r="M108" s="12"/>
      <c r="N108" s="12"/>
      <c r="O108" s="12"/>
      <c r="P108" s="12"/>
    </row>
    <row r="109" spans="13:16" s="11" customFormat="1" x14ac:dyDescent="0.25">
      <c r="M109" s="12"/>
      <c r="N109" s="12"/>
      <c r="O109" s="12"/>
      <c r="P109" s="12"/>
    </row>
    <row r="110" spans="13:16" s="11" customFormat="1" x14ac:dyDescent="0.25">
      <c r="M110" s="12"/>
      <c r="N110" s="12"/>
      <c r="O110" s="12"/>
      <c r="P110" s="12"/>
    </row>
    <row r="111" spans="13:16" s="11" customFormat="1" x14ac:dyDescent="0.25">
      <c r="M111" s="12"/>
      <c r="N111" s="12"/>
      <c r="O111" s="12"/>
      <c r="P111" s="12"/>
    </row>
    <row r="112" spans="13:16" s="11" customFormat="1" x14ac:dyDescent="0.25">
      <c r="M112" s="12"/>
      <c r="N112" s="12"/>
      <c r="O112" s="12"/>
      <c r="P112" s="12"/>
    </row>
    <row r="113" spans="13:16" s="11" customFormat="1" x14ac:dyDescent="0.25">
      <c r="M113" s="12"/>
      <c r="N113" s="12"/>
      <c r="O113" s="12"/>
      <c r="P113" s="12"/>
    </row>
    <row r="114" spans="13:16" s="11" customFormat="1" x14ac:dyDescent="0.25">
      <c r="M114" s="12"/>
      <c r="N114" s="12"/>
      <c r="O114" s="12"/>
      <c r="P114" s="12"/>
    </row>
    <row r="115" spans="13:16" s="11" customFormat="1" x14ac:dyDescent="0.25">
      <c r="M115" s="12"/>
      <c r="N115" s="12"/>
      <c r="O115" s="12"/>
      <c r="P115" s="12"/>
    </row>
    <row r="116" spans="13:16" s="11" customFormat="1" x14ac:dyDescent="0.25">
      <c r="M116" s="12"/>
      <c r="N116" s="12"/>
      <c r="O116" s="12"/>
      <c r="P116" s="12"/>
    </row>
    <row r="117" spans="13:16" s="11" customFormat="1" x14ac:dyDescent="0.25">
      <c r="M117" s="12"/>
      <c r="N117" s="12"/>
      <c r="O117" s="12"/>
      <c r="P117" s="12"/>
    </row>
    <row r="118" spans="13:16" s="11" customFormat="1" x14ac:dyDescent="0.25">
      <c r="M118" s="12"/>
      <c r="N118" s="12"/>
      <c r="O118" s="12"/>
      <c r="P118" s="12"/>
    </row>
    <row r="119" spans="13:16" s="11" customFormat="1" x14ac:dyDescent="0.25">
      <c r="M119" s="12"/>
      <c r="N119" s="12"/>
      <c r="O119" s="12"/>
      <c r="P119" s="12"/>
    </row>
    <row r="120" spans="13:16" s="11" customFormat="1" x14ac:dyDescent="0.25">
      <c r="M120" s="12"/>
      <c r="N120" s="12"/>
      <c r="O120" s="12"/>
      <c r="P120" s="12"/>
    </row>
    <row r="121" spans="13:16" s="11" customFormat="1" x14ac:dyDescent="0.25">
      <c r="M121" s="12"/>
      <c r="N121" s="12"/>
      <c r="O121" s="12"/>
      <c r="P121" s="12"/>
    </row>
    <row r="122" spans="13:16" s="11" customFormat="1" x14ac:dyDescent="0.25">
      <c r="M122" s="12"/>
      <c r="N122" s="12"/>
      <c r="O122" s="12"/>
      <c r="P122" s="12"/>
    </row>
    <row r="123" spans="13:16" s="11" customFormat="1" x14ac:dyDescent="0.25">
      <c r="M123" s="12"/>
      <c r="N123" s="12"/>
      <c r="O123" s="12"/>
      <c r="P123" s="12"/>
    </row>
    <row r="124" spans="13:16" s="11" customFormat="1" x14ac:dyDescent="0.25">
      <c r="M124" s="12"/>
      <c r="N124" s="12"/>
      <c r="O124" s="12"/>
      <c r="P124" s="12"/>
    </row>
    <row r="125" spans="13:16" s="11" customFormat="1" x14ac:dyDescent="0.25">
      <c r="M125" s="12"/>
      <c r="N125" s="12"/>
      <c r="O125" s="12"/>
      <c r="P125" s="12"/>
    </row>
    <row r="126" spans="13:16" s="11" customFormat="1" x14ac:dyDescent="0.25">
      <c r="M126" s="12"/>
      <c r="N126" s="12"/>
      <c r="O126" s="12"/>
      <c r="P126" s="12"/>
    </row>
    <row r="127" spans="13:16" s="11" customFormat="1" x14ac:dyDescent="0.25">
      <c r="M127" s="12"/>
      <c r="N127" s="12"/>
      <c r="O127" s="12"/>
      <c r="P127" s="12"/>
    </row>
    <row r="128" spans="13:16" s="11" customFormat="1" x14ac:dyDescent="0.25">
      <c r="M128" s="12"/>
      <c r="N128" s="12"/>
      <c r="O128" s="12"/>
      <c r="P128" s="12"/>
    </row>
    <row r="129" spans="13:16" s="11" customFormat="1" x14ac:dyDescent="0.25">
      <c r="M129" s="12"/>
      <c r="N129" s="12"/>
      <c r="O129" s="12"/>
      <c r="P129" s="12"/>
    </row>
    <row r="130" spans="13:16" s="11" customFormat="1" x14ac:dyDescent="0.25">
      <c r="M130" s="12"/>
      <c r="N130" s="12"/>
      <c r="O130" s="12"/>
      <c r="P130" s="12"/>
    </row>
    <row r="131" spans="13:16" s="11" customFormat="1" x14ac:dyDescent="0.25">
      <c r="M131" s="12"/>
      <c r="N131" s="12"/>
      <c r="O131" s="12"/>
      <c r="P131" s="12"/>
    </row>
    <row r="132" spans="13:16" s="11" customFormat="1" x14ac:dyDescent="0.25">
      <c r="M132" s="12"/>
      <c r="N132" s="12"/>
      <c r="O132" s="12"/>
      <c r="P132" s="12"/>
    </row>
    <row r="133" spans="13:16" s="11" customFormat="1" x14ac:dyDescent="0.25">
      <c r="M133" s="12"/>
      <c r="N133" s="12"/>
      <c r="O133" s="12"/>
      <c r="P133" s="12"/>
    </row>
    <row r="134" spans="13:16" s="11" customFormat="1" x14ac:dyDescent="0.25">
      <c r="M134" s="12"/>
      <c r="N134" s="12"/>
      <c r="O134" s="12"/>
      <c r="P134" s="12"/>
    </row>
    <row r="135" spans="13:16" s="11" customFormat="1" x14ac:dyDescent="0.25">
      <c r="M135" s="12"/>
      <c r="N135" s="12"/>
      <c r="O135" s="12"/>
      <c r="P135" s="12"/>
    </row>
    <row r="136" spans="13:16" s="11" customFormat="1" x14ac:dyDescent="0.25">
      <c r="M136" s="12"/>
      <c r="N136" s="12"/>
      <c r="O136" s="12"/>
      <c r="P136" s="12"/>
    </row>
    <row r="137" spans="13:16" s="11" customFormat="1" x14ac:dyDescent="0.25">
      <c r="M137" s="12"/>
      <c r="N137" s="12"/>
      <c r="O137" s="12"/>
      <c r="P137" s="12"/>
    </row>
    <row r="138" spans="13:16" s="11" customFormat="1" x14ac:dyDescent="0.25">
      <c r="M138" s="12"/>
      <c r="N138" s="12"/>
      <c r="O138" s="12"/>
      <c r="P138" s="12"/>
    </row>
    <row r="139" spans="13:16" s="11" customFormat="1" x14ac:dyDescent="0.25">
      <c r="M139" s="12"/>
      <c r="N139" s="12"/>
      <c r="O139" s="12"/>
      <c r="P139" s="12"/>
    </row>
    <row r="140" spans="13:16" s="11" customFormat="1" x14ac:dyDescent="0.25">
      <c r="M140" s="12"/>
      <c r="N140" s="12"/>
      <c r="O140" s="12"/>
      <c r="P140" s="12"/>
    </row>
    <row r="141" spans="13:16" s="11" customFormat="1" x14ac:dyDescent="0.25">
      <c r="M141" s="12"/>
      <c r="N141" s="12"/>
      <c r="O141" s="12"/>
      <c r="P141" s="12"/>
    </row>
    <row r="142" spans="13:16" s="11" customFormat="1" x14ac:dyDescent="0.25">
      <c r="M142" s="12"/>
      <c r="N142" s="12"/>
      <c r="O142" s="12"/>
      <c r="P142" s="12"/>
    </row>
    <row r="143" spans="13:16" s="11" customFormat="1" x14ac:dyDescent="0.25">
      <c r="M143" s="12"/>
      <c r="N143" s="12"/>
      <c r="O143" s="12"/>
      <c r="P143" s="12"/>
    </row>
    <row r="144" spans="13:16" s="11" customFormat="1" x14ac:dyDescent="0.25">
      <c r="M144" s="12"/>
      <c r="N144" s="12"/>
      <c r="O144" s="12"/>
      <c r="P144" s="12"/>
    </row>
    <row r="145" spans="12:16" s="11" customFormat="1" x14ac:dyDescent="0.25">
      <c r="M145" s="12"/>
      <c r="N145" s="12"/>
      <c r="O145" s="12"/>
      <c r="P145" s="12"/>
    </row>
    <row r="146" spans="12:16" s="11" customFormat="1" x14ac:dyDescent="0.25">
      <c r="M146" s="12"/>
      <c r="N146" s="12"/>
      <c r="O146" s="12"/>
      <c r="P146" s="12"/>
    </row>
    <row r="147" spans="12:16" s="11" customFormat="1" x14ac:dyDescent="0.25">
      <c r="M147" s="12"/>
      <c r="N147" s="12"/>
      <c r="O147" s="12"/>
      <c r="P147" s="12"/>
    </row>
    <row r="148" spans="12:16" s="11" customFormat="1" x14ac:dyDescent="0.25">
      <c r="M148" s="12"/>
      <c r="N148" s="12"/>
      <c r="O148" s="12"/>
      <c r="P148" s="12"/>
    </row>
    <row r="149" spans="12:16" s="11" customFormat="1" x14ac:dyDescent="0.25">
      <c r="M149" s="12"/>
      <c r="N149" s="12"/>
      <c r="O149" s="12"/>
      <c r="P149" s="12"/>
    </row>
    <row r="150" spans="12:16" s="11" customFormat="1" x14ac:dyDescent="0.25">
      <c r="M150" s="12"/>
      <c r="N150" s="12"/>
      <c r="O150" s="12"/>
      <c r="P150" s="12"/>
    </row>
    <row r="151" spans="12:16" s="11" customFormat="1" x14ac:dyDescent="0.25">
      <c r="M151" s="12"/>
      <c r="N151" s="12"/>
      <c r="O151" s="12"/>
      <c r="P151" s="12"/>
    </row>
    <row r="152" spans="12:16" s="11" customFormat="1" x14ac:dyDescent="0.25">
      <c r="M152" s="12"/>
      <c r="N152" s="12"/>
      <c r="O152" s="12"/>
      <c r="P152" s="12"/>
    </row>
    <row r="153" spans="12:16" s="11" customFormat="1" x14ac:dyDescent="0.25">
      <c r="M153" s="12"/>
      <c r="N153" s="12"/>
      <c r="O153" s="12"/>
      <c r="P153" s="12"/>
    </row>
    <row r="154" spans="12:16" s="11" customFormat="1" x14ac:dyDescent="0.25">
      <c r="L154"/>
      <c r="M154" s="12"/>
      <c r="N154" s="12"/>
      <c r="O154" s="12"/>
      <c r="P154" s="12"/>
    </row>
  </sheetData>
  <mergeCells count="37">
    <mergeCell ref="F4:F5"/>
    <mergeCell ref="A4:A5"/>
    <mergeCell ref="B4:B5"/>
    <mergeCell ref="C4:C5"/>
    <mergeCell ref="D4:D5"/>
    <mergeCell ref="E4:E5"/>
    <mergeCell ref="Q4:Q5"/>
    <mergeCell ref="R4:R5"/>
    <mergeCell ref="A7:A8"/>
    <mergeCell ref="B7:B8"/>
    <mergeCell ref="C7:C8"/>
    <mergeCell ref="D7:D8"/>
    <mergeCell ref="E7:E8"/>
    <mergeCell ref="F7:F8"/>
    <mergeCell ref="G7:G8"/>
    <mergeCell ref="J7:J8"/>
    <mergeCell ref="G4:G5"/>
    <mergeCell ref="H4:I4"/>
    <mergeCell ref="J4:J5"/>
    <mergeCell ref="K4:L4"/>
    <mergeCell ref="M4:N4"/>
    <mergeCell ref="O4:P4"/>
    <mergeCell ref="M19:N19"/>
    <mergeCell ref="O19:P19"/>
    <mergeCell ref="Q7:Q8"/>
    <mergeCell ref="R7:R8"/>
    <mergeCell ref="A9:R9"/>
    <mergeCell ref="A11:R11"/>
    <mergeCell ref="A13:R13"/>
    <mergeCell ref="A15:R15"/>
    <mergeCell ref="K7:K8"/>
    <mergeCell ref="L7:L8"/>
    <mergeCell ref="M7:M8"/>
    <mergeCell ref="N7:N8"/>
    <mergeCell ref="O7:O8"/>
    <mergeCell ref="P7:P8"/>
    <mergeCell ref="B17:R17"/>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2:E24"/>
  <sheetViews>
    <sheetView tabSelected="1" workbookViewId="0">
      <selection activeCell="J17" sqref="J17"/>
    </sheetView>
  </sheetViews>
  <sheetFormatPr defaultRowHeight="15" x14ac:dyDescent="0.25"/>
  <cols>
    <col min="1" max="1" width="25.85546875" customWidth="1"/>
    <col min="3" max="3" width="14.42578125" customWidth="1"/>
    <col min="5" max="5" width="15.28515625" customWidth="1"/>
  </cols>
  <sheetData>
    <row r="2" spans="1:5" x14ac:dyDescent="0.25">
      <c r="A2" s="1" t="s">
        <v>792</v>
      </c>
    </row>
    <row r="4" spans="1:5" x14ac:dyDescent="0.25">
      <c r="A4" s="447"/>
      <c r="B4" s="447" t="s">
        <v>144</v>
      </c>
      <c r="C4" s="447"/>
      <c r="D4" s="447" t="s">
        <v>145</v>
      </c>
      <c r="E4" s="447"/>
    </row>
    <row r="5" spans="1:5" x14ac:dyDescent="0.25">
      <c r="A5" s="447"/>
      <c r="B5" s="166" t="s">
        <v>609</v>
      </c>
      <c r="C5" s="166" t="s">
        <v>119</v>
      </c>
      <c r="D5" s="166" t="s">
        <v>609</v>
      </c>
      <c r="E5" s="166" t="s">
        <v>119</v>
      </c>
    </row>
    <row r="6" spans="1:5" x14ac:dyDescent="0.25">
      <c r="A6" s="168" t="s">
        <v>627</v>
      </c>
      <c r="B6" s="41">
        <v>9</v>
      </c>
      <c r="C6" s="165">
        <v>1615000</v>
      </c>
      <c r="D6" s="43">
        <v>0</v>
      </c>
      <c r="E6" s="86">
        <v>0</v>
      </c>
    </row>
    <row r="7" spans="1:5" ht="30" x14ac:dyDescent="0.25">
      <c r="A7" s="168" t="s">
        <v>40</v>
      </c>
      <c r="B7" s="41">
        <v>7</v>
      </c>
      <c r="C7" s="86">
        <v>450000</v>
      </c>
      <c r="D7" s="154">
        <v>3</v>
      </c>
      <c r="E7" s="262">
        <v>424525.76</v>
      </c>
    </row>
    <row r="8" spans="1:5" x14ac:dyDescent="0.25">
      <c r="A8" s="167" t="s">
        <v>610</v>
      </c>
      <c r="B8" s="26">
        <v>4</v>
      </c>
      <c r="C8" s="27">
        <v>105956.37</v>
      </c>
      <c r="D8" s="28">
        <v>1</v>
      </c>
      <c r="E8" s="155">
        <v>79820.19</v>
      </c>
    </row>
    <row r="9" spans="1:5" x14ac:dyDescent="0.25">
      <c r="A9" s="167" t="s">
        <v>611</v>
      </c>
      <c r="B9" s="156">
        <v>3</v>
      </c>
      <c r="C9" s="157">
        <v>77670.37</v>
      </c>
      <c r="D9" s="158">
        <v>1</v>
      </c>
      <c r="E9" s="259">
        <v>39884.9</v>
      </c>
    </row>
    <row r="10" spans="1:5" x14ac:dyDescent="0.25">
      <c r="A10" s="167" t="s">
        <v>612</v>
      </c>
      <c r="B10" s="156">
        <v>5</v>
      </c>
      <c r="C10" s="157">
        <v>164868.68</v>
      </c>
      <c r="D10" s="159">
        <v>1</v>
      </c>
      <c r="E10" s="160">
        <v>22810</v>
      </c>
    </row>
    <row r="11" spans="1:5" x14ac:dyDescent="0.25">
      <c r="A11" s="167" t="s">
        <v>613</v>
      </c>
      <c r="B11" s="26">
        <v>10</v>
      </c>
      <c r="C11" s="27">
        <v>191753.5</v>
      </c>
      <c r="D11" s="161">
        <v>1</v>
      </c>
      <c r="E11" s="164">
        <v>20246.5</v>
      </c>
    </row>
    <row r="12" spans="1:5" x14ac:dyDescent="0.25">
      <c r="A12" s="167" t="s">
        <v>614</v>
      </c>
      <c r="B12" s="26">
        <v>5</v>
      </c>
      <c r="C12" s="27">
        <v>128000</v>
      </c>
      <c r="D12" s="28">
        <v>1</v>
      </c>
      <c r="E12" s="162">
        <v>20153.5</v>
      </c>
    </row>
    <row r="13" spans="1:5" x14ac:dyDescent="0.25">
      <c r="A13" s="167" t="s">
        <v>615</v>
      </c>
      <c r="B13" s="26">
        <v>4</v>
      </c>
      <c r="C13" s="27">
        <v>148000</v>
      </c>
      <c r="D13" s="28">
        <v>1</v>
      </c>
      <c r="E13" s="162">
        <v>20963.5</v>
      </c>
    </row>
    <row r="14" spans="1:5" x14ac:dyDescent="0.25">
      <c r="A14" s="167" t="s">
        <v>616</v>
      </c>
      <c r="B14" s="26">
        <v>9</v>
      </c>
      <c r="C14" s="27">
        <v>105600</v>
      </c>
      <c r="D14" s="198">
        <v>1</v>
      </c>
      <c r="E14" s="155">
        <v>67706.5</v>
      </c>
    </row>
    <row r="15" spans="1:5" x14ac:dyDescent="0.25">
      <c r="A15" s="167" t="s">
        <v>617</v>
      </c>
      <c r="B15" s="26">
        <v>1</v>
      </c>
      <c r="C15" s="27">
        <v>15300</v>
      </c>
      <c r="D15" s="158">
        <v>1</v>
      </c>
      <c r="E15" s="235">
        <v>20716</v>
      </c>
    </row>
    <row r="16" spans="1:5" x14ac:dyDescent="0.25">
      <c r="A16" s="167" t="s">
        <v>618</v>
      </c>
      <c r="B16" s="26">
        <v>2</v>
      </c>
      <c r="C16" s="27">
        <v>194400</v>
      </c>
      <c r="D16" s="158">
        <v>1</v>
      </c>
      <c r="E16" s="235">
        <v>48600</v>
      </c>
    </row>
    <row r="17" spans="1:5" x14ac:dyDescent="0.25">
      <c r="A17" s="167" t="s">
        <v>619</v>
      </c>
      <c r="B17" s="26">
        <v>4</v>
      </c>
      <c r="C17" s="27">
        <v>100000</v>
      </c>
      <c r="D17" s="28">
        <v>2</v>
      </c>
      <c r="E17" s="155">
        <v>29168.04</v>
      </c>
    </row>
    <row r="18" spans="1:5" x14ac:dyDescent="0.25">
      <c r="A18" s="167" t="s">
        <v>620</v>
      </c>
      <c r="B18" s="26">
        <v>4</v>
      </c>
      <c r="C18" s="27">
        <v>82449.209999999992</v>
      </c>
      <c r="D18" s="158">
        <v>2</v>
      </c>
      <c r="E18" s="235">
        <v>46614.5</v>
      </c>
    </row>
    <row r="19" spans="1:5" x14ac:dyDescent="0.25">
      <c r="A19" s="167" t="s">
        <v>621</v>
      </c>
      <c r="B19" s="26">
        <v>4</v>
      </c>
      <c r="C19" s="27">
        <v>180000</v>
      </c>
      <c r="D19" s="28">
        <v>1</v>
      </c>
      <c r="E19" s="155">
        <v>20786.5</v>
      </c>
    </row>
    <row r="20" spans="1:5" x14ac:dyDescent="0.25">
      <c r="A20" s="167" t="s">
        <v>622</v>
      </c>
      <c r="B20" s="26">
        <v>5</v>
      </c>
      <c r="C20" s="27">
        <v>235880</v>
      </c>
      <c r="D20" s="158">
        <v>1</v>
      </c>
      <c r="E20" s="235">
        <v>77165.38</v>
      </c>
    </row>
    <row r="21" spans="1:5" x14ac:dyDescent="0.25">
      <c r="A21" s="167" t="s">
        <v>623</v>
      </c>
      <c r="B21" s="26">
        <v>6</v>
      </c>
      <c r="C21" s="27">
        <v>129967.02</v>
      </c>
      <c r="D21" s="28">
        <v>1</v>
      </c>
      <c r="E21" s="155">
        <v>20246.5</v>
      </c>
    </row>
    <row r="22" spans="1:5" x14ac:dyDescent="0.25">
      <c r="A22" s="167" t="s">
        <v>624</v>
      </c>
      <c r="B22" s="26">
        <v>10</v>
      </c>
      <c r="C22" s="27">
        <v>267032.05</v>
      </c>
      <c r="D22" s="150">
        <v>1</v>
      </c>
      <c r="E22" s="164">
        <v>20963.5</v>
      </c>
    </row>
    <row r="23" spans="1:5" x14ac:dyDescent="0.25">
      <c r="A23" s="167" t="s">
        <v>625</v>
      </c>
      <c r="B23" s="26">
        <v>4</v>
      </c>
      <c r="C23" s="27">
        <v>96896.13</v>
      </c>
      <c r="D23" s="158">
        <v>1</v>
      </c>
      <c r="E23" s="164">
        <v>22028.5</v>
      </c>
    </row>
    <row r="24" spans="1:5" x14ac:dyDescent="0.25">
      <c r="A24" s="167" t="s">
        <v>626</v>
      </c>
      <c r="B24" s="163">
        <f>SUM(B6:B23)</f>
        <v>96</v>
      </c>
      <c r="C24" s="164">
        <f>SUM(C6:C23)</f>
        <v>4288773.33</v>
      </c>
      <c r="D24" s="163">
        <f>SUM(D6:D23)</f>
        <v>21</v>
      </c>
      <c r="E24" s="164">
        <f>SUM(E6:E23)</f>
        <v>1002399.77</v>
      </c>
    </row>
  </sheetData>
  <mergeCells count="3">
    <mergeCell ref="A4:A5"/>
    <mergeCell ref="B4:C4"/>
    <mergeCell ref="D4:E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S169"/>
  <sheetViews>
    <sheetView zoomScale="70" zoomScaleNormal="70" workbookViewId="0">
      <selection activeCell="A3" sqref="A3"/>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1" width="10.7109375" customWidth="1"/>
    <col min="12" max="12" width="12.7109375" customWidth="1"/>
    <col min="13" max="16" width="14.7109375" style="2" customWidth="1"/>
    <col min="17" max="17" width="16.7109375" customWidth="1"/>
    <col min="18" max="18" width="19.4257812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1" spans="1:19" ht="18.75" x14ac:dyDescent="0.3">
      <c r="A1" s="266" t="s">
        <v>793</v>
      </c>
    </row>
    <row r="2" spans="1:19" x14ac:dyDescent="0.25">
      <c r="A2" s="1" t="s">
        <v>40</v>
      </c>
    </row>
    <row r="4" spans="1:19" s="4" customFormat="1" ht="47.25" customHeight="1" x14ac:dyDescent="0.25">
      <c r="A4" s="302" t="s">
        <v>0</v>
      </c>
      <c r="B4" s="304" t="s">
        <v>1</v>
      </c>
      <c r="C4" s="304" t="s">
        <v>2</v>
      </c>
      <c r="D4" s="304" t="s">
        <v>3</v>
      </c>
      <c r="E4" s="302" t="s">
        <v>4</v>
      </c>
      <c r="F4" s="302" t="s">
        <v>5</v>
      </c>
      <c r="G4" s="302" t="s">
        <v>6</v>
      </c>
      <c r="H4" s="319" t="s">
        <v>7</v>
      </c>
      <c r="I4" s="319"/>
      <c r="J4" s="302" t="s">
        <v>8</v>
      </c>
      <c r="K4" s="320" t="s">
        <v>9</v>
      </c>
      <c r="L4" s="321"/>
      <c r="M4" s="322" t="s">
        <v>10</v>
      </c>
      <c r="N4" s="322"/>
      <c r="O4" s="322" t="s">
        <v>11</v>
      </c>
      <c r="P4" s="322"/>
      <c r="Q4" s="302" t="s">
        <v>12</v>
      </c>
      <c r="R4" s="304" t="s">
        <v>13</v>
      </c>
      <c r="S4" s="3"/>
    </row>
    <row r="5" spans="1:19" s="4" customFormat="1" ht="35.25" customHeight="1" x14ac:dyDescent="0.2">
      <c r="A5" s="303"/>
      <c r="B5" s="305"/>
      <c r="C5" s="305"/>
      <c r="D5" s="305"/>
      <c r="E5" s="303"/>
      <c r="F5" s="303"/>
      <c r="G5" s="303"/>
      <c r="H5" s="5" t="s">
        <v>14</v>
      </c>
      <c r="I5" s="5" t="s">
        <v>15</v>
      </c>
      <c r="J5" s="303"/>
      <c r="K5" s="6">
        <v>2018</v>
      </c>
      <c r="L5" s="6">
        <v>2019</v>
      </c>
      <c r="M5" s="13">
        <v>2018</v>
      </c>
      <c r="N5" s="13">
        <v>2019</v>
      </c>
      <c r="O5" s="13">
        <v>2018</v>
      </c>
      <c r="P5" s="13">
        <v>2019</v>
      </c>
      <c r="Q5" s="303"/>
      <c r="R5" s="305"/>
      <c r="S5" s="3"/>
    </row>
    <row r="6" spans="1:19" s="4" customFormat="1" ht="15.75" customHeight="1" x14ac:dyDescent="0.2">
      <c r="A6" s="8" t="s">
        <v>16</v>
      </c>
      <c r="B6" s="5" t="s">
        <v>17</v>
      </c>
      <c r="C6" s="5" t="s">
        <v>18</v>
      </c>
      <c r="D6" s="5" t="s">
        <v>19</v>
      </c>
      <c r="E6" s="8" t="s">
        <v>20</v>
      </c>
      <c r="F6" s="8" t="s">
        <v>21</v>
      </c>
      <c r="G6" s="8" t="s">
        <v>22</v>
      </c>
      <c r="H6" s="5" t="s">
        <v>23</v>
      </c>
      <c r="I6" s="5" t="s">
        <v>24</v>
      </c>
      <c r="J6" s="8" t="s">
        <v>25</v>
      </c>
      <c r="K6" s="6" t="s">
        <v>26</v>
      </c>
      <c r="L6" s="6" t="s">
        <v>27</v>
      </c>
      <c r="M6" s="7" t="s">
        <v>28</v>
      </c>
      <c r="N6" s="7" t="s">
        <v>29</v>
      </c>
      <c r="O6" s="7" t="s">
        <v>30</v>
      </c>
      <c r="P6" s="7" t="s">
        <v>31</v>
      </c>
      <c r="Q6" s="8" t="s">
        <v>32</v>
      </c>
      <c r="R6" s="5" t="s">
        <v>33</v>
      </c>
      <c r="S6" s="3"/>
    </row>
    <row r="7" spans="1:19" s="17" customFormat="1" ht="88.5" customHeight="1" x14ac:dyDescent="0.2">
      <c r="A7" s="291">
        <v>1</v>
      </c>
      <c r="B7" s="291">
        <v>1</v>
      </c>
      <c r="C7" s="291">
        <v>4</v>
      </c>
      <c r="D7" s="307">
        <v>2</v>
      </c>
      <c r="E7" s="310" t="s">
        <v>35</v>
      </c>
      <c r="F7" s="307" t="s">
        <v>36</v>
      </c>
      <c r="G7" s="307" t="s">
        <v>34</v>
      </c>
      <c r="H7" s="224" t="s">
        <v>37</v>
      </c>
      <c r="I7" s="224">
        <v>1</v>
      </c>
      <c r="J7" s="299" t="s">
        <v>44</v>
      </c>
      <c r="K7" s="299" t="s">
        <v>43</v>
      </c>
      <c r="L7" s="299"/>
      <c r="M7" s="313">
        <v>110000</v>
      </c>
      <c r="N7" s="316"/>
      <c r="O7" s="316">
        <v>110000</v>
      </c>
      <c r="P7" s="316"/>
      <c r="Q7" s="299" t="s">
        <v>40</v>
      </c>
      <c r="R7" s="299" t="s">
        <v>41</v>
      </c>
      <c r="S7" s="16"/>
    </row>
    <row r="8" spans="1:19" s="17" customFormat="1" ht="88.5" customHeight="1" x14ac:dyDescent="0.2">
      <c r="A8" s="306"/>
      <c r="B8" s="306"/>
      <c r="C8" s="306"/>
      <c r="D8" s="308"/>
      <c r="E8" s="311"/>
      <c r="F8" s="308"/>
      <c r="G8" s="308"/>
      <c r="H8" s="224" t="s">
        <v>42</v>
      </c>
      <c r="I8" s="224">
        <v>120</v>
      </c>
      <c r="J8" s="300"/>
      <c r="K8" s="300"/>
      <c r="L8" s="300"/>
      <c r="M8" s="314"/>
      <c r="N8" s="317"/>
      <c r="O8" s="317"/>
      <c r="P8" s="317"/>
      <c r="Q8" s="300"/>
      <c r="R8" s="300"/>
      <c r="S8" s="16"/>
    </row>
    <row r="9" spans="1:19" s="10" customFormat="1" ht="88.5" customHeight="1" x14ac:dyDescent="0.25">
      <c r="A9" s="292"/>
      <c r="B9" s="292"/>
      <c r="C9" s="292"/>
      <c r="D9" s="309"/>
      <c r="E9" s="312"/>
      <c r="F9" s="309"/>
      <c r="G9" s="309"/>
      <c r="H9" s="179" t="s">
        <v>39</v>
      </c>
      <c r="I9" s="69" t="s">
        <v>38</v>
      </c>
      <c r="J9" s="301"/>
      <c r="K9" s="301"/>
      <c r="L9" s="301"/>
      <c r="M9" s="315"/>
      <c r="N9" s="318"/>
      <c r="O9" s="318"/>
      <c r="P9" s="318"/>
      <c r="Q9" s="301"/>
      <c r="R9" s="301"/>
      <c r="S9" s="9"/>
    </row>
    <row r="10" spans="1:19" s="10" customFormat="1" ht="73.5" customHeight="1" x14ac:dyDescent="0.25">
      <c r="A10" s="63"/>
      <c r="B10" s="295" t="s">
        <v>77</v>
      </c>
      <c r="C10" s="289"/>
      <c r="D10" s="289"/>
      <c r="E10" s="289"/>
      <c r="F10" s="289"/>
      <c r="G10" s="289"/>
      <c r="H10" s="289"/>
      <c r="I10" s="289"/>
      <c r="J10" s="289"/>
      <c r="K10" s="289"/>
      <c r="L10" s="289"/>
      <c r="M10" s="289"/>
      <c r="N10" s="289"/>
      <c r="O10" s="289"/>
      <c r="P10" s="289"/>
      <c r="Q10" s="289"/>
      <c r="R10" s="290"/>
      <c r="S10" s="9"/>
    </row>
    <row r="11" spans="1:19" s="10" customFormat="1" ht="39" customHeight="1" x14ac:dyDescent="0.25">
      <c r="A11" s="293">
        <v>2</v>
      </c>
      <c r="B11" s="293">
        <v>1</v>
      </c>
      <c r="C11" s="287">
        <v>4</v>
      </c>
      <c r="D11" s="293">
        <v>2</v>
      </c>
      <c r="E11" s="298" t="s">
        <v>45</v>
      </c>
      <c r="F11" s="323" t="s">
        <v>51</v>
      </c>
      <c r="G11" s="287" t="s">
        <v>46</v>
      </c>
      <c r="H11" s="180" t="s">
        <v>48</v>
      </c>
      <c r="I11" s="69" t="s">
        <v>38</v>
      </c>
      <c r="J11" s="287" t="s">
        <v>47</v>
      </c>
      <c r="K11" s="294" t="s">
        <v>50</v>
      </c>
      <c r="L11" s="294"/>
      <c r="M11" s="286">
        <v>20000</v>
      </c>
      <c r="N11" s="286"/>
      <c r="O11" s="286">
        <v>20000</v>
      </c>
      <c r="P11" s="286"/>
      <c r="Q11" s="287" t="s">
        <v>40</v>
      </c>
      <c r="R11" s="287" t="s">
        <v>41</v>
      </c>
      <c r="S11" s="9"/>
    </row>
    <row r="12" spans="1:19" s="10" customFormat="1" ht="34.5" customHeight="1" x14ac:dyDescent="0.25">
      <c r="A12" s="293"/>
      <c r="B12" s="293"/>
      <c r="C12" s="287"/>
      <c r="D12" s="293"/>
      <c r="E12" s="298"/>
      <c r="F12" s="323"/>
      <c r="G12" s="287"/>
      <c r="H12" s="180" t="s">
        <v>42</v>
      </c>
      <c r="I12" s="69" t="s">
        <v>49</v>
      </c>
      <c r="J12" s="287"/>
      <c r="K12" s="294"/>
      <c r="L12" s="294"/>
      <c r="M12" s="286"/>
      <c r="N12" s="286"/>
      <c r="O12" s="286"/>
      <c r="P12" s="286"/>
      <c r="Q12" s="287"/>
      <c r="R12" s="287"/>
      <c r="S12" s="9"/>
    </row>
    <row r="13" spans="1:19" s="10" customFormat="1" ht="44.25" customHeight="1" x14ac:dyDescent="0.25">
      <c r="A13" s="178"/>
      <c r="B13" s="295" t="s">
        <v>78</v>
      </c>
      <c r="C13" s="296"/>
      <c r="D13" s="296"/>
      <c r="E13" s="296"/>
      <c r="F13" s="296"/>
      <c r="G13" s="296"/>
      <c r="H13" s="296"/>
      <c r="I13" s="296"/>
      <c r="J13" s="296"/>
      <c r="K13" s="296"/>
      <c r="L13" s="296"/>
      <c r="M13" s="296"/>
      <c r="N13" s="296"/>
      <c r="O13" s="296"/>
      <c r="P13" s="296"/>
      <c r="Q13" s="296"/>
      <c r="R13" s="297"/>
      <c r="S13" s="9"/>
    </row>
    <row r="14" spans="1:19" s="10" customFormat="1" ht="63" customHeight="1" x14ac:dyDescent="0.25">
      <c r="A14" s="293">
        <v>3</v>
      </c>
      <c r="B14" s="293">
        <v>1</v>
      </c>
      <c r="C14" s="287">
        <v>4</v>
      </c>
      <c r="D14" s="293">
        <v>2</v>
      </c>
      <c r="E14" s="298" t="s">
        <v>52</v>
      </c>
      <c r="F14" s="287" t="s">
        <v>777</v>
      </c>
      <c r="G14" s="287" t="s">
        <v>57</v>
      </c>
      <c r="H14" s="180" t="s">
        <v>53</v>
      </c>
      <c r="I14" s="69" t="s">
        <v>38</v>
      </c>
      <c r="J14" s="287" t="s">
        <v>55</v>
      </c>
      <c r="K14" s="294" t="s">
        <v>43</v>
      </c>
      <c r="L14" s="294"/>
      <c r="M14" s="286">
        <v>90000</v>
      </c>
      <c r="N14" s="286"/>
      <c r="O14" s="286">
        <v>90000</v>
      </c>
      <c r="P14" s="286"/>
      <c r="Q14" s="287" t="s">
        <v>40</v>
      </c>
      <c r="R14" s="287" t="s">
        <v>41</v>
      </c>
      <c r="S14" s="9"/>
    </row>
    <row r="15" spans="1:19" s="10" customFormat="1" ht="62.25" customHeight="1" x14ac:dyDescent="0.25">
      <c r="A15" s="293"/>
      <c r="B15" s="293"/>
      <c r="C15" s="287"/>
      <c r="D15" s="293"/>
      <c r="E15" s="298"/>
      <c r="F15" s="287"/>
      <c r="G15" s="287"/>
      <c r="H15" s="180" t="s">
        <v>42</v>
      </c>
      <c r="I15" s="69" t="s">
        <v>54</v>
      </c>
      <c r="J15" s="287"/>
      <c r="K15" s="294"/>
      <c r="L15" s="294"/>
      <c r="M15" s="286"/>
      <c r="N15" s="286"/>
      <c r="O15" s="286"/>
      <c r="P15" s="286"/>
      <c r="Q15" s="287"/>
      <c r="R15" s="287"/>
      <c r="S15" s="9"/>
    </row>
    <row r="16" spans="1:19" s="10" customFormat="1" ht="44.25" customHeight="1" x14ac:dyDescent="0.25">
      <c r="A16" s="178"/>
      <c r="B16" s="295" t="s">
        <v>80</v>
      </c>
      <c r="C16" s="296"/>
      <c r="D16" s="296"/>
      <c r="E16" s="296"/>
      <c r="F16" s="296"/>
      <c r="G16" s="296"/>
      <c r="H16" s="296"/>
      <c r="I16" s="296"/>
      <c r="J16" s="296"/>
      <c r="K16" s="296"/>
      <c r="L16" s="296"/>
      <c r="M16" s="296"/>
      <c r="N16" s="296"/>
      <c r="O16" s="296"/>
      <c r="P16" s="296"/>
      <c r="Q16" s="296"/>
      <c r="R16" s="297"/>
      <c r="S16" s="9"/>
    </row>
    <row r="17" spans="1:19" s="10" customFormat="1" ht="78.75" customHeight="1" x14ac:dyDescent="0.25">
      <c r="A17" s="293">
        <v>4</v>
      </c>
      <c r="B17" s="293">
        <v>1</v>
      </c>
      <c r="C17" s="287">
        <v>4</v>
      </c>
      <c r="D17" s="293">
        <v>2</v>
      </c>
      <c r="E17" s="298" t="s">
        <v>56</v>
      </c>
      <c r="F17" s="287" t="s">
        <v>79</v>
      </c>
      <c r="G17" s="287" t="s">
        <v>57</v>
      </c>
      <c r="H17" s="180" t="s">
        <v>53</v>
      </c>
      <c r="I17" s="69" t="s">
        <v>38</v>
      </c>
      <c r="J17" s="287" t="s">
        <v>59</v>
      </c>
      <c r="K17" s="294" t="s">
        <v>50</v>
      </c>
      <c r="L17" s="294"/>
      <c r="M17" s="286">
        <v>80000</v>
      </c>
      <c r="N17" s="286"/>
      <c r="O17" s="286">
        <v>80000</v>
      </c>
      <c r="P17" s="286"/>
      <c r="Q17" s="287" t="s">
        <v>40</v>
      </c>
      <c r="R17" s="287" t="s">
        <v>41</v>
      </c>
      <c r="S17" s="9"/>
    </row>
    <row r="18" spans="1:19" s="10" customFormat="1" ht="87" customHeight="1" x14ac:dyDescent="0.25">
      <c r="A18" s="293"/>
      <c r="B18" s="293"/>
      <c r="C18" s="287"/>
      <c r="D18" s="293"/>
      <c r="E18" s="298"/>
      <c r="F18" s="287"/>
      <c r="G18" s="287"/>
      <c r="H18" s="180" t="s">
        <v>42</v>
      </c>
      <c r="I18" s="69" t="s">
        <v>58</v>
      </c>
      <c r="J18" s="287"/>
      <c r="K18" s="294"/>
      <c r="L18" s="294"/>
      <c r="M18" s="286"/>
      <c r="N18" s="286"/>
      <c r="O18" s="286"/>
      <c r="P18" s="286"/>
      <c r="Q18" s="287"/>
      <c r="R18" s="287"/>
      <c r="S18" s="9"/>
    </row>
    <row r="19" spans="1:19" s="10" customFormat="1" ht="34.5" customHeight="1" x14ac:dyDescent="0.25">
      <c r="A19" s="178"/>
      <c r="B19" s="295" t="s">
        <v>81</v>
      </c>
      <c r="C19" s="296"/>
      <c r="D19" s="296"/>
      <c r="E19" s="296"/>
      <c r="F19" s="296"/>
      <c r="G19" s="296"/>
      <c r="H19" s="296"/>
      <c r="I19" s="296"/>
      <c r="J19" s="296"/>
      <c r="K19" s="296"/>
      <c r="L19" s="296"/>
      <c r="M19" s="296"/>
      <c r="N19" s="296"/>
      <c r="O19" s="296"/>
      <c r="P19" s="296"/>
      <c r="Q19" s="296"/>
      <c r="R19" s="297"/>
      <c r="S19" s="9"/>
    </row>
    <row r="20" spans="1:19" s="10" customFormat="1" ht="76.5" customHeight="1" x14ac:dyDescent="0.25">
      <c r="A20" s="293">
        <v>5</v>
      </c>
      <c r="B20" s="293">
        <v>1</v>
      </c>
      <c r="C20" s="287">
        <v>4</v>
      </c>
      <c r="D20" s="293">
        <v>5</v>
      </c>
      <c r="E20" s="298" t="s">
        <v>65</v>
      </c>
      <c r="F20" s="287" t="s">
        <v>60</v>
      </c>
      <c r="G20" s="287" t="s">
        <v>61</v>
      </c>
      <c r="H20" s="180" t="s">
        <v>61</v>
      </c>
      <c r="I20" s="69" t="s">
        <v>38</v>
      </c>
      <c r="J20" s="287" t="s">
        <v>64</v>
      </c>
      <c r="K20" s="294" t="s">
        <v>43</v>
      </c>
      <c r="L20" s="294"/>
      <c r="M20" s="286">
        <v>20000</v>
      </c>
      <c r="N20" s="286"/>
      <c r="O20" s="286">
        <v>20000</v>
      </c>
      <c r="P20" s="286"/>
      <c r="Q20" s="287" t="s">
        <v>40</v>
      </c>
      <c r="R20" s="287" t="s">
        <v>41</v>
      </c>
      <c r="S20" s="9"/>
    </row>
    <row r="21" spans="1:19" s="10" customFormat="1" ht="63.75" customHeight="1" x14ac:dyDescent="0.25">
      <c r="A21" s="293"/>
      <c r="B21" s="293"/>
      <c r="C21" s="287"/>
      <c r="D21" s="293"/>
      <c r="E21" s="298"/>
      <c r="F21" s="287"/>
      <c r="G21" s="287"/>
      <c r="H21" s="180" t="s">
        <v>62</v>
      </c>
      <c r="I21" s="69" t="s">
        <v>63</v>
      </c>
      <c r="J21" s="287"/>
      <c r="K21" s="294"/>
      <c r="L21" s="294"/>
      <c r="M21" s="286"/>
      <c r="N21" s="286"/>
      <c r="O21" s="286"/>
      <c r="P21" s="286"/>
      <c r="Q21" s="287"/>
      <c r="R21" s="287"/>
      <c r="S21" s="9"/>
    </row>
    <row r="22" spans="1:19" s="10" customFormat="1" ht="48" customHeight="1" x14ac:dyDescent="0.25">
      <c r="A22" s="178"/>
      <c r="B22" s="295" t="s">
        <v>82</v>
      </c>
      <c r="C22" s="296"/>
      <c r="D22" s="296"/>
      <c r="E22" s="296"/>
      <c r="F22" s="296"/>
      <c r="G22" s="296"/>
      <c r="H22" s="296"/>
      <c r="I22" s="296"/>
      <c r="J22" s="296"/>
      <c r="K22" s="296"/>
      <c r="L22" s="296"/>
      <c r="M22" s="296"/>
      <c r="N22" s="296"/>
      <c r="O22" s="296"/>
      <c r="P22" s="296"/>
      <c r="Q22" s="296"/>
      <c r="R22" s="297"/>
      <c r="S22" s="9"/>
    </row>
    <row r="23" spans="1:19" s="10" customFormat="1" ht="72" customHeight="1" x14ac:dyDescent="0.25">
      <c r="A23" s="293">
        <v>6</v>
      </c>
      <c r="B23" s="293">
        <v>1</v>
      </c>
      <c r="C23" s="287">
        <v>4</v>
      </c>
      <c r="D23" s="293">
        <v>5</v>
      </c>
      <c r="E23" s="298" t="s">
        <v>66</v>
      </c>
      <c r="F23" s="287" t="s">
        <v>69</v>
      </c>
      <c r="G23" s="287" t="s">
        <v>70</v>
      </c>
      <c r="H23" s="180" t="s">
        <v>48</v>
      </c>
      <c r="I23" s="69" t="s">
        <v>67</v>
      </c>
      <c r="J23" s="307" t="s">
        <v>83</v>
      </c>
      <c r="K23" s="294" t="s">
        <v>43</v>
      </c>
      <c r="L23" s="294"/>
      <c r="M23" s="286">
        <v>70000</v>
      </c>
      <c r="N23" s="286"/>
      <c r="O23" s="286">
        <v>70000</v>
      </c>
      <c r="P23" s="286"/>
      <c r="Q23" s="287" t="s">
        <v>40</v>
      </c>
      <c r="R23" s="287" t="s">
        <v>41</v>
      </c>
      <c r="S23" s="9"/>
    </row>
    <row r="24" spans="1:19" s="10" customFormat="1" ht="84.75" customHeight="1" x14ac:dyDescent="0.25">
      <c r="A24" s="293"/>
      <c r="B24" s="293"/>
      <c r="C24" s="287"/>
      <c r="D24" s="293"/>
      <c r="E24" s="298"/>
      <c r="F24" s="287"/>
      <c r="G24" s="287"/>
      <c r="H24" s="180" t="s">
        <v>42</v>
      </c>
      <c r="I24" s="69" t="s">
        <v>68</v>
      </c>
      <c r="J24" s="309"/>
      <c r="K24" s="294"/>
      <c r="L24" s="294"/>
      <c r="M24" s="286"/>
      <c r="N24" s="286"/>
      <c r="O24" s="286"/>
      <c r="P24" s="286"/>
      <c r="Q24" s="287"/>
      <c r="R24" s="287"/>
      <c r="S24" s="9"/>
    </row>
    <row r="25" spans="1:19" s="10" customFormat="1" ht="48" customHeight="1" x14ac:dyDescent="0.25">
      <c r="A25" s="178"/>
      <c r="B25" s="295" t="s">
        <v>84</v>
      </c>
      <c r="C25" s="296"/>
      <c r="D25" s="296"/>
      <c r="E25" s="296"/>
      <c r="F25" s="296"/>
      <c r="G25" s="296"/>
      <c r="H25" s="296"/>
      <c r="I25" s="296"/>
      <c r="J25" s="296"/>
      <c r="K25" s="296"/>
      <c r="L25" s="296"/>
      <c r="M25" s="296"/>
      <c r="N25" s="296"/>
      <c r="O25" s="296"/>
      <c r="P25" s="296"/>
      <c r="Q25" s="296"/>
      <c r="R25" s="297"/>
      <c r="S25" s="9"/>
    </row>
    <row r="26" spans="1:19" s="10" customFormat="1" ht="72" customHeight="1" x14ac:dyDescent="0.25">
      <c r="A26" s="293">
        <v>7</v>
      </c>
      <c r="B26" s="293">
        <v>1</v>
      </c>
      <c r="C26" s="287">
        <v>4</v>
      </c>
      <c r="D26" s="293">
        <v>2</v>
      </c>
      <c r="E26" s="298" t="s">
        <v>71</v>
      </c>
      <c r="F26" s="287" t="s">
        <v>778</v>
      </c>
      <c r="G26" s="287" t="s">
        <v>72</v>
      </c>
      <c r="H26" s="180" t="s">
        <v>73</v>
      </c>
      <c r="I26" s="69" t="s">
        <v>74</v>
      </c>
      <c r="J26" s="287" t="s">
        <v>76</v>
      </c>
      <c r="K26" s="294" t="s">
        <v>43</v>
      </c>
      <c r="L26" s="294"/>
      <c r="M26" s="286">
        <v>60000</v>
      </c>
      <c r="N26" s="286"/>
      <c r="O26" s="286">
        <v>60000</v>
      </c>
      <c r="P26" s="286"/>
      <c r="Q26" s="287" t="s">
        <v>40</v>
      </c>
      <c r="R26" s="287" t="s">
        <v>41</v>
      </c>
      <c r="S26" s="9"/>
    </row>
    <row r="27" spans="1:19" s="10" customFormat="1" ht="66.75" customHeight="1" x14ac:dyDescent="0.25">
      <c r="A27" s="293"/>
      <c r="B27" s="293"/>
      <c r="C27" s="287"/>
      <c r="D27" s="293"/>
      <c r="E27" s="298"/>
      <c r="F27" s="287"/>
      <c r="G27" s="287"/>
      <c r="H27" s="180" t="s">
        <v>42</v>
      </c>
      <c r="I27" s="69" t="s">
        <v>75</v>
      </c>
      <c r="J27" s="287"/>
      <c r="K27" s="294"/>
      <c r="L27" s="294"/>
      <c r="M27" s="286"/>
      <c r="N27" s="286"/>
      <c r="O27" s="286"/>
      <c r="P27" s="286"/>
      <c r="Q27" s="287"/>
      <c r="R27" s="287"/>
      <c r="S27" s="9"/>
    </row>
    <row r="28" spans="1:19" s="10" customFormat="1" ht="48" customHeight="1" x14ac:dyDescent="0.25">
      <c r="A28" s="178"/>
      <c r="B28" s="295" t="s">
        <v>628</v>
      </c>
      <c r="C28" s="289"/>
      <c r="D28" s="289"/>
      <c r="E28" s="289"/>
      <c r="F28" s="289"/>
      <c r="G28" s="289"/>
      <c r="H28" s="289"/>
      <c r="I28" s="289"/>
      <c r="J28" s="289"/>
      <c r="K28" s="289"/>
      <c r="L28" s="289"/>
      <c r="M28" s="289"/>
      <c r="N28" s="289"/>
      <c r="O28" s="289"/>
      <c r="P28" s="289"/>
      <c r="Q28" s="289"/>
      <c r="R28" s="290"/>
      <c r="S28" s="9"/>
    </row>
    <row r="29" spans="1:19" s="218" customFormat="1" ht="409.5" customHeight="1" x14ac:dyDescent="0.25">
      <c r="A29" s="178">
        <v>8</v>
      </c>
      <c r="B29" s="178">
        <v>1</v>
      </c>
      <c r="C29" s="178">
        <v>4</v>
      </c>
      <c r="D29" s="180">
        <v>5</v>
      </c>
      <c r="E29" s="258" t="s">
        <v>779</v>
      </c>
      <c r="F29" s="180" t="s">
        <v>780</v>
      </c>
      <c r="G29" s="180" t="s">
        <v>364</v>
      </c>
      <c r="H29" s="180" t="s">
        <v>42</v>
      </c>
      <c r="I29" s="69" t="s">
        <v>222</v>
      </c>
      <c r="J29" s="180" t="s">
        <v>781</v>
      </c>
      <c r="K29" s="179" t="s">
        <v>50</v>
      </c>
      <c r="L29" s="179"/>
      <c r="M29" s="182">
        <v>127875</v>
      </c>
      <c r="N29" s="182"/>
      <c r="O29" s="182">
        <v>127875</v>
      </c>
      <c r="P29" s="182"/>
      <c r="Q29" s="180" t="s">
        <v>349</v>
      </c>
      <c r="R29" s="180" t="s">
        <v>782</v>
      </c>
      <c r="S29" s="217"/>
    </row>
    <row r="30" spans="1:19" s="218" customFormat="1" ht="28.5" customHeight="1" x14ac:dyDescent="0.25">
      <c r="A30" s="178"/>
      <c r="B30" s="288" t="s">
        <v>685</v>
      </c>
      <c r="C30" s="289"/>
      <c r="D30" s="289"/>
      <c r="E30" s="289"/>
      <c r="F30" s="289"/>
      <c r="G30" s="289"/>
      <c r="H30" s="289"/>
      <c r="I30" s="289"/>
      <c r="J30" s="289"/>
      <c r="K30" s="289"/>
      <c r="L30" s="289"/>
      <c r="M30" s="289"/>
      <c r="N30" s="289"/>
      <c r="O30" s="289"/>
      <c r="P30" s="289"/>
      <c r="Q30" s="289"/>
      <c r="R30" s="290"/>
      <c r="S30" s="217"/>
    </row>
    <row r="31" spans="1:19" s="218" customFormat="1" ht="273" customHeight="1" x14ac:dyDescent="0.25">
      <c r="A31" s="293">
        <v>9</v>
      </c>
      <c r="B31" s="293">
        <v>1</v>
      </c>
      <c r="C31" s="293">
        <v>4</v>
      </c>
      <c r="D31" s="287">
        <v>5</v>
      </c>
      <c r="E31" s="287" t="s">
        <v>783</v>
      </c>
      <c r="F31" s="287" t="s">
        <v>784</v>
      </c>
      <c r="G31" s="180" t="s">
        <v>785</v>
      </c>
      <c r="H31" s="180" t="s">
        <v>213</v>
      </c>
      <c r="I31" s="69" t="s">
        <v>170</v>
      </c>
      <c r="J31" s="287" t="s">
        <v>786</v>
      </c>
      <c r="K31" s="294" t="s">
        <v>151</v>
      </c>
      <c r="L31" s="294"/>
      <c r="M31" s="286">
        <v>215067.76</v>
      </c>
      <c r="N31" s="286"/>
      <c r="O31" s="286">
        <v>215067.76</v>
      </c>
      <c r="P31" s="286"/>
      <c r="Q31" s="287" t="s">
        <v>433</v>
      </c>
      <c r="R31" s="287" t="s">
        <v>484</v>
      </c>
      <c r="S31" s="217"/>
    </row>
    <row r="32" spans="1:19" s="218" customFormat="1" ht="409.5" customHeight="1" x14ac:dyDescent="0.25">
      <c r="A32" s="293"/>
      <c r="B32" s="293"/>
      <c r="C32" s="293"/>
      <c r="D32" s="287"/>
      <c r="E32" s="287"/>
      <c r="F32" s="287"/>
      <c r="G32" s="180"/>
      <c r="H32" s="180" t="s">
        <v>787</v>
      </c>
      <c r="I32" s="69" t="s">
        <v>544</v>
      </c>
      <c r="J32" s="287"/>
      <c r="K32" s="294"/>
      <c r="L32" s="294"/>
      <c r="M32" s="286"/>
      <c r="N32" s="286"/>
      <c r="O32" s="286"/>
      <c r="P32" s="286"/>
      <c r="Q32" s="287"/>
      <c r="R32" s="287"/>
      <c r="S32" s="217"/>
    </row>
    <row r="33" spans="1:19" s="218" customFormat="1" ht="21.75" customHeight="1" x14ac:dyDescent="0.25">
      <c r="A33" s="178"/>
      <c r="B33" s="288" t="s">
        <v>685</v>
      </c>
      <c r="C33" s="289"/>
      <c r="D33" s="289"/>
      <c r="E33" s="289"/>
      <c r="F33" s="289"/>
      <c r="G33" s="289"/>
      <c r="H33" s="289"/>
      <c r="I33" s="289"/>
      <c r="J33" s="289"/>
      <c r="K33" s="289"/>
      <c r="L33" s="289"/>
      <c r="M33" s="289"/>
      <c r="N33" s="289"/>
      <c r="O33" s="289"/>
      <c r="P33" s="289"/>
      <c r="Q33" s="289"/>
      <c r="R33" s="290"/>
      <c r="S33" s="217"/>
    </row>
    <row r="34" spans="1:19" s="218" customFormat="1" ht="105.75" customHeight="1" x14ac:dyDescent="0.25">
      <c r="A34" s="291">
        <v>10</v>
      </c>
      <c r="B34" s="293">
        <v>1</v>
      </c>
      <c r="C34" s="293">
        <v>4</v>
      </c>
      <c r="D34" s="287">
        <v>5</v>
      </c>
      <c r="E34" s="287" t="s">
        <v>788</v>
      </c>
      <c r="F34" s="287" t="s">
        <v>789</v>
      </c>
      <c r="G34" s="287" t="s">
        <v>790</v>
      </c>
      <c r="H34" s="180" t="s">
        <v>682</v>
      </c>
      <c r="I34" s="69" t="s">
        <v>546</v>
      </c>
      <c r="J34" s="287" t="s">
        <v>683</v>
      </c>
      <c r="K34" s="294" t="s">
        <v>344</v>
      </c>
      <c r="L34" s="294"/>
      <c r="M34" s="286">
        <v>90108</v>
      </c>
      <c r="N34" s="286"/>
      <c r="O34" s="286">
        <v>81583</v>
      </c>
      <c r="P34" s="286"/>
      <c r="Q34" s="287" t="s">
        <v>656</v>
      </c>
      <c r="R34" s="287" t="s">
        <v>791</v>
      </c>
      <c r="S34" s="217"/>
    </row>
    <row r="35" spans="1:19" s="218" customFormat="1" ht="77.25" customHeight="1" x14ac:dyDescent="0.25">
      <c r="A35" s="292"/>
      <c r="B35" s="293"/>
      <c r="C35" s="293"/>
      <c r="D35" s="287"/>
      <c r="E35" s="287"/>
      <c r="F35" s="287"/>
      <c r="G35" s="287"/>
      <c r="H35" s="180" t="s">
        <v>608</v>
      </c>
      <c r="I35" s="69" t="s">
        <v>74</v>
      </c>
      <c r="J35" s="287"/>
      <c r="K35" s="294"/>
      <c r="L35" s="294"/>
      <c r="M35" s="286"/>
      <c r="N35" s="286"/>
      <c r="O35" s="286"/>
      <c r="P35" s="286"/>
      <c r="Q35" s="287"/>
      <c r="R35" s="287"/>
      <c r="S35" s="217"/>
    </row>
    <row r="36" spans="1:19" s="218" customFormat="1" ht="21.75" customHeight="1" x14ac:dyDescent="0.25">
      <c r="A36" s="178"/>
      <c r="B36" s="288" t="s">
        <v>685</v>
      </c>
      <c r="C36" s="289"/>
      <c r="D36" s="289"/>
      <c r="E36" s="289"/>
      <c r="F36" s="289"/>
      <c r="G36" s="289"/>
      <c r="H36" s="289"/>
      <c r="I36" s="289"/>
      <c r="J36" s="289"/>
      <c r="K36" s="289"/>
      <c r="L36" s="289"/>
      <c r="M36" s="289"/>
      <c r="N36" s="289"/>
      <c r="O36" s="289"/>
      <c r="P36" s="289"/>
      <c r="Q36" s="289"/>
      <c r="R36" s="290"/>
      <c r="S36" s="217"/>
    </row>
    <row r="37" spans="1:19" s="10" customFormat="1" ht="21.75" customHeight="1" x14ac:dyDescent="0.25">
      <c r="A37" s="14"/>
      <c r="B37" s="15"/>
      <c r="C37" s="15"/>
      <c r="D37" s="15"/>
      <c r="E37" s="15"/>
      <c r="F37" s="15"/>
      <c r="G37" s="15"/>
      <c r="H37" s="15"/>
      <c r="I37" s="15"/>
      <c r="J37" s="15"/>
      <c r="K37" s="15"/>
      <c r="L37" s="15"/>
      <c r="M37" s="15"/>
      <c r="N37" s="15"/>
      <c r="O37" s="15"/>
      <c r="P37" s="15"/>
      <c r="Q37" s="15"/>
      <c r="R37" s="15"/>
      <c r="S37" s="9"/>
    </row>
    <row r="38" spans="1:19" s="10" customFormat="1" ht="21.75" customHeight="1" x14ac:dyDescent="0.25">
      <c r="A38" s="14"/>
      <c r="B38" s="15"/>
      <c r="C38" s="15"/>
      <c r="D38" s="15"/>
      <c r="E38" s="15"/>
      <c r="F38" s="15"/>
      <c r="G38" s="15"/>
      <c r="H38" s="15"/>
      <c r="I38" s="15"/>
      <c r="J38" s="15"/>
      <c r="K38" s="15"/>
      <c r="L38" s="15"/>
      <c r="M38" s="15"/>
      <c r="N38" s="15"/>
      <c r="O38" s="15"/>
      <c r="P38" s="15"/>
      <c r="Q38" s="15"/>
      <c r="R38" s="15"/>
      <c r="S38" s="9"/>
    </row>
    <row r="39" spans="1:19" s="11" customFormat="1" x14ac:dyDescent="0.25">
      <c r="M39" s="283" t="s">
        <v>144</v>
      </c>
      <c r="N39" s="284"/>
      <c r="O39" s="284" t="s">
        <v>145</v>
      </c>
      <c r="P39" s="285"/>
    </row>
    <row r="40" spans="1:19" s="11" customFormat="1" x14ac:dyDescent="0.25">
      <c r="M40" s="25" t="s">
        <v>118</v>
      </c>
      <c r="N40" s="25" t="s">
        <v>119</v>
      </c>
      <c r="O40" s="25" t="s">
        <v>118</v>
      </c>
      <c r="P40" s="25" t="s">
        <v>119</v>
      </c>
    </row>
    <row r="41" spans="1:19" s="11" customFormat="1" x14ac:dyDescent="0.25">
      <c r="M41" s="26">
        <v>7</v>
      </c>
      <c r="N41" s="27">
        <v>450000</v>
      </c>
      <c r="O41" s="28">
        <v>3</v>
      </c>
      <c r="P41" s="155">
        <v>424525.76</v>
      </c>
    </row>
    <row r="42" spans="1:19" s="11" customFormat="1" x14ac:dyDescent="0.25">
      <c r="M42" s="12"/>
      <c r="N42" s="12"/>
      <c r="O42" s="12"/>
      <c r="P42" s="12"/>
    </row>
    <row r="43" spans="1:19" s="11" customFormat="1" x14ac:dyDescent="0.25">
      <c r="M43" s="12"/>
      <c r="N43" s="12"/>
      <c r="O43" s="12"/>
      <c r="P43" s="12"/>
    </row>
    <row r="44" spans="1:19" s="11" customFormat="1" x14ac:dyDescent="0.25">
      <c r="M44" s="12"/>
      <c r="N44" s="12"/>
      <c r="O44" s="12"/>
      <c r="P44" s="12"/>
    </row>
    <row r="45" spans="1:19" s="11" customFormat="1" x14ac:dyDescent="0.25">
      <c r="M45" s="12"/>
      <c r="N45" s="12"/>
      <c r="O45" s="12"/>
      <c r="P45" s="12"/>
    </row>
    <row r="46" spans="1:19" s="11" customFormat="1" x14ac:dyDescent="0.25">
      <c r="M46" s="12"/>
      <c r="N46" s="12"/>
      <c r="O46" s="12"/>
      <c r="P46" s="12"/>
    </row>
    <row r="47" spans="1:19" s="11" customFormat="1" x14ac:dyDescent="0.25">
      <c r="M47" s="12"/>
      <c r="N47" s="12"/>
      <c r="O47" s="12"/>
      <c r="P47" s="12"/>
    </row>
    <row r="48" spans="1:19" s="11" customFormat="1" x14ac:dyDescent="0.25">
      <c r="M48" s="12"/>
      <c r="N48" s="12"/>
      <c r="O48" s="12"/>
      <c r="P48" s="12"/>
    </row>
    <row r="49" spans="13:16" s="11" customFormat="1" x14ac:dyDescent="0.25">
      <c r="M49" s="12"/>
      <c r="N49" s="12"/>
      <c r="O49" s="12"/>
      <c r="P49" s="12"/>
    </row>
    <row r="50" spans="13:16" s="11" customFormat="1" x14ac:dyDescent="0.25">
      <c r="M50" s="12"/>
      <c r="N50" s="12"/>
      <c r="O50" s="12"/>
      <c r="P50" s="12"/>
    </row>
    <row r="51" spans="13:16" s="11" customFormat="1" x14ac:dyDescent="0.25">
      <c r="M51" s="12"/>
      <c r="N51" s="12"/>
      <c r="O51" s="12"/>
      <c r="P51" s="12"/>
    </row>
    <row r="52" spans="13:16" s="11" customFormat="1" x14ac:dyDescent="0.25">
      <c r="M52" s="12"/>
      <c r="N52" s="12"/>
      <c r="O52" s="12"/>
      <c r="P52" s="12"/>
    </row>
    <row r="53" spans="13:16" s="11" customFormat="1" x14ac:dyDescent="0.25">
      <c r="M53" s="12"/>
      <c r="N53" s="12"/>
      <c r="O53" s="12"/>
      <c r="P53" s="12"/>
    </row>
    <row r="54" spans="13:16" s="11" customFormat="1" x14ac:dyDescent="0.25">
      <c r="M54" s="12"/>
      <c r="N54" s="12"/>
      <c r="O54" s="12"/>
      <c r="P54" s="12"/>
    </row>
    <row r="55" spans="13:16" s="11" customFormat="1" x14ac:dyDescent="0.25">
      <c r="M55" s="12"/>
      <c r="N55" s="12"/>
      <c r="O55" s="12"/>
      <c r="P55" s="12"/>
    </row>
    <row r="56" spans="13:16" s="11" customFormat="1" x14ac:dyDescent="0.25">
      <c r="M56" s="12"/>
      <c r="N56" s="12"/>
      <c r="O56" s="12"/>
      <c r="P56" s="12"/>
    </row>
    <row r="57" spans="13:16" s="11" customFormat="1" x14ac:dyDescent="0.25">
      <c r="M57" s="12"/>
      <c r="N57" s="12"/>
      <c r="O57" s="12"/>
      <c r="P57" s="12"/>
    </row>
    <row r="58" spans="13:16" s="11" customFormat="1" x14ac:dyDescent="0.25">
      <c r="M58" s="12"/>
      <c r="N58" s="12"/>
      <c r="O58" s="12"/>
      <c r="P58" s="12"/>
    </row>
    <row r="59" spans="13:16" s="11" customFormat="1" x14ac:dyDescent="0.25">
      <c r="M59" s="12"/>
      <c r="N59" s="12"/>
      <c r="O59" s="12"/>
      <c r="P59" s="12"/>
    </row>
    <row r="60" spans="13:16" s="11" customFormat="1" x14ac:dyDescent="0.25">
      <c r="M60" s="12"/>
      <c r="N60" s="12"/>
      <c r="O60" s="12"/>
      <c r="P60" s="12"/>
    </row>
    <row r="61" spans="13:16" s="11" customFormat="1" x14ac:dyDescent="0.25">
      <c r="M61" s="12"/>
      <c r="N61" s="12"/>
      <c r="O61" s="12"/>
      <c r="P61" s="12"/>
    </row>
    <row r="62" spans="13:16" s="11" customFormat="1" x14ac:dyDescent="0.25">
      <c r="M62" s="12"/>
      <c r="N62" s="12"/>
      <c r="O62" s="12"/>
      <c r="P62" s="12"/>
    </row>
    <row r="63" spans="13:16" s="11" customFormat="1" x14ac:dyDescent="0.25">
      <c r="M63" s="12"/>
      <c r="N63" s="12"/>
      <c r="O63" s="12"/>
      <c r="P63" s="12"/>
    </row>
    <row r="64" spans="13:16" s="11" customFormat="1" x14ac:dyDescent="0.25">
      <c r="M64" s="12"/>
      <c r="N64" s="12"/>
      <c r="O64" s="12"/>
      <c r="P64" s="12"/>
    </row>
    <row r="65" spans="13:16" s="11" customFormat="1" x14ac:dyDescent="0.25">
      <c r="M65" s="12"/>
      <c r="N65" s="12"/>
      <c r="O65" s="12"/>
      <c r="P65" s="12"/>
    </row>
    <row r="66" spans="13:16" s="11" customFormat="1" x14ac:dyDescent="0.25">
      <c r="M66" s="12"/>
      <c r="N66" s="12"/>
      <c r="O66" s="12"/>
      <c r="P66" s="12"/>
    </row>
    <row r="67" spans="13:16" s="11" customFormat="1" x14ac:dyDescent="0.25">
      <c r="M67" s="12"/>
      <c r="N67" s="12"/>
      <c r="O67" s="12"/>
      <c r="P67" s="12"/>
    </row>
    <row r="68" spans="13:16" s="11" customFormat="1" x14ac:dyDescent="0.25">
      <c r="M68" s="12"/>
      <c r="N68" s="12"/>
      <c r="O68" s="12"/>
      <c r="P68" s="12"/>
    </row>
    <row r="69" spans="13:16" s="11" customFormat="1" x14ac:dyDescent="0.25">
      <c r="M69" s="12"/>
      <c r="N69" s="12"/>
      <c r="O69" s="12"/>
      <c r="P69" s="12"/>
    </row>
    <row r="70" spans="13:16" s="11" customFormat="1" x14ac:dyDescent="0.25">
      <c r="M70" s="12"/>
      <c r="N70" s="12"/>
      <c r="O70" s="12"/>
      <c r="P70" s="12"/>
    </row>
    <row r="71" spans="13:16" s="11" customFormat="1" x14ac:dyDescent="0.25">
      <c r="M71" s="12"/>
      <c r="N71" s="12"/>
      <c r="O71" s="12"/>
      <c r="P71" s="12"/>
    </row>
    <row r="72" spans="13:16" s="11" customFormat="1" x14ac:dyDescent="0.25">
      <c r="M72" s="12"/>
      <c r="N72" s="12"/>
      <c r="O72" s="12"/>
      <c r="P72" s="12"/>
    </row>
    <row r="73" spans="13:16" s="11" customFormat="1" x14ac:dyDescent="0.25">
      <c r="M73" s="12"/>
      <c r="N73" s="12"/>
      <c r="O73" s="12"/>
      <c r="P73" s="12"/>
    </row>
    <row r="74" spans="13:16" s="11" customFormat="1" x14ac:dyDescent="0.25">
      <c r="M74" s="12"/>
      <c r="N74" s="12"/>
      <c r="O74" s="12"/>
      <c r="P74" s="12"/>
    </row>
    <row r="75" spans="13:16" s="11" customFormat="1" x14ac:dyDescent="0.25">
      <c r="M75" s="12"/>
      <c r="N75" s="12"/>
      <c r="O75" s="12"/>
      <c r="P75" s="12"/>
    </row>
    <row r="76" spans="13:16" s="11" customFormat="1" x14ac:dyDescent="0.25">
      <c r="M76" s="12"/>
      <c r="N76" s="12"/>
      <c r="O76" s="12"/>
      <c r="P76" s="12"/>
    </row>
    <row r="77" spans="13:16" s="11" customFormat="1" x14ac:dyDescent="0.25">
      <c r="M77" s="12"/>
      <c r="N77" s="12"/>
      <c r="O77" s="12"/>
      <c r="P77" s="12"/>
    </row>
    <row r="78" spans="13:16" s="11" customFormat="1" x14ac:dyDescent="0.25">
      <c r="M78" s="12"/>
      <c r="N78" s="12"/>
      <c r="O78" s="12"/>
      <c r="P78" s="12"/>
    </row>
    <row r="79" spans="13:16" s="11" customFormat="1" x14ac:dyDescent="0.25">
      <c r="M79" s="12"/>
      <c r="N79" s="12"/>
      <c r="O79" s="12"/>
      <c r="P79" s="12"/>
    </row>
    <row r="80" spans="13:16" s="11" customFormat="1" x14ac:dyDescent="0.25">
      <c r="M80" s="12"/>
      <c r="N80" s="12"/>
      <c r="O80" s="12"/>
      <c r="P80" s="12"/>
    </row>
    <row r="81" spans="13:16" s="11" customFormat="1" x14ac:dyDescent="0.25">
      <c r="M81" s="12"/>
      <c r="N81" s="12"/>
      <c r="O81" s="12"/>
      <c r="P81" s="12"/>
    </row>
    <row r="82" spans="13:16" s="11" customFormat="1" x14ac:dyDescent="0.25">
      <c r="M82" s="12"/>
      <c r="N82" s="12"/>
      <c r="O82" s="12"/>
      <c r="P82" s="12"/>
    </row>
    <row r="83" spans="13:16" s="11" customFormat="1" x14ac:dyDescent="0.25">
      <c r="M83" s="12"/>
      <c r="N83" s="12"/>
      <c r="O83" s="12"/>
      <c r="P83" s="12"/>
    </row>
    <row r="84" spans="13:16" s="11" customFormat="1" x14ac:dyDescent="0.25">
      <c r="M84" s="12"/>
      <c r="N84" s="12"/>
      <c r="O84" s="12"/>
      <c r="P84" s="12"/>
    </row>
    <row r="85" spans="13:16" s="11" customFormat="1" x14ac:dyDescent="0.25">
      <c r="M85" s="12"/>
      <c r="N85" s="12"/>
      <c r="O85" s="12"/>
      <c r="P85" s="12"/>
    </row>
    <row r="86" spans="13:16" s="11" customFormat="1" x14ac:dyDescent="0.25">
      <c r="M86" s="12"/>
      <c r="N86" s="12"/>
      <c r="O86" s="12"/>
      <c r="P86" s="12"/>
    </row>
    <row r="87" spans="13:16" s="11" customFormat="1" x14ac:dyDescent="0.25">
      <c r="M87" s="12"/>
      <c r="N87" s="12"/>
      <c r="O87" s="12"/>
      <c r="P87" s="12"/>
    </row>
    <row r="88" spans="13:16" s="11" customFormat="1" x14ac:dyDescent="0.25">
      <c r="M88" s="12"/>
      <c r="N88" s="12"/>
      <c r="O88" s="12"/>
      <c r="P88" s="12"/>
    </row>
    <row r="89" spans="13:16" s="11" customFormat="1" x14ac:dyDescent="0.25">
      <c r="M89" s="12"/>
      <c r="N89" s="12"/>
      <c r="O89" s="12"/>
      <c r="P89" s="12"/>
    </row>
    <row r="90" spans="13:16" s="11" customFormat="1" x14ac:dyDescent="0.25">
      <c r="M90" s="12"/>
      <c r="N90" s="12"/>
      <c r="O90" s="12"/>
      <c r="P90" s="12"/>
    </row>
    <row r="91" spans="13:16" s="11" customFormat="1" x14ac:dyDescent="0.25">
      <c r="M91" s="12"/>
      <c r="N91" s="12"/>
      <c r="O91" s="12"/>
      <c r="P91" s="12"/>
    </row>
    <row r="92" spans="13:16" s="11" customFormat="1" x14ac:dyDescent="0.25">
      <c r="M92" s="12"/>
      <c r="N92" s="12"/>
      <c r="O92" s="12"/>
      <c r="P92" s="12"/>
    </row>
    <row r="93" spans="13:16" s="11" customFormat="1" x14ac:dyDescent="0.25">
      <c r="M93" s="12"/>
      <c r="N93" s="12"/>
      <c r="O93" s="12"/>
      <c r="P93" s="12"/>
    </row>
    <row r="94" spans="13:16" s="11" customFormat="1" x14ac:dyDescent="0.25">
      <c r="M94" s="12"/>
      <c r="N94" s="12"/>
      <c r="O94" s="12"/>
      <c r="P94" s="12"/>
    </row>
    <row r="95" spans="13:16" s="11" customFormat="1" x14ac:dyDescent="0.25">
      <c r="M95" s="12"/>
      <c r="N95" s="12"/>
      <c r="O95" s="12"/>
      <c r="P95" s="12"/>
    </row>
    <row r="96" spans="13:16" s="11" customFormat="1" x14ac:dyDescent="0.25">
      <c r="M96" s="12"/>
      <c r="N96" s="12"/>
      <c r="O96" s="12"/>
      <c r="P96" s="12"/>
    </row>
    <row r="97" spans="13:16" s="11" customFormat="1" x14ac:dyDescent="0.25">
      <c r="M97" s="12"/>
      <c r="N97" s="12"/>
      <c r="O97" s="12"/>
      <c r="P97" s="12"/>
    </row>
    <row r="98" spans="13:16" s="11" customFormat="1" x14ac:dyDescent="0.25">
      <c r="M98" s="12"/>
      <c r="N98" s="12"/>
      <c r="O98" s="12"/>
      <c r="P98" s="12"/>
    </row>
    <row r="99" spans="13:16" s="11" customFormat="1" x14ac:dyDescent="0.25">
      <c r="M99" s="12"/>
      <c r="N99" s="12"/>
      <c r="O99" s="12"/>
      <c r="P99" s="12"/>
    </row>
    <row r="100" spans="13:16" s="11" customFormat="1" x14ac:dyDescent="0.25">
      <c r="M100" s="12"/>
      <c r="N100" s="12"/>
      <c r="O100" s="12"/>
      <c r="P100" s="12"/>
    </row>
    <row r="101" spans="13:16" s="11" customFormat="1" x14ac:dyDescent="0.25">
      <c r="M101" s="12"/>
      <c r="N101" s="12"/>
      <c r="O101" s="12"/>
      <c r="P101" s="12"/>
    </row>
    <row r="102" spans="13:16" s="11" customFormat="1" x14ac:dyDescent="0.25">
      <c r="M102" s="12"/>
      <c r="N102" s="12"/>
      <c r="O102" s="12"/>
      <c r="P102" s="12"/>
    </row>
    <row r="103" spans="13:16" s="11" customFormat="1" x14ac:dyDescent="0.25">
      <c r="M103" s="12"/>
      <c r="N103" s="12"/>
      <c r="O103" s="12"/>
      <c r="P103" s="12"/>
    </row>
    <row r="104" spans="13:16" s="11" customFormat="1" x14ac:dyDescent="0.25">
      <c r="M104" s="12"/>
      <c r="N104" s="12"/>
      <c r="O104" s="12"/>
      <c r="P104" s="12"/>
    </row>
    <row r="105" spans="13:16" s="11" customFormat="1" x14ac:dyDescent="0.25">
      <c r="M105" s="12"/>
      <c r="N105" s="12"/>
      <c r="O105" s="12"/>
      <c r="P105" s="12"/>
    </row>
    <row r="106" spans="13:16" s="11" customFormat="1" x14ac:dyDescent="0.25">
      <c r="M106" s="12"/>
      <c r="N106" s="12"/>
      <c r="O106" s="12"/>
      <c r="P106" s="12"/>
    </row>
    <row r="107" spans="13:16" s="11" customFormat="1" x14ac:dyDescent="0.25">
      <c r="M107" s="12"/>
      <c r="N107" s="12"/>
      <c r="O107" s="12"/>
      <c r="P107" s="12"/>
    </row>
    <row r="108" spans="13:16" s="11" customFormat="1" x14ac:dyDescent="0.25">
      <c r="M108" s="12"/>
      <c r="N108" s="12"/>
      <c r="O108" s="12"/>
      <c r="P108" s="12"/>
    </row>
    <row r="109" spans="13:16" s="11" customFormat="1" x14ac:dyDescent="0.25">
      <c r="M109" s="12"/>
      <c r="N109" s="12"/>
      <c r="O109" s="12"/>
      <c r="P109" s="12"/>
    </row>
    <row r="110" spans="13:16" s="11" customFormat="1" x14ac:dyDescent="0.25">
      <c r="M110" s="12"/>
      <c r="N110" s="12"/>
      <c r="O110" s="12"/>
      <c r="P110" s="12"/>
    </row>
    <row r="111" spans="13:16" s="11" customFormat="1" x14ac:dyDescent="0.25">
      <c r="M111" s="12"/>
      <c r="N111" s="12"/>
      <c r="O111" s="12"/>
      <c r="P111" s="12"/>
    </row>
    <row r="112" spans="13:16" s="11" customFormat="1" x14ac:dyDescent="0.25">
      <c r="M112" s="12"/>
      <c r="N112" s="12"/>
      <c r="O112" s="12"/>
      <c r="P112" s="12"/>
    </row>
    <row r="113" spans="13:16" s="11" customFormat="1" x14ac:dyDescent="0.25">
      <c r="M113" s="12"/>
      <c r="N113" s="12"/>
      <c r="O113" s="12"/>
      <c r="P113" s="12"/>
    </row>
    <row r="114" spans="13:16" s="11" customFormat="1" x14ac:dyDescent="0.25">
      <c r="M114" s="12"/>
      <c r="N114" s="12"/>
      <c r="O114" s="12"/>
      <c r="P114" s="12"/>
    </row>
    <row r="115" spans="13:16" s="11" customFormat="1" x14ac:dyDescent="0.25">
      <c r="M115" s="12"/>
      <c r="N115" s="12"/>
      <c r="O115" s="12"/>
      <c r="P115" s="12"/>
    </row>
    <row r="116" spans="13:16" s="11" customFormat="1" x14ac:dyDescent="0.25">
      <c r="M116" s="12"/>
      <c r="N116" s="12"/>
      <c r="O116" s="12"/>
      <c r="P116" s="12"/>
    </row>
    <row r="117" spans="13:16" s="11" customFormat="1" x14ac:dyDescent="0.25">
      <c r="M117" s="12"/>
      <c r="N117" s="12"/>
      <c r="O117" s="12"/>
      <c r="P117" s="12"/>
    </row>
    <row r="118" spans="13:16" s="11" customFormat="1" x14ac:dyDescent="0.25">
      <c r="M118" s="12"/>
      <c r="N118" s="12"/>
      <c r="O118" s="12"/>
      <c r="P118" s="12"/>
    </row>
    <row r="119" spans="13:16" s="11" customFormat="1" x14ac:dyDescent="0.25">
      <c r="M119" s="12"/>
      <c r="N119" s="12"/>
      <c r="O119" s="12"/>
      <c r="P119" s="12"/>
    </row>
    <row r="120" spans="13:16" s="11" customFormat="1" x14ac:dyDescent="0.25">
      <c r="M120" s="12"/>
      <c r="N120" s="12"/>
      <c r="O120" s="12"/>
      <c r="P120" s="12"/>
    </row>
    <row r="121" spans="13:16" s="11" customFormat="1" x14ac:dyDescent="0.25">
      <c r="M121" s="12"/>
      <c r="N121" s="12"/>
      <c r="O121" s="12"/>
      <c r="P121" s="12"/>
    </row>
    <row r="122" spans="13:16" s="11" customFormat="1" x14ac:dyDescent="0.25">
      <c r="M122" s="12"/>
      <c r="N122" s="12"/>
      <c r="O122" s="12"/>
      <c r="P122" s="12"/>
    </row>
    <row r="123" spans="13:16" s="11" customFormat="1" x14ac:dyDescent="0.25">
      <c r="M123" s="12"/>
      <c r="N123" s="12"/>
      <c r="O123" s="12"/>
      <c r="P123" s="12"/>
    </row>
    <row r="124" spans="13:16" s="11" customFormat="1" x14ac:dyDescent="0.25">
      <c r="M124" s="12"/>
      <c r="N124" s="12"/>
      <c r="O124" s="12"/>
      <c r="P124" s="12"/>
    </row>
    <row r="125" spans="13:16" s="11" customFormat="1" x14ac:dyDescent="0.25">
      <c r="M125" s="12"/>
      <c r="N125" s="12"/>
      <c r="O125" s="12"/>
      <c r="P125" s="12"/>
    </row>
    <row r="126" spans="13:16" s="11" customFormat="1" x14ac:dyDescent="0.25">
      <c r="M126" s="12"/>
      <c r="N126" s="12"/>
      <c r="O126" s="12"/>
      <c r="P126" s="12"/>
    </row>
    <row r="127" spans="13:16" s="11" customFormat="1" x14ac:dyDescent="0.25">
      <c r="M127" s="12"/>
      <c r="N127" s="12"/>
      <c r="O127" s="12"/>
      <c r="P127" s="12"/>
    </row>
    <row r="128" spans="13:16" s="11" customFormat="1" x14ac:dyDescent="0.25">
      <c r="M128" s="12"/>
      <c r="N128" s="12"/>
      <c r="O128" s="12"/>
      <c r="P128" s="12"/>
    </row>
    <row r="129" spans="13:16" s="11" customFormat="1" x14ac:dyDescent="0.25">
      <c r="M129" s="12"/>
      <c r="N129" s="12"/>
      <c r="O129" s="12"/>
      <c r="P129" s="12"/>
    </row>
    <row r="130" spans="13:16" s="11" customFormat="1" x14ac:dyDescent="0.25">
      <c r="M130" s="12"/>
      <c r="N130" s="12"/>
      <c r="O130" s="12"/>
      <c r="P130" s="12"/>
    </row>
    <row r="131" spans="13:16" s="11" customFormat="1" x14ac:dyDescent="0.25">
      <c r="M131" s="12"/>
      <c r="N131" s="12"/>
      <c r="O131" s="12"/>
      <c r="P131" s="12"/>
    </row>
    <row r="132" spans="13:16" s="11" customFormat="1" x14ac:dyDescent="0.25">
      <c r="M132" s="12"/>
      <c r="N132" s="12"/>
      <c r="O132" s="12"/>
      <c r="P132" s="12"/>
    </row>
    <row r="133" spans="13:16" s="11" customFormat="1" x14ac:dyDescent="0.25">
      <c r="M133" s="12"/>
      <c r="N133" s="12"/>
      <c r="O133" s="12"/>
      <c r="P133" s="12"/>
    </row>
    <row r="134" spans="13:16" s="11" customFormat="1" x14ac:dyDescent="0.25">
      <c r="M134" s="12"/>
      <c r="N134" s="12"/>
      <c r="O134" s="12"/>
      <c r="P134" s="12"/>
    </row>
    <row r="135" spans="13:16" s="11" customFormat="1" x14ac:dyDescent="0.25">
      <c r="M135" s="12"/>
      <c r="N135" s="12"/>
      <c r="O135" s="12"/>
      <c r="P135" s="12"/>
    </row>
    <row r="136" spans="13:16" s="11" customFormat="1" x14ac:dyDescent="0.25">
      <c r="M136" s="12"/>
      <c r="N136" s="12"/>
      <c r="O136" s="12"/>
      <c r="P136" s="12"/>
    </row>
    <row r="137" spans="13:16" s="11" customFormat="1" x14ac:dyDescent="0.25">
      <c r="M137" s="12"/>
      <c r="N137" s="12"/>
      <c r="O137" s="12"/>
      <c r="P137" s="12"/>
    </row>
    <row r="138" spans="13:16" s="11" customFormat="1" x14ac:dyDescent="0.25">
      <c r="M138" s="12"/>
      <c r="N138" s="12"/>
      <c r="O138" s="12"/>
      <c r="P138" s="12"/>
    </row>
    <row r="139" spans="13:16" s="11" customFormat="1" x14ac:dyDescent="0.25">
      <c r="M139" s="12"/>
      <c r="N139" s="12"/>
      <c r="O139" s="12"/>
      <c r="P139" s="12"/>
    </row>
    <row r="140" spans="13:16" s="11" customFormat="1" x14ac:dyDescent="0.25">
      <c r="M140" s="12"/>
      <c r="N140" s="12"/>
      <c r="O140" s="12"/>
      <c r="P140" s="12"/>
    </row>
    <row r="141" spans="13:16" s="11" customFormat="1" x14ac:dyDescent="0.25">
      <c r="M141" s="12"/>
      <c r="N141" s="12"/>
      <c r="O141" s="12"/>
      <c r="P141" s="12"/>
    </row>
    <row r="142" spans="13:16" s="11" customFormat="1" x14ac:dyDescent="0.25">
      <c r="M142" s="12"/>
      <c r="N142" s="12"/>
      <c r="O142" s="12"/>
      <c r="P142" s="12"/>
    </row>
    <row r="143" spans="13:16" s="11" customFormat="1" x14ac:dyDescent="0.25">
      <c r="M143" s="12"/>
      <c r="N143" s="12"/>
      <c r="O143" s="12"/>
      <c r="P143" s="12"/>
    </row>
    <row r="144" spans="13:16" s="11" customFormat="1" x14ac:dyDescent="0.25">
      <c r="M144" s="12"/>
      <c r="N144" s="12"/>
      <c r="O144" s="12"/>
      <c r="P144" s="12"/>
    </row>
    <row r="145" spans="13:16" s="11" customFormat="1" x14ac:dyDescent="0.25">
      <c r="M145" s="12"/>
      <c r="N145" s="12"/>
      <c r="O145" s="12"/>
      <c r="P145" s="12"/>
    </row>
    <row r="146" spans="13:16" s="11" customFormat="1" x14ac:dyDescent="0.25">
      <c r="M146" s="12"/>
      <c r="N146" s="12"/>
      <c r="O146" s="12"/>
      <c r="P146" s="12"/>
    </row>
    <row r="147" spans="13:16" s="11" customFormat="1" x14ac:dyDescent="0.25">
      <c r="M147" s="12"/>
      <c r="N147" s="12"/>
      <c r="O147" s="12"/>
      <c r="P147" s="12"/>
    </row>
    <row r="148" spans="13:16" s="11" customFormat="1" x14ac:dyDescent="0.25">
      <c r="M148" s="12"/>
      <c r="N148" s="12"/>
      <c r="O148" s="12"/>
      <c r="P148" s="12"/>
    </row>
    <row r="149" spans="13:16" s="11" customFormat="1" x14ac:dyDescent="0.25">
      <c r="M149" s="12"/>
      <c r="N149" s="12"/>
      <c r="O149" s="12"/>
      <c r="P149" s="12"/>
    </row>
    <row r="150" spans="13:16" s="11" customFormat="1" x14ac:dyDescent="0.25">
      <c r="M150" s="12"/>
      <c r="N150" s="12"/>
      <c r="O150" s="12"/>
      <c r="P150" s="12"/>
    </row>
    <row r="151" spans="13:16" s="11" customFormat="1" x14ac:dyDescent="0.25">
      <c r="M151" s="12"/>
      <c r="N151" s="12"/>
      <c r="O151" s="12"/>
      <c r="P151" s="12"/>
    </row>
    <row r="152" spans="13:16" s="11" customFormat="1" x14ac:dyDescent="0.25">
      <c r="M152" s="12"/>
      <c r="N152" s="12"/>
      <c r="O152" s="12"/>
      <c r="P152" s="12"/>
    </row>
    <row r="153" spans="13:16" s="11" customFormat="1" x14ac:dyDescent="0.25">
      <c r="M153" s="12"/>
      <c r="N153" s="12"/>
      <c r="O153" s="12"/>
      <c r="P153" s="12"/>
    </row>
    <row r="154" spans="13:16" s="11" customFormat="1" x14ac:dyDescent="0.25">
      <c r="M154" s="12"/>
      <c r="N154" s="12"/>
      <c r="O154" s="12"/>
      <c r="P154" s="12"/>
    </row>
    <row r="155" spans="13:16" s="11" customFormat="1" x14ac:dyDescent="0.25">
      <c r="M155" s="12"/>
      <c r="N155" s="12"/>
      <c r="O155" s="12"/>
      <c r="P155" s="12"/>
    </row>
    <row r="156" spans="13:16" s="11" customFormat="1" x14ac:dyDescent="0.25">
      <c r="M156" s="12"/>
      <c r="N156" s="12"/>
      <c r="O156" s="12"/>
      <c r="P156" s="12"/>
    </row>
    <row r="157" spans="13:16" s="11" customFormat="1" x14ac:dyDescent="0.25">
      <c r="M157" s="12"/>
      <c r="N157" s="12"/>
      <c r="O157" s="12"/>
      <c r="P157" s="12"/>
    </row>
    <row r="158" spans="13:16" s="11" customFormat="1" x14ac:dyDescent="0.25">
      <c r="M158" s="12"/>
      <c r="N158" s="12"/>
      <c r="O158" s="12"/>
      <c r="P158" s="12"/>
    </row>
    <row r="159" spans="13:16" s="11" customFormat="1" x14ac:dyDescent="0.25">
      <c r="M159" s="12"/>
      <c r="N159" s="12"/>
      <c r="O159" s="12"/>
      <c r="P159" s="12"/>
    </row>
    <row r="160" spans="13:16" s="11" customFormat="1" x14ac:dyDescent="0.25">
      <c r="M160" s="12"/>
      <c r="N160" s="12"/>
      <c r="O160" s="12"/>
      <c r="P160" s="12"/>
    </row>
    <row r="161" spans="12:16" s="11" customFormat="1" x14ac:dyDescent="0.25">
      <c r="M161" s="12"/>
      <c r="N161" s="12"/>
      <c r="O161" s="12"/>
      <c r="P161" s="12"/>
    </row>
    <row r="162" spans="12:16" s="11" customFormat="1" x14ac:dyDescent="0.25">
      <c r="M162" s="12"/>
      <c r="N162" s="12"/>
      <c r="O162" s="12"/>
      <c r="P162" s="12"/>
    </row>
    <row r="163" spans="12:16" s="11" customFormat="1" x14ac:dyDescent="0.25">
      <c r="M163" s="12"/>
      <c r="N163" s="12"/>
      <c r="O163" s="12"/>
      <c r="P163" s="12"/>
    </row>
    <row r="164" spans="12:16" s="11" customFormat="1" x14ac:dyDescent="0.25">
      <c r="M164" s="12"/>
      <c r="N164" s="12"/>
      <c r="O164" s="12"/>
      <c r="P164" s="12"/>
    </row>
    <row r="165" spans="12:16" s="11" customFormat="1" x14ac:dyDescent="0.25">
      <c r="M165" s="12"/>
      <c r="N165" s="12"/>
      <c r="O165" s="12"/>
      <c r="P165" s="12"/>
    </row>
    <row r="166" spans="12:16" s="11" customFormat="1" x14ac:dyDescent="0.25">
      <c r="M166" s="12"/>
      <c r="N166" s="12"/>
      <c r="O166" s="12"/>
      <c r="P166" s="12"/>
    </row>
    <row r="167" spans="12:16" s="11" customFormat="1" x14ac:dyDescent="0.25">
      <c r="M167" s="12"/>
      <c r="N167" s="12"/>
      <c r="O167" s="12"/>
      <c r="P167" s="12"/>
    </row>
    <row r="168" spans="12:16" s="11" customFormat="1" x14ac:dyDescent="0.25">
      <c r="M168" s="12"/>
      <c r="N168" s="12"/>
      <c r="O168" s="12"/>
      <c r="P168" s="12"/>
    </row>
    <row r="169" spans="12:16" s="11" customFormat="1" x14ac:dyDescent="0.25">
      <c r="L169"/>
      <c r="M169" s="12"/>
      <c r="N169" s="12"/>
      <c r="O169" s="12"/>
      <c r="P169" s="12"/>
    </row>
  </sheetData>
  <mergeCells count="169">
    <mergeCell ref="M39:N39"/>
    <mergeCell ref="O39:P39"/>
    <mergeCell ref="P26:P27"/>
    <mergeCell ref="Q26:Q27"/>
    <mergeCell ref="R26:R27"/>
    <mergeCell ref="B28:R28"/>
    <mergeCell ref="Q23:Q24"/>
    <mergeCell ref="R23:R24"/>
    <mergeCell ref="B25:R25"/>
    <mergeCell ref="L26:L27"/>
    <mergeCell ref="M26:M27"/>
    <mergeCell ref="N26:N27"/>
    <mergeCell ref="O26:O27"/>
    <mergeCell ref="B30:R30"/>
    <mergeCell ref="M31:M32"/>
    <mergeCell ref="N31:N32"/>
    <mergeCell ref="O31:O32"/>
    <mergeCell ref="P31:P32"/>
    <mergeCell ref="Q31:Q32"/>
    <mergeCell ref="R31:R32"/>
    <mergeCell ref="B33:R33"/>
    <mergeCell ref="L34:L35"/>
    <mergeCell ref="M34:M35"/>
    <mergeCell ref="N34:N35"/>
    <mergeCell ref="A26:A27"/>
    <mergeCell ref="B26:B27"/>
    <mergeCell ref="C26:C27"/>
    <mergeCell ref="D26:D27"/>
    <mergeCell ref="E26:E27"/>
    <mergeCell ref="F26:F27"/>
    <mergeCell ref="G26:G27"/>
    <mergeCell ref="J26:J27"/>
    <mergeCell ref="K26:K27"/>
    <mergeCell ref="Q20:Q21"/>
    <mergeCell ref="R20:R21"/>
    <mergeCell ref="A23:A24"/>
    <mergeCell ref="B23:B24"/>
    <mergeCell ref="C23:C24"/>
    <mergeCell ref="D23:D24"/>
    <mergeCell ref="E23:E24"/>
    <mergeCell ref="F23:F24"/>
    <mergeCell ref="G23:G24"/>
    <mergeCell ref="J23:J24"/>
    <mergeCell ref="K23:K24"/>
    <mergeCell ref="L23:L24"/>
    <mergeCell ref="M23:M24"/>
    <mergeCell ref="N23:N24"/>
    <mergeCell ref="O23:O24"/>
    <mergeCell ref="P23:P24"/>
    <mergeCell ref="R17:R18"/>
    <mergeCell ref="B19:R19"/>
    <mergeCell ref="A20:A21"/>
    <mergeCell ref="B20:B21"/>
    <mergeCell ref="C20:C21"/>
    <mergeCell ref="D20:D21"/>
    <mergeCell ref="E20:E21"/>
    <mergeCell ref="F20:F21"/>
    <mergeCell ref="G20:G21"/>
    <mergeCell ref="J20:J21"/>
    <mergeCell ref="K20:K21"/>
    <mergeCell ref="L20:L21"/>
    <mergeCell ref="M20:M21"/>
    <mergeCell ref="N20:N21"/>
    <mergeCell ref="O20:O21"/>
    <mergeCell ref="P20:P21"/>
    <mergeCell ref="M17:M18"/>
    <mergeCell ref="N17:N18"/>
    <mergeCell ref="O17:O18"/>
    <mergeCell ref="P17:P18"/>
    <mergeCell ref="Q17:Q18"/>
    <mergeCell ref="F17:F18"/>
    <mergeCell ref="G17:G18"/>
    <mergeCell ref="J17:J18"/>
    <mergeCell ref="K17:K18"/>
    <mergeCell ref="L17:L18"/>
    <mergeCell ref="A17:A18"/>
    <mergeCell ref="B17:B18"/>
    <mergeCell ref="C17:C18"/>
    <mergeCell ref="D17:D18"/>
    <mergeCell ref="E17:E18"/>
    <mergeCell ref="B10:R10"/>
    <mergeCell ref="B13:R13"/>
    <mergeCell ref="C11:C12"/>
    <mergeCell ref="E11:E12"/>
    <mergeCell ref="F11:F12"/>
    <mergeCell ref="Q11:Q12"/>
    <mergeCell ref="G11:G12"/>
    <mergeCell ref="J11:J12"/>
    <mergeCell ref="K11:K12"/>
    <mergeCell ref="L11:L12"/>
    <mergeCell ref="N14:N15"/>
    <mergeCell ref="O14:O15"/>
    <mergeCell ref="P14:P15"/>
    <mergeCell ref="M11:M12"/>
    <mergeCell ref="N11:N12"/>
    <mergeCell ref="O11:O12"/>
    <mergeCell ref="P11:P12"/>
    <mergeCell ref="Q4:Q5"/>
    <mergeCell ref="R4:R5"/>
    <mergeCell ref="G4:G5"/>
    <mergeCell ref="H4:I4"/>
    <mergeCell ref="J4:J5"/>
    <mergeCell ref="K4:L4"/>
    <mergeCell ref="M4:N4"/>
    <mergeCell ref="O4:P4"/>
    <mergeCell ref="F4:F5"/>
    <mergeCell ref="Q7:Q9"/>
    <mergeCell ref="R7:R9"/>
    <mergeCell ref="A4:A5"/>
    <mergeCell ref="B4:B5"/>
    <mergeCell ref="C4:C5"/>
    <mergeCell ref="D4:D5"/>
    <mergeCell ref="E4:E5"/>
    <mergeCell ref="B22:R22"/>
    <mergeCell ref="A7:A9"/>
    <mergeCell ref="B7:B9"/>
    <mergeCell ref="C7:C9"/>
    <mergeCell ref="D7:D9"/>
    <mergeCell ref="E7:E9"/>
    <mergeCell ref="F7:F9"/>
    <mergeCell ref="G7:G9"/>
    <mergeCell ref="J7:J9"/>
    <mergeCell ref="K7:K9"/>
    <mergeCell ref="L7:L9"/>
    <mergeCell ref="M7:M9"/>
    <mergeCell ref="N7:N9"/>
    <mergeCell ref="O7:O9"/>
    <mergeCell ref="P7:P9"/>
    <mergeCell ref="B11:B12"/>
    <mergeCell ref="D11:D12"/>
    <mergeCell ref="Q14:Q15"/>
    <mergeCell ref="R14:R15"/>
    <mergeCell ref="B16:R16"/>
    <mergeCell ref="R11:R12"/>
    <mergeCell ref="A11:A12"/>
    <mergeCell ref="A14:A15"/>
    <mergeCell ref="B14:B15"/>
    <mergeCell ref="C14:C15"/>
    <mergeCell ref="D14:D15"/>
    <mergeCell ref="E14:E15"/>
    <mergeCell ref="F14:F15"/>
    <mergeCell ref="G14:G15"/>
    <mergeCell ref="J14:J15"/>
    <mergeCell ref="K14:K15"/>
    <mergeCell ref="L14:L15"/>
    <mergeCell ref="M14:M15"/>
    <mergeCell ref="A31:A32"/>
    <mergeCell ref="B31:B32"/>
    <mergeCell ref="C31:C32"/>
    <mergeCell ref="D31:D32"/>
    <mergeCell ref="E31:E32"/>
    <mergeCell ref="F31:F32"/>
    <mergeCell ref="J31:J32"/>
    <mergeCell ref="K31:K32"/>
    <mergeCell ref="L31:L32"/>
    <mergeCell ref="O34:O35"/>
    <mergeCell ref="P34:P35"/>
    <mergeCell ref="Q34:Q35"/>
    <mergeCell ref="R34:R35"/>
    <mergeCell ref="B36:R36"/>
    <mergeCell ref="A34:A35"/>
    <mergeCell ref="B34:B35"/>
    <mergeCell ref="C34:C35"/>
    <mergeCell ref="D34:D35"/>
    <mergeCell ref="E34:E35"/>
    <mergeCell ref="F34:F35"/>
    <mergeCell ref="G34:G35"/>
    <mergeCell ref="J34:J35"/>
    <mergeCell ref="K34:K35"/>
  </mergeCells>
  <pageMargins left="0.25" right="0.25" top="0.75" bottom="0.75" header="0.3" footer="0.3"/>
  <pageSetup paperSize="9" scale="3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S153"/>
  <sheetViews>
    <sheetView zoomScale="80" zoomScaleNormal="80" workbookViewId="0">
      <selection activeCell="F1" sqref="F1"/>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1" width="10.7109375" customWidth="1"/>
    <col min="12" max="12" width="12.7109375" customWidth="1"/>
    <col min="13" max="16" width="14.7109375" style="2" customWidth="1"/>
    <col min="17" max="17" width="16.7109375"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1" spans="1:19" ht="18.75" x14ac:dyDescent="0.3">
      <c r="A1" s="266" t="s">
        <v>793</v>
      </c>
    </row>
    <row r="2" spans="1:19" x14ac:dyDescent="0.25">
      <c r="A2" s="1" t="s">
        <v>794</v>
      </c>
    </row>
    <row r="4" spans="1:19" s="4" customFormat="1" ht="47.25" customHeight="1" x14ac:dyDescent="0.25">
      <c r="A4" s="302" t="s">
        <v>0</v>
      </c>
      <c r="B4" s="304" t="s">
        <v>1</v>
      </c>
      <c r="C4" s="304" t="s">
        <v>2</v>
      </c>
      <c r="D4" s="304" t="s">
        <v>3</v>
      </c>
      <c r="E4" s="302" t="s">
        <v>4</v>
      </c>
      <c r="F4" s="302" t="s">
        <v>5</v>
      </c>
      <c r="G4" s="302" t="s">
        <v>6</v>
      </c>
      <c r="H4" s="319" t="s">
        <v>7</v>
      </c>
      <c r="I4" s="319"/>
      <c r="J4" s="302" t="s">
        <v>8</v>
      </c>
      <c r="K4" s="320" t="s">
        <v>9</v>
      </c>
      <c r="L4" s="321"/>
      <c r="M4" s="322" t="s">
        <v>10</v>
      </c>
      <c r="N4" s="322"/>
      <c r="O4" s="322" t="s">
        <v>11</v>
      </c>
      <c r="P4" s="322"/>
      <c r="Q4" s="302" t="s">
        <v>12</v>
      </c>
      <c r="R4" s="304" t="s">
        <v>13</v>
      </c>
      <c r="S4" s="3"/>
    </row>
    <row r="5" spans="1:19" s="4" customFormat="1" ht="35.25" customHeight="1" x14ac:dyDescent="0.2">
      <c r="A5" s="303"/>
      <c r="B5" s="305"/>
      <c r="C5" s="305"/>
      <c r="D5" s="305"/>
      <c r="E5" s="303"/>
      <c r="F5" s="303"/>
      <c r="G5" s="303"/>
      <c r="H5" s="20" t="s">
        <v>14</v>
      </c>
      <c r="I5" s="20" t="s">
        <v>15</v>
      </c>
      <c r="J5" s="303"/>
      <c r="K5" s="21">
        <v>2018</v>
      </c>
      <c r="L5" s="21">
        <v>2019</v>
      </c>
      <c r="M5" s="13">
        <v>2018</v>
      </c>
      <c r="N5" s="13">
        <v>2019</v>
      </c>
      <c r="O5" s="13">
        <v>2018</v>
      </c>
      <c r="P5" s="13">
        <v>2019</v>
      </c>
      <c r="Q5" s="303"/>
      <c r="R5" s="305"/>
      <c r="S5" s="3"/>
    </row>
    <row r="6" spans="1:19" s="4" customFormat="1" ht="15.75" customHeight="1" x14ac:dyDescent="0.2">
      <c r="A6" s="19" t="s">
        <v>16</v>
      </c>
      <c r="B6" s="20" t="s">
        <v>17</v>
      </c>
      <c r="C6" s="20" t="s">
        <v>18</v>
      </c>
      <c r="D6" s="20" t="s">
        <v>19</v>
      </c>
      <c r="E6" s="19" t="s">
        <v>20</v>
      </c>
      <c r="F6" s="19" t="s">
        <v>21</v>
      </c>
      <c r="G6" s="19" t="s">
        <v>22</v>
      </c>
      <c r="H6" s="20" t="s">
        <v>23</v>
      </c>
      <c r="I6" s="20" t="s">
        <v>24</v>
      </c>
      <c r="J6" s="19" t="s">
        <v>25</v>
      </c>
      <c r="K6" s="21" t="s">
        <v>26</v>
      </c>
      <c r="L6" s="21" t="s">
        <v>27</v>
      </c>
      <c r="M6" s="22" t="s">
        <v>28</v>
      </c>
      <c r="N6" s="22" t="s">
        <v>29</v>
      </c>
      <c r="O6" s="22" t="s">
        <v>30</v>
      </c>
      <c r="P6" s="22" t="s">
        <v>31</v>
      </c>
      <c r="Q6" s="19" t="s">
        <v>32</v>
      </c>
      <c r="R6" s="20" t="s">
        <v>33</v>
      </c>
      <c r="S6" s="3"/>
    </row>
    <row r="7" spans="1:19" s="10" customFormat="1" ht="237" customHeight="1" x14ac:dyDescent="0.25">
      <c r="A7" s="63">
        <v>1</v>
      </c>
      <c r="B7" s="178">
        <v>1</v>
      </c>
      <c r="C7" s="178">
        <v>4</v>
      </c>
      <c r="D7" s="180">
        <v>5</v>
      </c>
      <c r="E7" s="202" t="s">
        <v>85</v>
      </c>
      <c r="F7" s="184" t="s">
        <v>86</v>
      </c>
      <c r="G7" s="180" t="s">
        <v>87</v>
      </c>
      <c r="H7" s="260" t="s">
        <v>88</v>
      </c>
      <c r="I7" s="261" t="s">
        <v>89</v>
      </c>
      <c r="J7" s="180" t="s">
        <v>90</v>
      </c>
      <c r="K7" s="179" t="s">
        <v>91</v>
      </c>
      <c r="L7" s="179"/>
      <c r="M7" s="182">
        <v>12173.93</v>
      </c>
      <c r="N7" s="182"/>
      <c r="O7" s="182">
        <v>12173.93</v>
      </c>
      <c r="P7" s="182"/>
      <c r="Q7" s="180" t="s">
        <v>92</v>
      </c>
      <c r="R7" s="180" t="s">
        <v>93</v>
      </c>
      <c r="S7" s="9"/>
    </row>
    <row r="8" spans="1:19" s="10" customFormat="1" ht="132.75" customHeight="1" x14ac:dyDescent="0.25">
      <c r="A8" s="63"/>
      <c r="B8" s="295" t="s">
        <v>94</v>
      </c>
      <c r="C8" s="289"/>
      <c r="D8" s="289"/>
      <c r="E8" s="289"/>
      <c r="F8" s="289"/>
      <c r="G8" s="289"/>
      <c r="H8" s="289"/>
      <c r="I8" s="289"/>
      <c r="J8" s="289"/>
      <c r="K8" s="289"/>
      <c r="L8" s="289"/>
      <c r="M8" s="289"/>
      <c r="N8" s="289"/>
      <c r="O8" s="289"/>
      <c r="P8" s="289"/>
      <c r="Q8" s="289"/>
      <c r="R8" s="290"/>
      <c r="S8" s="9"/>
    </row>
    <row r="9" spans="1:19" s="10" customFormat="1" ht="215.25" customHeight="1" x14ac:dyDescent="0.25">
      <c r="A9" s="178">
        <v>2</v>
      </c>
      <c r="B9" s="178">
        <v>1</v>
      </c>
      <c r="C9" s="178">
        <v>4</v>
      </c>
      <c r="D9" s="180">
        <v>2</v>
      </c>
      <c r="E9" s="202" t="s">
        <v>95</v>
      </c>
      <c r="F9" s="184" t="s">
        <v>96</v>
      </c>
      <c r="G9" s="180" t="s">
        <v>97</v>
      </c>
      <c r="H9" s="149" t="s">
        <v>98</v>
      </c>
      <c r="I9" s="261" t="s">
        <v>99</v>
      </c>
      <c r="J9" s="180" t="s">
        <v>100</v>
      </c>
      <c r="K9" s="179" t="s">
        <v>101</v>
      </c>
      <c r="L9" s="179"/>
      <c r="M9" s="182">
        <v>26030.799999999999</v>
      </c>
      <c r="N9" s="182"/>
      <c r="O9" s="182">
        <v>26030.799999999999</v>
      </c>
      <c r="P9" s="182"/>
      <c r="Q9" s="180" t="s">
        <v>92</v>
      </c>
      <c r="R9" s="180" t="s">
        <v>93</v>
      </c>
      <c r="S9" s="9"/>
    </row>
    <row r="10" spans="1:19" s="10" customFormat="1" ht="117.75" customHeight="1" x14ac:dyDescent="0.25">
      <c r="A10" s="178"/>
      <c r="B10" s="295" t="s">
        <v>102</v>
      </c>
      <c r="C10" s="289"/>
      <c r="D10" s="289"/>
      <c r="E10" s="289"/>
      <c r="F10" s="289"/>
      <c r="G10" s="289"/>
      <c r="H10" s="289"/>
      <c r="I10" s="289"/>
      <c r="J10" s="289"/>
      <c r="K10" s="289"/>
      <c r="L10" s="289"/>
      <c r="M10" s="289"/>
      <c r="N10" s="289"/>
      <c r="O10" s="289"/>
      <c r="P10" s="289"/>
      <c r="Q10" s="289"/>
      <c r="R10" s="290"/>
      <c r="S10" s="9"/>
    </row>
    <row r="11" spans="1:19" s="10" customFormat="1" ht="294.75" customHeight="1" x14ac:dyDescent="0.25">
      <c r="A11" s="178">
        <v>3</v>
      </c>
      <c r="B11" s="178">
        <v>1</v>
      </c>
      <c r="C11" s="178">
        <v>4</v>
      </c>
      <c r="D11" s="180">
        <v>2</v>
      </c>
      <c r="E11" s="202" t="s">
        <v>103</v>
      </c>
      <c r="F11" s="184" t="s">
        <v>104</v>
      </c>
      <c r="G11" s="180" t="s">
        <v>105</v>
      </c>
      <c r="H11" s="149" t="s">
        <v>106</v>
      </c>
      <c r="I11" s="261" t="s">
        <v>107</v>
      </c>
      <c r="J11" s="180" t="s">
        <v>108</v>
      </c>
      <c r="K11" s="179" t="s">
        <v>109</v>
      </c>
      <c r="L11" s="179"/>
      <c r="M11" s="182">
        <v>28970.799999999999</v>
      </c>
      <c r="N11" s="182"/>
      <c r="O11" s="182">
        <v>28970.799999999999</v>
      </c>
      <c r="P11" s="182"/>
      <c r="Q11" s="180" t="s">
        <v>92</v>
      </c>
      <c r="R11" s="180" t="s">
        <v>93</v>
      </c>
      <c r="S11" s="9"/>
    </row>
    <row r="12" spans="1:19" s="10" customFormat="1" ht="180.75" customHeight="1" x14ac:dyDescent="0.25">
      <c r="A12" s="178"/>
      <c r="B12" s="295" t="s">
        <v>110</v>
      </c>
      <c r="C12" s="289"/>
      <c r="D12" s="289"/>
      <c r="E12" s="289"/>
      <c r="F12" s="289"/>
      <c r="G12" s="289"/>
      <c r="H12" s="289"/>
      <c r="I12" s="289"/>
      <c r="J12" s="289"/>
      <c r="K12" s="289"/>
      <c r="L12" s="289"/>
      <c r="M12" s="289"/>
      <c r="N12" s="289"/>
      <c r="O12" s="289"/>
      <c r="P12" s="289"/>
      <c r="Q12" s="289"/>
      <c r="R12" s="290"/>
      <c r="S12" s="9"/>
    </row>
    <row r="13" spans="1:19" s="10" customFormat="1" ht="269.25" customHeight="1" x14ac:dyDescent="0.25">
      <c r="A13" s="178">
        <v>4</v>
      </c>
      <c r="B13" s="178">
        <v>1</v>
      </c>
      <c r="C13" s="178">
        <v>4</v>
      </c>
      <c r="D13" s="180">
        <v>2</v>
      </c>
      <c r="E13" s="202" t="s">
        <v>111</v>
      </c>
      <c r="F13" s="184" t="s">
        <v>112</v>
      </c>
      <c r="G13" s="180" t="s">
        <v>113</v>
      </c>
      <c r="H13" s="149" t="s">
        <v>114</v>
      </c>
      <c r="I13" s="261" t="s">
        <v>115</v>
      </c>
      <c r="J13" s="180" t="s">
        <v>116</v>
      </c>
      <c r="K13" s="179" t="s">
        <v>109</v>
      </c>
      <c r="L13" s="179"/>
      <c r="M13" s="182">
        <v>38780.839999999997</v>
      </c>
      <c r="N13" s="182"/>
      <c r="O13" s="182">
        <v>38780.839999999997</v>
      </c>
      <c r="P13" s="182"/>
      <c r="Q13" s="180" t="s">
        <v>92</v>
      </c>
      <c r="R13" s="180" t="s">
        <v>93</v>
      </c>
      <c r="S13" s="9"/>
    </row>
    <row r="14" spans="1:19" s="10" customFormat="1" ht="114.75" customHeight="1" x14ac:dyDescent="0.25">
      <c r="A14" s="178"/>
      <c r="B14" s="295" t="s">
        <v>117</v>
      </c>
      <c r="C14" s="289"/>
      <c r="D14" s="289"/>
      <c r="E14" s="289"/>
      <c r="F14" s="289"/>
      <c r="G14" s="289"/>
      <c r="H14" s="289"/>
      <c r="I14" s="289"/>
      <c r="J14" s="289"/>
      <c r="K14" s="289"/>
      <c r="L14" s="289"/>
      <c r="M14" s="289"/>
      <c r="N14" s="289"/>
      <c r="O14" s="289"/>
      <c r="P14" s="289"/>
      <c r="Q14" s="289"/>
      <c r="R14" s="290"/>
      <c r="S14" s="9"/>
    </row>
    <row r="15" spans="1:19" s="218" customFormat="1" ht="409.5" customHeight="1" x14ac:dyDescent="0.25">
      <c r="A15" s="63">
        <v>5</v>
      </c>
      <c r="B15" s="178">
        <v>1</v>
      </c>
      <c r="C15" s="178">
        <v>4</v>
      </c>
      <c r="D15" s="180">
        <v>5</v>
      </c>
      <c r="E15" s="184" t="s">
        <v>769</v>
      </c>
      <c r="F15" s="184" t="s">
        <v>770</v>
      </c>
      <c r="G15" s="180" t="s">
        <v>128</v>
      </c>
      <c r="H15" s="260" t="s">
        <v>771</v>
      </c>
      <c r="I15" s="261" t="s">
        <v>772</v>
      </c>
      <c r="J15" s="180" t="s">
        <v>773</v>
      </c>
      <c r="K15" s="179" t="s">
        <v>91</v>
      </c>
      <c r="L15" s="179"/>
      <c r="M15" s="182">
        <v>79820.19</v>
      </c>
      <c r="N15" s="182"/>
      <c r="O15" s="182">
        <v>79820.19</v>
      </c>
      <c r="P15" s="182"/>
      <c r="Q15" s="180" t="s">
        <v>774</v>
      </c>
      <c r="R15" s="180" t="s">
        <v>775</v>
      </c>
      <c r="S15" s="217"/>
    </row>
    <row r="16" spans="1:19" s="218" customFormat="1" ht="20.25" customHeight="1" x14ac:dyDescent="0.25">
      <c r="A16" s="178"/>
      <c r="B16" s="295" t="s">
        <v>776</v>
      </c>
      <c r="C16" s="289"/>
      <c r="D16" s="289"/>
      <c r="E16" s="289"/>
      <c r="F16" s="289"/>
      <c r="G16" s="289"/>
      <c r="H16" s="289"/>
      <c r="I16" s="289"/>
      <c r="J16" s="289"/>
      <c r="K16" s="289"/>
      <c r="L16" s="289"/>
      <c r="M16" s="289"/>
      <c r="N16" s="289"/>
      <c r="O16" s="289"/>
      <c r="P16" s="289"/>
      <c r="Q16" s="289"/>
      <c r="R16" s="290"/>
      <c r="S16" s="217"/>
    </row>
    <row r="17" spans="1:19" s="10" customFormat="1" ht="12" customHeight="1" x14ac:dyDescent="0.25">
      <c r="A17" s="14"/>
      <c r="B17" s="23"/>
      <c r="C17" s="15"/>
      <c r="D17" s="15"/>
      <c r="E17" s="15"/>
      <c r="F17" s="15"/>
      <c r="G17" s="15"/>
      <c r="H17" s="15"/>
      <c r="I17" s="15"/>
      <c r="J17" s="15"/>
      <c r="K17" s="15"/>
      <c r="L17" s="15"/>
      <c r="M17" s="24"/>
      <c r="N17" s="24"/>
      <c r="O17" s="24"/>
      <c r="P17" s="24"/>
      <c r="Q17" s="15"/>
      <c r="R17" s="15"/>
      <c r="S17" s="9"/>
    </row>
    <row r="18" spans="1:19" s="10" customFormat="1" ht="12" customHeight="1" x14ac:dyDescent="0.25">
      <c r="A18" s="14"/>
      <c r="B18" s="23"/>
      <c r="C18" s="15"/>
      <c r="D18" s="15"/>
      <c r="E18" s="15"/>
      <c r="F18" s="15"/>
      <c r="G18" s="15"/>
      <c r="H18" s="15"/>
      <c r="I18" s="15"/>
      <c r="J18" s="15"/>
      <c r="K18" s="15"/>
      <c r="L18" s="15"/>
      <c r="M18" s="283" t="s">
        <v>144</v>
      </c>
      <c r="N18" s="284"/>
      <c r="O18" s="284" t="s">
        <v>145</v>
      </c>
      <c r="P18" s="285"/>
      <c r="Q18" s="15"/>
      <c r="R18" s="15"/>
      <c r="S18" s="9"/>
    </row>
    <row r="19" spans="1:19" s="11" customFormat="1" x14ac:dyDescent="0.25">
      <c r="M19" s="25" t="s">
        <v>118</v>
      </c>
      <c r="N19" s="25" t="s">
        <v>119</v>
      </c>
      <c r="O19" s="25" t="s">
        <v>118</v>
      </c>
      <c r="P19" s="25" t="s">
        <v>119</v>
      </c>
    </row>
    <row r="20" spans="1:19" s="11" customFormat="1" x14ac:dyDescent="0.25">
      <c r="M20" s="26">
        <v>4</v>
      </c>
      <c r="N20" s="27">
        <f>O7+O9+O11+O13</f>
        <v>105956.37</v>
      </c>
      <c r="O20" s="28">
        <v>1</v>
      </c>
      <c r="P20" s="155">
        <v>79820.19</v>
      </c>
    </row>
    <row r="21" spans="1:19" s="11" customFormat="1" x14ac:dyDescent="0.25">
      <c r="M21" s="12"/>
      <c r="N21" s="12"/>
      <c r="O21" s="12"/>
      <c r="P21" s="12"/>
    </row>
    <row r="22" spans="1:19" s="11" customFormat="1" x14ac:dyDescent="0.25">
      <c r="M22" s="12"/>
      <c r="N22" s="12"/>
      <c r="O22" s="12"/>
      <c r="P22" s="12"/>
    </row>
    <row r="23" spans="1:19" s="11" customFormat="1" x14ac:dyDescent="0.25">
      <c r="M23" s="12"/>
      <c r="N23" s="12"/>
      <c r="O23" s="12"/>
      <c r="P23" s="12"/>
    </row>
    <row r="24" spans="1:19" s="11" customFormat="1" x14ac:dyDescent="0.25">
      <c r="M24" s="12"/>
      <c r="N24" s="12"/>
      <c r="O24" s="12"/>
      <c r="P24" s="12"/>
    </row>
    <row r="25" spans="1:19" s="11" customFormat="1" x14ac:dyDescent="0.25">
      <c r="M25" s="12"/>
      <c r="N25" s="12"/>
      <c r="O25" s="12"/>
      <c r="P25" s="12"/>
    </row>
    <row r="26" spans="1:19" s="11" customFormat="1" x14ac:dyDescent="0.25">
      <c r="M26" s="12"/>
      <c r="N26" s="12"/>
      <c r="O26" s="12"/>
      <c r="P26" s="12"/>
    </row>
    <row r="27" spans="1:19" s="11" customFormat="1" x14ac:dyDescent="0.25">
      <c r="M27" s="12"/>
      <c r="N27" s="12"/>
      <c r="O27" s="12"/>
      <c r="P27" s="12"/>
    </row>
    <row r="28" spans="1:19" s="11" customFormat="1" x14ac:dyDescent="0.25">
      <c r="M28" s="12"/>
      <c r="N28" s="12"/>
      <c r="O28" s="12"/>
      <c r="P28" s="12"/>
    </row>
    <row r="29" spans="1:19" s="11" customFormat="1" x14ac:dyDescent="0.25">
      <c r="M29" s="12"/>
      <c r="N29" s="12"/>
      <c r="O29" s="12"/>
      <c r="P29" s="12"/>
    </row>
    <row r="30" spans="1:19" s="11" customFormat="1" x14ac:dyDescent="0.25">
      <c r="M30" s="12"/>
      <c r="N30" s="12"/>
      <c r="O30" s="12"/>
      <c r="P30" s="12"/>
    </row>
    <row r="31" spans="1:19" s="11" customFormat="1" x14ac:dyDescent="0.25">
      <c r="M31" s="12"/>
      <c r="N31" s="12"/>
      <c r="O31" s="12"/>
      <c r="P31" s="12"/>
    </row>
    <row r="32" spans="1:19" s="11" customFormat="1" x14ac:dyDescent="0.25">
      <c r="M32" s="12"/>
      <c r="N32" s="12"/>
      <c r="O32" s="12"/>
      <c r="P32" s="12"/>
    </row>
    <row r="33" spans="13:16" s="11" customFormat="1" x14ac:dyDescent="0.25">
      <c r="M33" s="12"/>
      <c r="N33" s="12"/>
      <c r="O33" s="12"/>
      <c r="P33" s="12"/>
    </row>
    <row r="34" spans="13:16" s="11" customFormat="1" x14ac:dyDescent="0.25">
      <c r="M34" s="12"/>
      <c r="N34" s="12"/>
      <c r="O34" s="12"/>
      <c r="P34" s="12"/>
    </row>
    <row r="35" spans="13:16" s="11" customFormat="1" x14ac:dyDescent="0.25">
      <c r="M35" s="12"/>
      <c r="N35" s="12"/>
      <c r="O35" s="12"/>
      <c r="P35" s="12"/>
    </row>
    <row r="36" spans="13:16" s="11" customFormat="1" x14ac:dyDescent="0.25">
      <c r="M36" s="12"/>
      <c r="N36" s="12"/>
      <c r="O36" s="12"/>
      <c r="P36" s="12"/>
    </row>
    <row r="37" spans="13:16" s="11" customFormat="1" x14ac:dyDescent="0.25">
      <c r="M37" s="12"/>
      <c r="N37" s="12"/>
      <c r="O37" s="12"/>
      <c r="P37" s="12"/>
    </row>
    <row r="38" spans="13:16" s="11" customFormat="1" x14ac:dyDescent="0.25">
      <c r="M38" s="12"/>
      <c r="N38" s="12"/>
      <c r="O38" s="12"/>
      <c r="P38" s="12"/>
    </row>
    <row r="39" spans="13:16" s="11" customFormat="1" x14ac:dyDescent="0.25">
      <c r="M39" s="12"/>
      <c r="N39" s="12"/>
      <c r="O39" s="12"/>
      <c r="P39" s="12"/>
    </row>
    <row r="40" spans="13:16" s="11" customFormat="1" x14ac:dyDescent="0.25">
      <c r="M40" s="12"/>
      <c r="N40" s="12"/>
      <c r="O40" s="12"/>
      <c r="P40" s="12"/>
    </row>
    <row r="41" spans="13:16" s="11" customFormat="1" x14ac:dyDescent="0.25">
      <c r="M41" s="12"/>
      <c r="N41" s="12"/>
      <c r="O41" s="12"/>
      <c r="P41" s="12"/>
    </row>
    <row r="42" spans="13:16" s="11" customFormat="1" x14ac:dyDescent="0.25">
      <c r="M42" s="12"/>
      <c r="N42" s="12"/>
      <c r="O42" s="12"/>
      <c r="P42" s="12"/>
    </row>
    <row r="43" spans="13:16" s="11" customFormat="1" x14ac:dyDescent="0.25">
      <c r="M43" s="12"/>
      <c r="N43" s="12"/>
      <c r="O43" s="12"/>
      <c r="P43" s="12"/>
    </row>
    <row r="44" spans="13:16" s="11" customFormat="1" x14ac:dyDescent="0.25">
      <c r="M44" s="12"/>
      <c r="N44" s="12"/>
      <c r="O44" s="12"/>
      <c r="P44" s="12"/>
    </row>
    <row r="45" spans="13:16" s="11" customFormat="1" x14ac:dyDescent="0.25">
      <c r="M45" s="12"/>
      <c r="N45" s="12"/>
      <c r="O45" s="12"/>
      <c r="P45" s="12"/>
    </row>
    <row r="46" spans="13:16" s="11" customFormat="1" x14ac:dyDescent="0.25">
      <c r="M46" s="12"/>
      <c r="N46" s="12"/>
      <c r="O46" s="12"/>
      <c r="P46" s="12"/>
    </row>
    <row r="47" spans="13:16" s="11" customFormat="1" x14ac:dyDescent="0.25">
      <c r="M47" s="12"/>
      <c r="N47" s="12"/>
      <c r="O47" s="12"/>
      <c r="P47" s="12"/>
    </row>
    <row r="48" spans="13:16" s="11" customFormat="1" x14ac:dyDescent="0.25">
      <c r="M48" s="12"/>
      <c r="N48" s="12"/>
      <c r="O48" s="12"/>
      <c r="P48" s="12"/>
    </row>
    <row r="49" spans="13:16" s="11" customFormat="1" x14ac:dyDescent="0.25">
      <c r="M49" s="12"/>
      <c r="N49" s="12"/>
      <c r="O49" s="12"/>
      <c r="P49" s="12"/>
    </row>
    <row r="50" spans="13:16" s="11" customFormat="1" x14ac:dyDescent="0.25">
      <c r="M50" s="12"/>
      <c r="N50" s="12"/>
      <c r="O50" s="12"/>
      <c r="P50" s="12"/>
    </row>
    <row r="51" spans="13:16" s="11" customFormat="1" x14ac:dyDescent="0.25">
      <c r="M51" s="12"/>
      <c r="N51" s="12"/>
      <c r="O51" s="12"/>
      <c r="P51" s="12"/>
    </row>
    <row r="52" spans="13:16" s="11" customFormat="1" x14ac:dyDescent="0.25">
      <c r="M52" s="12"/>
      <c r="N52" s="12"/>
      <c r="O52" s="12"/>
      <c r="P52" s="12"/>
    </row>
    <row r="53" spans="13:16" s="11" customFormat="1" x14ac:dyDescent="0.25">
      <c r="M53" s="12"/>
      <c r="N53" s="12"/>
      <c r="O53" s="12"/>
      <c r="P53" s="12"/>
    </row>
    <row r="54" spans="13:16" s="11" customFormat="1" x14ac:dyDescent="0.25">
      <c r="M54" s="12"/>
      <c r="N54" s="12"/>
      <c r="O54" s="12"/>
      <c r="P54" s="12"/>
    </row>
    <row r="55" spans="13:16" s="11" customFormat="1" x14ac:dyDescent="0.25">
      <c r="M55" s="12"/>
      <c r="N55" s="12"/>
      <c r="O55" s="12"/>
      <c r="P55" s="12"/>
    </row>
    <row r="56" spans="13:16" s="11" customFormat="1" x14ac:dyDescent="0.25">
      <c r="M56" s="12"/>
      <c r="N56" s="12"/>
      <c r="O56" s="12"/>
      <c r="P56" s="12"/>
    </row>
    <row r="57" spans="13:16" s="11" customFormat="1" x14ac:dyDescent="0.25">
      <c r="M57" s="12"/>
      <c r="N57" s="12"/>
      <c r="O57" s="12"/>
      <c r="P57" s="12"/>
    </row>
    <row r="58" spans="13:16" s="11" customFormat="1" x14ac:dyDescent="0.25">
      <c r="M58" s="12"/>
      <c r="N58" s="12"/>
      <c r="O58" s="12"/>
      <c r="P58" s="12"/>
    </row>
    <row r="59" spans="13:16" s="11" customFormat="1" x14ac:dyDescent="0.25">
      <c r="M59" s="12"/>
      <c r="N59" s="12"/>
      <c r="O59" s="12"/>
      <c r="P59" s="12"/>
    </row>
    <row r="60" spans="13:16" s="11" customFormat="1" x14ac:dyDescent="0.25">
      <c r="M60" s="12"/>
      <c r="N60" s="12"/>
      <c r="O60" s="12"/>
      <c r="P60" s="12"/>
    </row>
    <row r="61" spans="13:16" s="11" customFormat="1" x14ac:dyDescent="0.25">
      <c r="M61" s="12"/>
      <c r="N61" s="12"/>
      <c r="O61" s="12"/>
      <c r="P61" s="12"/>
    </row>
    <row r="62" spans="13:16" s="11" customFormat="1" x14ac:dyDescent="0.25">
      <c r="M62" s="12"/>
      <c r="N62" s="12"/>
      <c r="O62" s="12"/>
      <c r="P62" s="12"/>
    </row>
    <row r="63" spans="13:16" s="11" customFormat="1" x14ac:dyDescent="0.25">
      <c r="M63" s="12"/>
      <c r="N63" s="12"/>
      <c r="O63" s="12"/>
      <c r="P63" s="12"/>
    </row>
    <row r="64" spans="13:16" s="11" customFormat="1" x14ac:dyDescent="0.25">
      <c r="M64" s="12"/>
      <c r="N64" s="12"/>
      <c r="O64" s="12"/>
      <c r="P64" s="12"/>
    </row>
    <row r="65" spans="13:16" s="11" customFormat="1" x14ac:dyDescent="0.25">
      <c r="M65" s="12"/>
      <c r="N65" s="12"/>
      <c r="O65" s="12"/>
      <c r="P65" s="12"/>
    </row>
    <row r="66" spans="13:16" s="11" customFormat="1" x14ac:dyDescent="0.25">
      <c r="M66" s="12"/>
      <c r="N66" s="12"/>
      <c r="O66" s="12"/>
      <c r="P66" s="12"/>
    </row>
    <row r="67" spans="13:16" s="11" customFormat="1" x14ac:dyDescent="0.25">
      <c r="M67" s="12"/>
      <c r="N67" s="12"/>
      <c r="O67" s="12"/>
      <c r="P67" s="12"/>
    </row>
    <row r="68" spans="13:16" s="11" customFormat="1" x14ac:dyDescent="0.25">
      <c r="M68" s="12"/>
      <c r="N68" s="12"/>
      <c r="O68" s="12"/>
      <c r="P68" s="12"/>
    </row>
    <row r="69" spans="13:16" s="11" customFormat="1" x14ac:dyDescent="0.25">
      <c r="M69" s="12"/>
      <c r="N69" s="12"/>
      <c r="O69" s="12"/>
      <c r="P69" s="12"/>
    </row>
    <row r="70" spans="13:16" s="11" customFormat="1" x14ac:dyDescent="0.25">
      <c r="M70" s="12"/>
      <c r="N70" s="12"/>
      <c r="O70" s="12"/>
      <c r="P70" s="12"/>
    </row>
    <row r="71" spans="13:16" s="11" customFormat="1" x14ac:dyDescent="0.25">
      <c r="M71" s="12"/>
      <c r="N71" s="12"/>
      <c r="O71" s="12"/>
      <c r="P71" s="12"/>
    </row>
    <row r="72" spans="13:16" s="11" customFormat="1" x14ac:dyDescent="0.25">
      <c r="M72" s="12"/>
      <c r="N72" s="12"/>
      <c r="O72" s="12"/>
      <c r="P72" s="12"/>
    </row>
    <row r="73" spans="13:16" s="11" customFormat="1" x14ac:dyDescent="0.25">
      <c r="M73" s="12"/>
      <c r="N73" s="12"/>
      <c r="O73" s="12"/>
      <c r="P73" s="12"/>
    </row>
    <row r="74" spans="13:16" s="11" customFormat="1" x14ac:dyDescent="0.25">
      <c r="M74" s="12"/>
      <c r="N74" s="12"/>
      <c r="O74" s="12"/>
      <c r="P74" s="12"/>
    </row>
    <row r="75" spans="13:16" s="11" customFormat="1" x14ac:dyDescent="0.25">
      <c r="M75" s="12"/>
      <c r="N75" s="12"/>
      <c r="O75" s="12"/>
      <c r="P75" s="12"/>
    </row>
    <row r="76" spans="13:16" s="11" customFormat="1" x14ac:dyDescent="0.25">
      <c r="M76" s="12"/>
      <c r="N76" s="12"/>
      <c r="O76" s="12"/>
      <c r="P76" s="12"/>
    </row>
    <row r="77" spans="13:16" s="11" customFormat="1" x14ac:dyDescent="0.25">
      <c r="M77" s="12"/>
      <c r="N77" s="12"/>
      <c r="O77" s="12"/>
      <c r="P77" s="12"/>
    </row>
    <row r="78" spans="13:16" s="11" customFormat="1" x14ac:dyDescent="0.25">
      <c r="M78" s="12"/>
      <c r="N78" s="12"/>
      <c r="O78" s="12"/>
      <c r="P78" s="12"/>
    </row>
    <row r="79" spans="13:16" s="11" customFormat="1" x14ac:dyDescent="0.25">
      <c r="M79" s="12"/>
      <c r="N79" s="12"/>
      <c r="O79" s="12"/>
      <c r="P79" s="12"/>
    </row>
    <row r="80" spans="13:16" s="11" customFormat="1" x14ac:dyDescent="0.25">
      <c r="M80" s="12"/>
      <c r="N80" s="12"/>
      <c r="O80" s="12"/>
      <c r="P80" s="12"/>
    </row>
    <row r="81" spans="13:16" s="11" customFormat="1" x14ac:dyDescent="0.25">
      <c r="M81" s="12"/>
      <c r="N81" s="12"/>
      <c r="O81" s="12"/>
      <c r="P81" s="12"/>
    </row>
    <row r="82" spans="13:16" s="11" customFormat="1" x14ac:dyDescent="0.25">
      <c r="M82" s="12"/>
      <c r="N82" s="12"/>
      <c r="O82" s="12"/>
      <c r="P82" s="12"/>
    </row>
    <row r="83" spans="13:16" s="11" customFormat="1" x14ac:dyDescent="0.25">
      <c r="M83" s="12"/>
      <c r="N83" s="12"/>
      <c r="O83" s="12"/>
      <c r="P83" s="12"/>
    </row>
    <row r="84" spans="13:16" s="11" customFormat="1" x14ac:dyDescent="0.25">
      <c r="M84" s="12"/>
      <c r="N84" s="12"/>
      <c r="O84" s="12"/>
      <c r="P84" s="12"/>
    </row>
    <row r="85" spans="13:16" s="11" customFormat="1" x14ac:dyDescent="0.25">
      <c r="M85" s="12"/>
      <c r="N85" s="12"/>
      <c r="O85" s="12"/>
      <c r="P85" s="12"/>
    </row>
    <row r="86" spans="13:16" s="11" customFormat="1" x14ac:dyDescent="0.25">
      <c r="M86" s="12"/>
      <c r="N86" s="12"/>
      <c r="O86" s="12"/>
      <c r="P86" s="12"/>
    </row>
    <row r="87" spans="13:16" s="11" customFormat="1" x14ac:dyDescent="0.25">
      <c r="M87" s="12"/>
      <c r="N87" s="12"/>
      <c r="O87" s="12"/>
      <c r="P87" s="12"/>
    </row>
    <row r="88" spans="13:16" s="11" customFormat="1" x14ac:dyDescent="0.25">
      <c r="M88" s="12"/>
      <c r="N88" s="12"/>
      <c r="O88" s="12"/>
      <c r="P88" s="12"/>
    </row>
    <row r="89" spans="13:16" s="11" customFormat="1" x14ac:dyDescent="0.25">
      <c r="M89" s="12"/>
      <c r="N89" s="12"/>
      <c r="O89" s="12"/>
      <c r="P89" s="12"/>
    </row>
    <row r="90" spans="13:16" s="11" customFormat="1" x14ac:dyDescent="0.25">
      <c r="M90" s="12"/>
      <c r="N90" s="12"/>
      <c r="O90" s="12"/>
      <c r="P90" s="12"/>
    </row>
    <row r="91" spans="13:16" s="11" customFormat="1" x14ac:dyDescent="0.25">
      <c r="M91" s="12"/>
      <c r="N91" s="12"/>
      <c r="O91" s="12"/>
      <c r="P91" s="12"/>
    </row>
    <row r="92" spans="13:16" s="11" customFormat="1" x14ac:dyDescent="0.25">
      <c r="M92" s="12"/>
      <c r="N92" s="12"/>
      <c r="O92" s="12"/>
      <c r="P92" s="12"/>
    </row>
    <row r="93" spans="13:16" s="11" customFormat="1" x14ac:dyDescent="0.25">
      <c r="M93" s="12"/>
      <c r="N93" s="12"/>
      <c r="O93" s="12"/>
      <c r="P93" s="12"/>
    </row>
    <row r="94" spans="13:16" s="11" customFormat="1" x14ac:dyDescent="0.25">
      <c r="M94" s="12"/>
      <c r="N94" s="12"/>
      <c r="O94" s="12"/>
      <c r="P94" s="12"/>
    </row>
    <row r="95" spans="13:16" s="11" customFormat="1" x14ac:dyDescent="0.25">
      <c r="M95" s="12"/>
      <c r="N95" s="12"/>
      <c r="O95" s="12"/>
      <c r="P95" s="12"/>
    </row>
    <row r="96" spans="13:16" s="11" customFormat="1" x14ac:dyDescent="0.25">
      <c r="M96" s="12"/>
      <c r="N96" s="12"/>
      <c r="O96" s="12"/>
      <c r="P96" s="12"/>
    </row>
    <row r="97" spans="13:16" s="11" customFormat="1" x14ac:dyDescent="0.25">
      <c r="M97" s="12"/>
      <c r="N97" s="12"/>
      <c r="O97" s="12"/>
      <c r="P97" s="12"/>
    </row>
    <row r="98" spans="13:16" s="11" customFormat="1" x14ac:dyDescent="0.25">
      <c r="M98" s="12"/>
      <c r="N98" s="12"/>
      <c r="O98" s="12"/>
      <c r="P98" s="12"/>
    </row>
    <row r="99" spans="13:16" s="11" customFormat="1" x14ac:dyDescent="0.25">
      <c r="M99" s="12"/>
      <c r="N99" s="12"/>
      <c r="O99" s="12"/>
      <c r="P99" s="12"/>
    </row>
    <row r="100" spans="13:16" s="11" customFormat="1" x14ac:dyDescent="0.25">
      <c r="M100" s="12"/>
      <c r="N100" s="12"/>
      <c r="O100" s="12"/>
      <c r="P100" s="12"/>
    </row>
    <row r="101" spans="13:16" s="11" customFormat="1" x14ac:dyDescent="0.25">
      <c r="M101" s="12"/>
      <c r="N101" s="12"/>
      <c r="O101" s="12"/>
      <c r="P101" s="12"/>
    </row>
    <row r="102" spans="13:16" s="11" customFormat="1" x14ac:dyDescent="0.25">
      <c r="M102" s="12"/>
      <c r="N102" s="12"/>
      <c r="O102" s="12"/>
      <c r="P102" s="12"/>
    </row>
    <row r="103" spans="13:16" s="11" customFormat="1" x14ac:dyDescent="0.25">
      <c r="M103" s="12"/>
      <c r="N103" s="12"/>
      <c r="O103" s="12"/>
      <c r="P103" s="12"/>
    </row>
    <row r="104" spans="13:16" s="11" customFormat="1" x14ac:dyDescent="0.25">
      <c r="M104" s="12"/>
      <c r="N104" s="12"/>
      <c r="O104" s="12"/>
      <c r="P104" s="12"/>
    </row>
    <row r="105" spans="13:16" s="11" customFormat="1" x14ac:dyDescent="0.25">
      <c r="M105" s="12"/>
      <c r="N105" s="12"/>
      <c r="O105" s="12"/>
      <c r="P105" s="12"/>
    </row>
    <row r="106" spans="13:16" s="11" customFormat="1" x14ac:dyDescent="0.25">
      <c r="M106" s="12"/>
      <c r="N106" s="12"/>
      <c r="O106" s="12"/>
      <c r="P106" s="12"/>
    </row>
    <row r="107" spans="13:16" s="11" customFormat="1" x14ac:dyDescent="0.25">
      <c r="M107" s="12"/>
      <c r="N107" s="12"/>
      <c r="O107" s="12"/>
      <c r="P107" s="12"/>
    </row>
    <row r="108" spans="13:16" s="11" customFormat="1" x14ac:dyDescent="0.25">
      <c r="M108" s="12"/>
      <c r="N108" s="12"/>
      <c r="O108" s="12"/>
      <c r="P108" s="12"/>
    </row>
    <row r="109" spans="13:16" s="11" customFormat="1" x14ac:dyDescent="0.25">
      <c r="M109" s="12"/>
      <c r="N109" s="12"/>
      <c r="O109" s="12"/>
      <c r="P109" s="12"/>
    </row>
    <row r="110" spans="13:16" s="11" customFormat="1" x14ac:dyDescent="0.25">
      <c r="M110" s="12"/>
      <c r="N110" s="12"/>
      <c r="O110" s="12"/>
      <c r="P110" s="12"/>
    </row>
    <row r="111" spans="13:16" s="11" customFormat="1" x14ac:dyDescent="0.25">
      <c r="M111" s="12"/>
      <c r="N111" s="12"/>
      <c r="O111" s="12"/>
      <c r="P111" s="12"/>
    </row>
    <row r="112" spans="13:16" s="11" customFormat="1" x14ac:dyDescent="0.25">
      <c r="M112" s="12"/>
      <c r="N112" s="12"/>
      <c r="O112" s="12"/>
      <c r="P112" s="12"/>
    </row>
    <row r="113" spans="13:16" s="11" customFormat="1" x14ac:dyDescent="0.25">
      <c r="M113" s="12"/>
      <c r="N113" s="12"/>
      <c r="O113" s="12"/>
      <c r="P113" s="12"/>
    </row>
    <row r="114" spans="13:16" s="11" customFormat="1" x14ac:dyDescent="0.25">
      <c r="M114" s="12"/>
      <c r="N114" s="12"/>
      <c r="O114" s="12"/>
      <c r="P114" s="12"/>
    </row>
    <row r="115" spans="13:16" s="11" customFormat="1" x14ac:dyDescent="0.25">
      <c r="M115" s="12"/>
      <c r="N115" s="12"/>
      <c r="O115" s="12"/>
      <c r="P115" s="12"/>
    </row>
    <row r="116" spans="13:16" s="11" customFormat="1" x14ac:dyDescent="0.25">
      <c r="M116" s="12"/>
      <c r="N116" s="12"/>
      <c r="O116" s="12"/>
      <c r="P116" s="12"/>
    </row>
    <row r="117" spans="13:16" s="11" customFormat="1" x14ac:dyDescent="0.25">
      <c r="M117" s="12"/>
      <c r="N117" s="12"/>
      <c r="O117" s="12"/>
      <c r="P117" s="12"/>
    </row>
    <row r="118" spans="13:16" s="11" customFormat="1" x14ac:dyDescent="0.25">
      <c r="M118" s="12"/>
      <c r="N118" s="12"/>
      <c r="O118" s="12"/>
      <c r="P118" s="12"/>
    </row>
    <row r="119" spans="13:16" s="11" customFormat="1" x14ac:dyDescent="0.25">
      <c r="M119" s="12"/>
      <c r="N119" s="12"/>
      <c r="O119" s="12"/>
      <c r="P119" s="12"/>
    </row>
    <row r="120" spans="13:16" s="11" customFormat="1" x14ac:dyDescent="0.25">
      <c r="M120" s="12"/>
      <c r="N120" s="12"/>
      <c r="O120" s="12"/>
      <c r="P120" s="12"/>
    </row>
    <row r="121" spans="13:16" s="11" customFormat="1" x14ac:dyDescent="0.25">
      <c r="M121" s="12"/>
      <c r="N121" s="12"/>
      <c r="O121" s="12"/>
      <c r="P121" s="12"/>
    </row>
    <row r="122" spans="13:16" s="11" customFormat="1" x14ac:dyDescent="0.25">
      <c r="M122" s="12"/>
      <c r="N122" s="12"/>
      <c r="O122" s="12"/>
      <c r="P122" s="12"/>
    </row>
    <row r="123" spans="13:16" s="11" customFormat="1" x14ac:dyDescent="0.25">
      <c r="M123" s="12"/>
      <c r="N123" s="12"/>
      <c r="O123" s="12"/>
      <c r="P123" s="12"/>
    </row>
    <row r="124" spans="13:16" s="11" customFormat="1" x14ac:dyDescent="0.25">
      <c r="M124" s="12"/>
      <c r="N124" s="12"/>
      <c r="O124" s="12"/>
      <c r="P124" s="12"/>
    </row>
    <row r="125" spans="13:16" s="11" customFormat="1" x14ac:dyDescent="0.25">
      <c r="M125" s="12"/>
      <c r="N125" s="12"/>
      <c r="O125" s="12"/>
      <c r="P125" s="12"/>
    </row>
    <row r="126" spans="13:16" s="11" customFormat="1" x14ac:dyDescent="0.25">
      <c r="M126" s="12"/>
      <c r="N126" s="12"/>
      <c r="O126" s="12"/>
      <c r="P126" s="12"/>
    </row>
    <row r="127" spans="13:16" s="11" customFormat="1" x14ac:dyDescent="0.25">
      <c r="M127" s="12"/>
      <c r="N127" s="12"/>
      <c r="O127" s="12"/>
      <c r="P127" s="12"/>
    </row>
    <row r="128" spans="13:16" s="11" customFormat="1" x14ac:dyDescent="0.25">
      <c r="M128" s="12"/>
      <c r="N128" s="12"/>
      <c r="O128" s="12"/>
      <c r="P128" s="12"/>
    </row>
    <row r="129" spans="13:16" s="11" customFormat="1" x14ac:dyDescent="0.25">
      <c r="M129" s="12"/>
      <c r="N129" s="12"/>
      <c r="O129" s="12"/>
      <c r="P129" s="12"/>
    </row>
    <row r="130" spans="13:16" s="11" customFormat="1" x14ac:dyDescent="0.25">
      <c r="M130" s="12"/>
      <c r="N130" s="12"/>
      <c r="O130" s="12"/>
      <c r="P130" s="12"/>
    </row>
    <row r="131" spans="13:16" s="11" customFormat="1" x14ac:dyDescent="0.25">
      <c r="M131" s="12"/>
      <c r="N131" s="12"/>
      <c r="O131" s="12"/>
      <c r="P131" s="12"/>
    </row>
    <row r="132" spans="13:16" s="11" customFormat="1" x14ac:dyDescent="0.25">
      <c r="M132" s="12"/>
      <c r="N132" s="12"/>
      <c r="O132" s="12"/>
      <c r="P132" s="12"/>
    </row>
    <row r="133" spans="13:16" s="11" customFormat="1" x14ac:dyDescent="0.25">
      <c r="M133" s="12"/>
      <c r="N133" s="12"/>
      <c r="O133" s="12"/>
      <c r="P133" s="12"/>
    </row>
    <row r="134" spans="13:16" s="11" customFormat="1" x14ac:dyDescent="0.25">
      <c r="M134" s="12"/>
      <c r="N134" s="12"/>
      <c r="O134" s="12"/>
      <c r="P134" s="12"/>
    </row>
    <row r="135" spans="13:16" s="11" customFormat="1" x14ac:dyDescent="0.25">
      <c r="M135" s="12"/>
      <c r="N135" s="12"/>
      <c r="O135" s="12"/>
      <c r="P135" s="12"/>
    </row>
    <row r="136" spans="13:16" s="11" customFormat="1" x14ac:dyDescent="0.25">
      <c r="M136" s="12"/>
      <c r="N136" s="12"/>
      <c r="O136" s="12"/>
      <c r="P136" s="12"/>
    </row>
    <row r="137" spans="13:16" s="11" customFormat="1" x14ac:dyDescent="0.25">
      <c r="M137" s="12"/>
      <c r="N137" s="12"/>
      <c r="O137" s="12"/>
      <c r="P137" s="12"/>
    </row>
    <row r="138" spans="13:16" s="11" customFormat="1" x14ac:dyDescent="0.25">
      <c r="M138" s="12"/>
      <c r="N138" s="12"/>
      <c r="O138" s="12"/>
      <c r="P138" s="12"/>
    </row>
    <row r="139" spans="13:16" s="11" customFormat="1" x14ac:dyDescent="0.25">
      <c r="M139" s="12"/>
      <c r="N139" s="12"/>
      <c r="O139" s="12"/>
      <c r="P139" s="12"/>
    </row>
    <row r="140" spans="13:16" s="11" customFormat="1" x14ac:dyDescent="0.25">
      <c r="M140" s="12"/>
      <c r="N140" s="12"/>
      <c r="O140" s="12"/>
      <c r="P140" s="12"/>
    </row>
    <row r="141" spans="13:16" s="11" customFormat="1" x14ac:dyDescent="0.25">
      <c r="M141" s="12"/>
      <c r="N141" s="12"/>
      <c r="O141" s="12"/>
      <c r="P141" s="12"/>
    </row>
    <row r="142" spans="13:16" s="11" customFormat="1" x14ac:dyDescent="0.25">
      <c r="M142" s="12"/>
      <c r="N142" s="12"/>
      <c r="O142" s="12"/>
      <c r="P142" s="12"/>
    </row>
    <row r="143" spans="13:16" s="11" customFormat="1" x14ac:dyDescent="0.25">
      <c r="M143" s="12"/>
      <c r="N143" s="12"/>
      <c r="O143" s="12"/>
      <c r="P143" s="12"/>
    </row>
    <row r="144" spans="13:16" s="11" customFormat="1" x14ac:dyDescent="0.25">
      <c r="M144" s="12"/>
      <c r="N144" s="12"/>
      <c r="O144" s="12"/>
      <c r="P144" s="12"/>
    </row>
    <row r="145" spans="12:16" s="11" customFormat="1" x14ac:dyDescent="0.25">
      <c r="M145" s="12"/>
      <c r="N145" s="12"/>
      <c r="O145" s="12"/>
      <c r="P145" s="12"/>
    </row>
    <row r="146" spans="12:16" s="11" customFormat="1" x14ac:dyDescent="0.25">
      <c r="M146" s="12"/>
      <c r="N146" s="12"/>
      <c r="O146" s="12"/>
      <c r="P146" s="12"/>
    </row>
    <row r="147" spans="12:16" s="11" customFormat="1" x14ac:dyDescent="0.25">
      <c r="M147" s="12"/>
      <c r="N147" s="12"/>
      <c r="O147" s="12"/>
      <c r="P147" s="12"/>
    </row>
    <row r="148" spans="12:16" s="11" customFormat="1" x14ac:dyDescent="0.25">
      <c r="M148" s="12"/>
      <c r="N148" s="12"/>
      <c r="O148" s="12"/>
      <c r="P148" s="12"/>
    </row>
    <row r="149" spans="12:16" s="11" customFormat="1" x14ac:dyDescent="0.25">
      <c r="M149" s="12"/>
      <c r="N149" s="12"/>
      <c r="O149" s="12"/>
      <c r="P149" s="12"/>
    </row>
    <row r="150" spans="12:16" s="11" customFormat="1" x14ac:dyDescent="0.25">
      <c r="M150" s="12"/>
      <c r="N150" s="12"/>
      <c r="O150" s="12"/>
      <c r="P150" s="12"/>
    </row>
    <row r="151" spans="12:16" s="11" customFormat="1" x14ac:dyDescent="0.25">
      <c r="M151" s="12"/>
      <c r="N151" s="12"/>
      <c r="O151" s="12"/>
      <c r="P151" s="12"/>
    </row>
    <row r="152" spans="12:16" s="11" customFormat="1" x14ac:dyDescent="0.25">
      <c r="M152" s="12"/>
      <c r="N152" s="12"/>
      <c r="O152" s="12"/>
      <c r="P152" s="12"/>
    </row>
    <row r="153" spans="12:16" s="11" customFormat="1" x14ac:dyDescent="0.25">
      <c r="L153"/>
      <c r="M153" s="12"/>
      <c r="N153" s="12"/>
      <c r="O153" s="12"/>
      <c r="P153" s="12"/>
    </row>
  </sheetData>
  <mergeCells count="21">
    <mergeCell ref="A4:A5"/>
    <mergeCell ref="B4:B5"/>
    <mergeCell ref="C4:C5"/>
    <mergeCell ref="D4:D5"/>
    <mergeCell ref="E4:E5"/>
    <mergeCell ref="R4:R5"/>
    <mergeCell ref="B8:R8"/>
    <mergeCell ref="B10:R10"/>
    <mergeCell ref="B12:R12"/>
    <mergeCell ref="M18:N18"/>
    <mergeCell ref="O18:P18"/>
    <mergeCell ref="B14:R14"/>
    <mergeCell ref="G4:G5"/>
    <mergeCell ref="H4:I4"/>
    <mergeCell ref="J4:J5"/>
    <mergeCell ref="K4:L4"/>
    <mergeCell ref="M4:N4"/>
    <mergeCell ref="O4:P4"/>
    <mergeCell ref="F4:F5"/>
    <mergeCell ref="Q4:Q5"/>
    <mergeCell ref="B16:R16"/>
  </mergeCells>
  <pageMargins left="0.7" right="0.7" top="0.75" bottom="0.75" header="0.3" footer="0.3"/>
  <pageSetup paperSize="9" scale="32"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S159"/>
  <sheetViews>
    <sheetView zoomScale="90" zoomScaleNormal="90" workbookViewId="0">
      <selection activeCell="B12" sqref="B12:R12"/>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1" width="10.7109375" customWidth="1"/>
    <col min="12" max="12" width="12.7109375" customWidth="1"/>
    <col min="13" max="16" width="14.7109375" style="2" customWidth="1"/>
    <col min="17" max="17" width="16.7109375"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1" spans="1:19" ht="18.75" x14ac:dyDescent="0.3">
      <c r="A1" s="266" t="s">
        <v>793</v>
      </c>
    </row>
    <row r="2" spans="1:19" x14ac:dyDescent="0.25">
      <c r="A2" s="1" t="s">
        <v>795</v>
      </c>
    </row>
    <row r="4" spans="1:19" s="4" customFormat="1" ht="47.25" customHeight="1" x14ac:dyDescent="0.25">
      <c r="A4" s="302" t="s">
        <v>0</v>
      </c>
      <c r="B4" s="304" t="s">
        <v>1</v>
      </c>
      <c r="C4" s="304" t="s">
        <v>2</v>
      </c>
      <c r="D4" s="304" t="s">
        <v>3</v>
      </c>
      <c r="E4" s="302" t="s">
        <v>4</v>
      </c>
      <c r="F4" s="302" t="s">
        <v>5</v>
      </c>
      <c r="G4" s="302" t="s">
        <v>6</v>
      </c>
      <c r="H4" s="319" t="s">
        <v>7</v>
      </c>
      <c r="I4" s="319"/>
      <c r="J4" s="302" t="s">
        <v>8</v>
      </c>
      <c r="K4" s="320" t="s">
        <v>9</v>
      </c>
      <c r="L4" s="321"/>
      <c r="M4" s="322" t="s">
        <v>10</v>
      </c>
      <c r="N4" s="322"/>
      <c r="O4" s="322" t="s">
        <v>11</v>
      </c>
      <c r="P4" s="322"/>
      <c r="Q4" s="302" t="s">
        <v>12</v>
      </c>
      <c r="R4" s="304" t="s">
        <v>13</v>
      </c>
      <c r="S4" s="3"/>
    </row>
    <row r="5" spans="1:19" s="4" customFormat="1" ht="35.25" customHeight="1" x14ac:dyDescent="0.2">
      <c r="A5" s="303"/>
      <c r="B5" s="305"/>
      <c r="C5" s="305"/>
      <c r="D5" s="305"/>
      <c r="E5" s="303"/>
      <c r="F5" s="303"/>
      <c r="G5" s="303"/>
      <c r="H5" s="20" t="s">
        <v>14</v>
      </c>
      <c r="I5" s="20" t="s">
        <v>15</v>
      </c>
      <c r="J5" s="303"/>
      <c r="K5" s="21">
        <v>2018</v>
      </c>
      <c r="L5" s="21">
        <v>2019</v>
      </c>
      <c r="M5" s="13">
        <v>2018</v>
      </c>
      <c r="N5" s="13">
        <v>2019</v>
      </c>
      <c r="O5" s="13">
        <v>2018</v>
      </c>
      <c r="P5" s="13">
        <v>2019</v>
      </c>
      <c r="Q5" s="303"/>
      <c r="R5" s="305"/>
      <c r="S5" s="3"/>
    </row>
    <row r="6" spans="1:19" s="4" customFormat="1" ht="15.75" customHeight="1" x14ac:dyDescent="0.2">
      <c r="A6" s="19" t="s">
        <v>16</v>
      </c>
      <c r="B6" s="20" t="s">
        <v>17</v>
      </c>
      <c r="C6" s="20" t="s">
        <v>18</v>
      </c>
      <c r="D6" s="20" t="s">
        <v>19</v>
      </c>
      <c r="E6" s="19" t="s">
        <v>20</v>
      </c>
      <c r="F6" s="19" t="s">
        <v>21</v>
      </c>
      <c r="G6" s="19" t="s">
        <v>22</v>
      </c>
      <c r="H6" s="20" t="s">
        <v>23</v>
      </c>
      <c r="I6" s="20" t="s">
        <v>24</v>
      </c>
      <c r="J6" s="19" t="s">
        <v>25</v>
      </c>
      <c r="K6" s="21" t="s">
        <v>26</v>
      </c>
      <c r="L6" s="21" t="s">
        <v>27</v>
      </c>
      <c r="M6" s="22" t="s">
        <v>28</v>
      </c>
      <c r="N6" s="22" t="s">
        <v>29</v>
      </c>
      <c r="O6" s="22" t="s">
        <v>30</v>
      </c>
      <c r="P6" s="22" t="s">
        <v>31</v>
      </c>
      <c r="Q6" s="19" t="s">
        <v>32</v>
      </c>
      <c r="R6" s="20" t="s">
        <v>33</v>
      </c>
      <c r="S6" s="3"/>
    </row>
    <row r="7" spans="1:19" s="10" customFormat="1" ht="44.25" customHeight="1" x14ac:dyDescent="0.25">
      <c r="A7" s="291">
        <v>1</v>
      </c>
      <c r="B7" s="299">
        <v>1</v>
      </c>
      <c r="C7" s="299">
        <v>4</v>
      </c>
      <c r="D7" s="299">
        <v>5</v>
      </c>
      <c r="E7" s="330" t="s">
        <v>121</v>
      </c>
      <c r="F7" s="299" t="s">
        <v>122</v>
      </c>
      <c r="G7" s="223" t="s">
        <v>48</v>
      </c>
      <c r="H7" s="335" t="s">
        <v>123</v>
      </c>
      <c r="I7" s="223">
        <v>15</v>
      </c>
      <c r="J7" s="299" t="s">
        <v>124</v>
      </c>
      <c r="K7" s="299" t="s">
        <v>125</v>
      </c>
      <c r="L7" s="299"/>
      <c r="M7" s="316">
        <v>31317.42</v>
      </c>
      <c r="N7" s="316"/>
      <c r="O7" s="316">
        <v>31317.42</v>
      </c>
      <c r="P7" s="316"/>
      <c r="Q7" s="299" t="s">
        <v>126</v>
      </c>
      <c r="R7" s="299" t="s">
        <v>127</v>
      </c>
      <c r="S7" s="9"/>
    </row>
    <row r="8" spans="1:19" s="10" customFormat="1" ht="40.5" customHeight="1" x14ac:dyDescent="0.25">
      <c r="A8" s="306"/>
      <c r="B8" s="300"/>
      <c r="C8" s="300"/>
      <c r="D8" s="300"/>
      <c r="E8" s="331"/>
      <c r="F8" s="333"/>
      <c r="G8" s="223" t="s">
        <v>48</v>
      </c>
      <c r="H8" s="333"/>
      <c r="I8" s="223">
        <v>15</v>
      </c>
      <c r="J8" s="300"/>
      <c r="K8" s="300"/>
      <c r="L8" s="300"/>
      <c r="M8" s="317"/>
      <c r="N8" s="317"/>
      <c r="O8" s="317"/>
      <c r="P8" s="317"/>
      <c r="Q8" s="300"/>
      <c r="R8" s="300"/>
      <c r="S8" s="9"/>
    </row>
    <row r="9" spans="1:19" s="10" customFormat="1" ht="59.25" customHeight="1" x14ac:dyDescent="0.25">
      <c r="A9" s="306"/>
      <c r="B9" s="300"/>
      <c r="C9" s="300"/>
      <c r="D9" s="300"/>
      <c r="E9" s="331"/>
      <c r="F9" s="333"/>
      <c r="G9" s="223" t="s">
        <v>128</v>
      </c>
      <c r="H9" s="333"/>
      <c r="I9" s="223">
        <v>15</v>
      </c>
      <c r="J9" s="300"/>
      <c r="K9" s="300"/>
      <c r="L9" s="300"/>
      <c r="M9" s="317"/>
      <c r="N9" s="317"/>
      <c r="O9" s="317"/>
      <c r="P9" s="317"/>
      <c r="Q9" s="300"/>
      <c r="R9" s="300"/>
      <c r="S9" s="9"/>
    </row>
    <row r="10" spans="1:19" s="10" customFormat="1" ht="52.5" customHeight="1" x14ac:dyDescent="0.25">
      <c r="A10" s="306"/>
      <c r="B10" s="300"/>
      <c r="C10" s="300"/>
      <c r="D10" s="300"/>
      <c r="E10" s="331"/>
      <c r="F10" s="333"/>
      <c r="G10" s="223" t="s">
        <v>97</v>
      </c>
      <c r="H10" s="333"/>
      <c r="I10" s="223">
        <v>30</v>
      </c>
      <c r="J10" s="300"/>
      <c r="K10" s="300"/>
      <c r="L10" s="300"/>
      <c r="M10" s="317"/>
      <c r="N10" s="317"/>
      <c r="O10" s="317"/>
      <c r="P10" s="317"/>
      <c r="Q10" s="300"/>
      <c r="R10" s="300"/>
      <c r="S10" s="9"/>
    </row>
    <row r="11" spans="1:19" s="11" customFormat="1" ht="46.5" customHeight="1" x14ac:dyDescent="0.25">
      <c r="A11" s="292"/>
      <c r="B11" s="301"/>
      <c r="C11" s="301"/>
      <c r="D11" s="301"/>
      <c r="E11" s="332"/>
      <c r="F11" s="334"/>
      <c r="G11" s="180" t="s">
        <v>37</v>
      </c>
      <c r="H11" s="334"/>
      <c r="I11" s="180">
        <v>60</v>
      </c>
      <c r="J11" s="301"/>
      <c r="K11" s="301"/>
      <c r="L11" s="301"/>
      <c r="M11" s="318"/>
      <c r="N11" s="318"/>
      <c r="O11" s="318"/>
      <c r="P11" s="318"/>
      <c r="Q11" s="301"/>
      <c r="R11" s="301"/>
    </row>
    <row r="12" spans="1:19" s="30" customFormat="1" ht="153.75" customHeight="1" x14ac:dyDescent="0.25">
      <c r="A12" s="181"/>
      <c r="B12" s="295" t="s">
        <v>129</v>
      </c>
      <c r="C12" s="296"/>
      <c r="D12" s="296"/>
      <c r="E12" s="296"/>
      <c r="F12" s="296"/>
      <c r="G12" s="296"/>
      <c r="H12" s="296"/>
      <c r="I12" s="296"/>
      <c r="J12" s="296"/>
      <c r="K12" s="296"/>
      <c r="L12" s="296"/>
      <c r="M12" s="296"/>
      <c r="N12" s="296"/>
      <c r="O12" s="296"/>
      <c r="P12" s="296"/>
      <c r="Q12" s="296"/>
      <c r="R12" s="297"/>
    </row>
    <row r="13" spans="1:19" s="11" customFormat="1" ht="73.5" customHeight="1" x14ac:dyDescent="0.25">
      <c r="A13" s="291">
        <v>2</v>
      </c>
      <c r="B13" s="291" t="s">
        <v>130</v>
      </c>
      <c r="C13" s="291">
        <v>4</v>
      </c>
      <c r="D13" s="307">
        <v>5</v>
      </c>
      <c r="E13" s="310" t="s">
        <v>131</v>
      </c>
      <c r="F13" s="307" t="s">
        <v>132</v>
      </c>
      <c r="G13" s="180" t="s">
        <v>133</v>
      </c>
      <c r="H13" s="307" t="s">
        <v>123</v>
      </c>
      <c r="I13" s="180">
        <v>22</v>
      </c>
      <c r="J13" s="307" t="s">
        <v>124</v>
      </c>
      <c r="K13" s="324" t="s">
        <v>43</v>
      </c>
      <c r="L13" s="324"/>
      <c r="M13" s="326">
        <v>22195.55</v>
      </c>
      <c r="N13" s="326"/>
      <c r="O13" s="326">
        <v>22195.55</v>
      </c>
      <c r="P13" s="326"/>
      <c r="Q13" s="307" t="s">
        <v>126</v>
      </c>
      <c r="R13" s="307" t="s">
        <v>134</v>
      </c>
    </row>
    <row r="14" spans="1:19" s="11" customFormat="1" ht="59.25" customHeight="1" x14ac:dyDescent="0.25">
      <c r="A14" s="306"/>
      <c r="B14" s="306"/>
      <c r="C14" s="306"/>
      <c r="D14" s="308"/>
      <c r="E14" s="311"/>
      <c r="F14" s="308"/>
      <c r="G14" s="180" t="s">
        <v>135</v>
      </c>
      <c r="H14" s="308"/>
      <c r="I14" s="180">
        <v>22</v>
      </c>
      <c r="J14" s="308"/>
      <c r="K14" s="329"/>
      <c r="L14" s="329"/>
      <c r="M14" s="328"/>
      <c r="N14" s="328"/>
      <c r="O14" s="328"/>
      <c r="P14" s="328"/>
      <c r="Q14" s="308"/>
      <c r="R14" s="308"/>
    </row>
    <row r="15" spans="1:19" s="11" customFormat="1" ht="54.75" customHeight="1" x14ac:dyDescent="0.25">
      <c r="A15" s="306"/>
      <c r="B15" s="306"/>
      <c r="C15" s="306"/>
      <c r="D15" s="308"/>
      <c r="E15" s="311"/>
      <c r="F15" s="308"/>
      <c r="G15" s="180" t="s">
        <v>128</v>
      </c>
      <c r="H15" s="308"/>
      <c r="I15" s="180">
        <v>50</v>
      </c>
      <c r="J15" s="308"/>
      <c r="K15" s="329"/>
      <c r="L15" s="329"/>
      <c r="M15" s="328"/>
      <c r="N15" s="328"/>
      <c r="O15" s="328"/>
      <c r="P15" s="328"/>
      <c r="Q15" s="308"/>
      <c r="R15" s="308"/>
    </row>
    <row r="16" spans="1:19" s="11" customFormat="1" ht="51" customHeight="1" x14ac:dyDescent="0.25">
      <c r="A16" s="292"/>
      <c r="B16" s="292"/>
      <c r="C16" s="292"/>
      <c r="D16" s="309"/>
      <c r="E16" s="312"/>
      <c r="F16" s="309"/>
      <c r="G16" s="180" t="s">
        <v>37</v>
      </c>
      <c r="H16" s="309"/>
      <c r="I16" s="180">
        <v>50</v>
      </c>
      <c r="J16" s="309"/>
      <c r="K16" s="325"/>
      <c r="L16" s="325"/>
      <c r="M16" s="327"/>
      <c r="N16" s="327"/>
      <c r="O16" s="327"/>
      <c r="P16" s="327"/>
      <c r="Q16" s="309"/>
      <c r="R16" s="309"/>
    </row>
    <row r="17" spans="1:19" s="11" customFormat="1" ht="90" customHeight="1" x14ac:dyDescent="0.25">
      <c r="A17" s="178"/>
      <c r="B17" s="295" t="s">
        <v>136</v>
      </c>
      <c r="C17" s="289"/>
      <c r="D17" s="289"/>
      <c r="E17" s="289"/>
      <c r="F17" s="289"/>
      <c r="G17" s="289"/>
      <c r="H17" s="289"/>
      <c r="I17" s="289"/>
      <c r="J17" s="289"/>
      <c r="K17" s="289"/>
      <c r="L17" s="289"/>
      <c r="M17" s="289"/>
      <c r="N17" s="289"/>
      <c r="O17" s="289"/>
      <c r="P17" s="289"/>
      <c r="Q17" s="289"/>
      <c r="R17" s="290"/>
    </row>
    <row r="18" spans="1:19" s="11" customFormat="1" ht="52.5" customHeight="1" x14ac:dyDescent="0.25">
      <c r="A18" s="291">
        <v>3</v>
      </c>
      <c r="B18" s="291">
        <v>1</v>
      </c>
      <c r="C18" s="291">
        <v>4</v>
      </c>
      <c r="D18" s="307">
        <v>5</v>
      </c>
      <c r="E18" s="310" t="s">
        <v>137</v>
      </c>
      <c r="F18" s="307" t="s">
        <v>138</v>
      </c>
      <c r="G18" s="180" t="s">
        <v>37</v>
      </c>
      <c r="H18" s="307" t="s">
        <v>123</v>
      </c>
      <c r="I18" s="69" t="s">
        <v>139</v>
      </c>
      <c r="J18" s="307" t="s">
        <v>140</v>
      </c>
      <c r="K18" s="324" t="s">
        <v>141</v>
      </c>
      <c r="L18" s="324"/>
      <c r="M18" s="326">
        <v>24157.4</v>
      </c>
      <c r="N18" s="326"/>
      <c r="O18" s="326">
        <v>24157.4</v>
      </c>
      <c r="P18" s="326"/>
      <c r="Q18" s="307" t="s">
        <v>126</v>
      </c>
      <c r="R18" s="307" t="s">
        <v>142</v>
      </c>
    </row>
    <row r="19" spans="1:19" s="11" customFormat="1" ht="52.5" customHeight="1" x14ac:dyDescent="0.25">
      <c r="A19" s="292"/>
      <c r="B19" s="292"/>
      <c r="C19" s="292"/>
      <c r="D19" s="309"/>
      <c r="E19" s="312"/>
      <c r="F19" s="309"/>
      <c r="G19" s="180" t="s">
        <v>97</v>
      </c>
      <c r="H19" s="309"/>
      <c r="I19" s="69" t="s">
        <v>143</v>
      </c>
      <c r="J19" s="309"/>
      <c r="K19" s="325"/>
      <c r="L19" s="325"/>
      <c r="M19" s="327"/>
      <c r="N19" s="327"/>
      <c r="O19" s="327"/>
      <c r="P19" s="327"/>
      <c r="Q19" s="309"/>
      <c r="R19" s="309"/>
    </row>
    <row r="20" spans="1:19" s="11" customFormat="1" ht="120" customHeight="1" x14ac:dyDescent="0.25">
      <c r="A20" s="178"/>
      <c r="B20" s="295" t="s">
        <v>758</v>
      </c>
      <c r="C20" s="289"/>
      <c r="D20" s="289"/>
      <c r="E20" s="289"/>
      <c r="F20" s="289"/>
      <c r="G20" s="289"/>
      <c r="H20" s="289"/>
      <c r="I20" s="289"/>
      <c r="J20" s="289"/>
      <c r="K20" s="289"/>
      <c r="L20" s="289"/>
      <c r="M20" s="289"/>
      <c r="N20" s="289"/>
      <c r="O20" s="289"/>
      <c r="P20" s="289"/>
      <c r="Q20" s="289"/>
      <c r="R20" s="290"/>
    </row>
    <row r="21" spans="1:19" s="243" customFormat="1" ht="52.5" customHeight="1" x14ac:dyDescent="0.2">
      <c r="A21" s="291">
        <v>4</v>
      </c>
      <c r="B21" s="299">
        <v>1</v>
      </c>
      <c r="C21" s="299">
        <v>4</v>
      </c>
      <c r="D21" s="299">
        <v>5</v>
      </c>
      <c r="E21" s="299" t="s">
        <v>759</v>
      </c>
      <c r="F21" s="299" t="s">
        <v>760</v>
      </c>
      <c r="G21" s="223" t="s">
        <v>761</v>
      </c>
      <c r="H21" s="224" t="s">
        <v>42</v>
      </c>
      <c r="I21" s="224">
        <v>25</v>
      </c>
      <c r="J21" s="299" t="s">
        <v>762</v>
      </c>
      <c r="K21" s="299" t="s">
        <v>763</v>
      </c>
      <c r="L21" s="299"/>
      <c r="M21" s="316">
        <v>39884.9</v>
      </c>
      <c r="N21" s="313"/>
      <c r="O21" s="316">
        <v>39884.9</v>
      </c>
      <c r="P21" s="316"/>
      <c r="Q21" s="299" t="s">
        <v>764</v>
      </c>
      <c r="R21" s="299" t="s">
        <v>765</v>
      </c>
      <c r="S21" s="242"/>
    </row>
    <row r="22" spans="1:19" s="243" customFormat="1" ht="54" customHeight="1" x14ac:dyDescent="0.2">
      <c r="A22" s="306"/>
      <c r="B22" s="300"/>
      <c r="C22" s="300"/>
      <c r="D22" s="300"/>
      <c r="E22" s="300"/>
      <c r="F22" s="300"/>
      <c r="G22" s="223" t="s">
        <v>766</v>
      </c>
      <c r="H22" s="224" t="s">
        <v>42</v>
      </c>
      <c r="I22" s="224">
        <v>25</v>
      </c>
      <c r="J22" s="300"/>
      <c r="K22" s="300"/>
      <c r="L22" s="300"/>
      <c r="M22" s="317"/>
      <c r="N22" s="314"/>
      <c r="O22" s="317"/>
      <c r="P22" s="317"/>
      <c r="Q22" s="300"/>
      <c r="R22" s="300"/>
      <c r="S22" s="242"/>
    </row>
    <row r="23" spans="1:19" s="243" customFormat="1" ht="56.25" customHeight="1" x14ac:dyDescent="0.2">
      <c r="A23" s="306"/>
      <c r="B23" s="300"/>
      <c r="C23" s="300"/>
      <c r="D23" s="300"/>
      <c r="E23" s="300"/>
      <c r="F23" s="300"/>
      <c r="G23" s="223" t="s">
        <v>767</v>
      </c>
      <c r="H23" s="224" t="s">
        <v>42</v>
      </c>
      <c r="I23" s="224">
        <v>25</v>
      </c>
      <c r="J23" s="300"/>
      <c r="K23" s="300"/>
      <c r="L23" s="300"/>
      <c r="M23" s="317"/>
      <c r="N23" s="314"/>
      <c r="O23" s="317"/>
      <c r="P23" s="317"/>
      <c r="Q23" s="300"/>
      <c r="R23" s="300"/>
      <c r="S23" s="242"/>
    </row>
    <row r="24" spans="1:19" s="243" customFormat="1" ht="59.25" customHeight="1" x14ac:dyDescent="0.2">
      <c r="A24" s="306"/>
      <c r="B24" s="300"/>
      <c r="C24" s="300"/>
      <c r="D24" s="300"/>
      <c r="E24" s="300"/>
      <c r="F24" s="300"/>
      <c r="G24" s="223" t="s">
        <v>37</v>
      </c>
      <c r="H24" s="224" t="s">
        <v>42</v>
      </c>
      <c r="I24" s="224">
        <v>100</v>
      </c>
      <c r="J24" s="300"/>
      <c r="K24" s="300"/>
      <c r="L24" s="300"/>
      <c r="M24" s="317"/>
      <c r="N24" s="314"/>
      <c r="O24" s="317"/>
      <c r="P24" s="317"/>
      <c r="Q24" s="300"/>
      <c r="R24" s="300"/>
      <c r="S24" s="242"/>
    </row>
    <row r="25" spans="1:19" s="218" customFormat="1" ht="57.75" customHeight="1" x14ac:dyDescent="0.25">
      <c r="A25" s="292"/>
      <c r="B25" s="301"/>
      <c r="C25" s="301"/>
      <c r="D25" s="301"/>
      <c r="E25" s="301"/>
      <c r="F25" s="301"/>
      <c r="G25" s="180" t="s">
        <v>768</v>
      </c>
      <c r="H25" s="179" t="s">
        <v>768</v>
      </c>
      <c r="I25" s="69" t="s">
        <v>38</v>
      </c>
      <c r="J25" s="301"/>
      <c r="K25" s="301"/>
      <c r="L25" s="301"/>
      <c r="M25" s="318"/>
      <c r="N25" s="315"/>
      <c r="O25" s="318"/>
      <c r="P25" s="318"/>
      <c r="Q25" s="301"/>
      <c r="R25" s="301"/>
      <c r="S25" s="217"/>
    </row>
    <row r="26" spans="1:19" s="218" customFormat="1" ht="30" customHeight="1" x14ac:dyDescent="0.25">
      <c r="A26" s="178"/>
      <c r="B26" s="295" t="s">
        <v>729</v>
      </c>
      <c r="C26" s="296"/>
      <c r="D26" s="296"/>
      <c r="E26" s="296"/>
      <c r="F26" s="296"/>
      <c r="G26" s="296"/>
      <c r="H26" s="296"/>
      <c r="I26" s="296"/>
      <c r="J26" s="296"/>
      <c r="K26" s="296"/>
      <c r="L26" s="296"/>
      <c r="M26" s="296"/>
      <c r="N26" s="296"/>
      <c r="O26" s="296"/>
      <c r="P26" s="296"/>
      <c r="Q26" s="296"/>
      <c r="R26" s="297"/>
      <c r="S26" s="217"/>
    </row>
    <row r="27" spans="1:19" s="11" customFormat="1" x14ac:dyDescent="0.25">
      <c r="M27" s="12"/>
      <c r="N27" s="12"/>
      <c r="O27" s="12"/>
      <c r="P27" s="12"/>
    </row>
    <row r="28" spans="1:19" s="11" customFormat="1" x14ac:dyDescent="0.25">
      <c r="M28" s="12"/>
      <c r="N28" s="12"/>
      <c r="O28" s="12"/>
      <c r="P28" s="12"/>
    </row>
    <row r="29" spans="1:19" s="11" customFormat="1" x14ac:dyDescent="0.25">
      <c r="M29" s="12"/>
      <c r="N29" s="283" t="s">
        <v>144</v>
      </c>
      <c r="O29" s="284"/>
      <c r="P29" s="284" t="s">
        <v>145</v>
      </c>
      <c r="Q29" s="285"/>
    </row>
    <row r="30" spans="1:19" s="11" customFormat="1" x14ac:dyDescent="0.25">
      <c r="M30" s="12"/>
      <c r="N30" s="25" t="s">
        <v>118</v>
      </c>
      <c r="O30" s="25" t="s">
        <v>119</v>
      </c>
      <c r="P30" s="25" t="s">
        <v>118</v>
      </c>
      <c r="Q30" s="25" t="s">
        <v>119</v>
      </c>
    </row>
    <row r="31" spans="1:19" s="11" customFormat="1" x14ac:dyDescent="0.25">
      <c r="M31" s="12"/>
      <c r="N31" s="26">
        <v>3</v>
      </c>
      <c r="O31" s="27">
        <v>77670.37</v>
      </c>
      <c r="P31" s="28">
        <v>1</v>
      </c>
      <c r="Q31" s="155">
        <v>39884.9</v>
      </c>
    </row>
    <row r="32" spans="1:19" s="11" customFormat="1" x14ac:dyDescent="0.25">
      <c r="M32" s="12"/>
      <c r="N32" s="12"/>
      <c r="O32" s="12"/>
      <c r="P32" s="12"/>
    </row>
    <row r="33" spans="13:16" s="11" customFormat="1" x14ac:dyDescent="0.25">
      <c r="M33" s="12"/>
      <c r="N33" s="12"/>
      <c r="O33" s="12"/>
      <c r="P33" s="12"/>
    </row>
    <row r="34" spans="13:16" s="11" customFormat="1" x14ac:dyDescent="0.25">
      <c r="M34" s="12"/>
      <c r="N34" s="12"/>
      <c r="O34" s="12"/>
      <c r="P34" s="12"/>
    </row>
    <row r="35" spans="13:16" s="11" customFormat="1" x14ac:dyDescent="0.25">
      <c r="M35" s="12"/>
      <c r="N35" s="12"/>
      <c r="O35" s="12"/>
      <c r="P35" s="12"/>
    </row>
    <row r="36" spans="13:16" s="11" customFormat="1" x14ac:dyDescent="0.25">
      <c r="M36" s="12"/>
      <c r="N36" s="12"/>
      <c r="O36" s="12"/>
      <c r="P36" s="12"/>
    </row>
    <row r="37" spans="13:16" s="11" customFormat="1" x14ac:dyDescent="0.25">
      <c r="M37" s="12"/>
      <c r="N37" s="12"/>
      <c r="O37" s="12"/>
      <c r="P37" s="12"/>
    </row>
    <row r="38" spans="13:16" s="11" customFormat="1" x14ac:dyDescent="0.25">
      <c r="M38" s="12"/>
      <c r="N38" s="12"/>
      <c r="O38" s="12"/>
      <c r="P38" s="12"/>
    </row>
    <row r="39" spans="13:16" s="11" customFormat="1" x14ac:dyDescent="0.25">
      <c r="M39" s="12"/>
      <c r="N39" s="12"/>
      <c r="O39" s="12"/>
      <c r="P39" s="12"/>
    </row>
    <row r="40" spans="13:16" s="11" customFormat="1" x14ac:dyDescent="0.25">
      <c r="M40" s="12"/>
      <c r="N40" s="12"/>
      <c r="O40" s="12"/>
      <c r="P40" s="12"/>
    </row>
    <row r="41" spans="13:16" s="11" customFormat="1" x14ac:dyDescent="0.25">
      <c r="M41" s="12"/>
      <c r="N41" s="12"/>
      <c r="O41" s="12"/>
      <c r="P41" s="12"/>
    </row>
    <row r="42" spans="13:16" s="11" customFormat="1" x14ac:dyDescent="0.25">
      <c r="M42" s="12"/>
      <c r="N42" s="12"/>
      <c r="O42" s="12"/>
      <c r="P42" s="12"/>
    </row>
    <row r="43" spans="13:16" s="11" customFormat="1" x14ac:dyDescent="0.25">
      <c r="M43" s="12"/>
      <c r="N43" s="12"/>
      <c r="O43" s="12"/>
      <c r="P43" s="12"/>
    </row>
    <row r="44" spans="13:16" s="11" customFormat="1" x14ac:dyDescent="0.25">
      <c r="M44" s="12"/>
      <c r="N44" s="12"/>
      <c r="O44" s="12"/>
      <c r="P44" s="12"/>
    </row>
    <row r="45" spans="13:16" s="11" customFormat="1" x14ac:dyDescent="0.25">
      <c r="M45" s="12"/>
      <c r="N45" s="12"/>
      <c r="O45" s="12"/>
      <c r="P45" s="12"/>
    </row>
    <row r="46" spans="13:16" s="11" customFormat="1" x14ac:dyDescent="0.25">
      <c r="M46" s="12"/>
      <c r="N46" s="12"/>
      <c r="O46" s="12"/>
      <c r="P46" s="12"/>
    </row>
    <row r="47" spans="13:16" s="11" customFormat="1" x14ac:dyDescent="0.25">
      <c r="M47" s="12"/>
      <c r="N47" s="12"/>
      <c r="O47" s="12"/>
      <c r="P47" s="12"/>
    </row>
    <row r="48" spans="13:16" s="11" customFormat="1" x14ac:dyDescent="0.25">
      <c r="M48" s="12"/>
      <c r="N48" s="12"/>
      <c r="O48" s="12"/>
      <c r="P48" s="12"/>
    </row>
    <row r="49" spans="13:16" s="11" customFormat="1" x14ac:dyDescent="0.25">
      <c r="M49" s="12"/>
      <c r="N49" s="12"/>
      <c r="O49" s="12"/>
      <c r="P49" s="12"/>
    </row>
    <row r="50" spans="13:16" s="11" customFormat="1" x14ac:dyDescent="0.25">
      <c r="M50" s="12"/>
      <c r="N50" s="12"/>
      <c r="O50" s="12"/>
      <c r="P50" s="12"/>
    </row>
    <row r="51" spans="13:16" s="11" customFormat="1" x14ac:dyDescent="0.25">
      <c r="M51" s="12"/>
      <c r="N51" s="12"/>
      <c r="O51" s="12"/>
      <c r="P51" s="12"/>
    </row>
    <row r="52" spans="13:16" s="11" customFormat="1" x14ac:dyDescent="0.25">
      <c r="M52" s="12"/>
      <c r="N52" s="12"/>
      <c r="O52" s="12"/>
      <c r="P52" s="12"/>
    </row>
    <row r="53" spans="13:16" s="11" customFormat="1" x14ac:dyDescent="0.25">
      <c r="M53" s="12"/>
      <c r="N53" s="12"/>
      <c r="O53" s="12"/>
      <c r="P53" s="12"/>
    </row>
    <row r="54" spans="13:16" s="11" customFormat="1" x14ac:dyDescent="0.25">
      <c r="M54" s="12"/>
      <c r="N54" s="12"/>
      <c r="O54" s="12"/>
      <c r="P54" s="12"/>
    </row>
    <row r="55" spans="13:16" s="11" customFormat="1" x14ac:dyDescent="0.25">
      <c r="M55" s="12"/>
      <c r="N55" s="12"/>
      <c r="O55" s="12"/>
      <c r="P55" s="12"/>
    </row>
    <row r="56" spans="13:16" s="11" customFormat="1" x14ac:dyDescent="0.25">
      <c r="M56" s="12"/>
      <c r="N56" s="12"/>
      <c r="O56" s="12"/>
      <c r="P56" s="12"/>
    </row>
    <row r="57" spans="13:16" s="11" customFormat="1" x14ac:dyDescent="0.25">
      <c r="M57" s="12"/>
      <c r="N57" s="12"/>
      <c r="O57" s="12"/>
      <c r="P57" s="12"/>
    </row>
    <row r="58" spans="13:16" s="11" customFormat="1" x14ac:dyDescent="0.25">
      <c r="M58" s="12"/>
      <c r="N58" s="12"/>
      <c r="O58" s="12"/>
      <c r="P58" s="12"/>
    </row>
    <row r="59" spans="13:16" s="11" customFormat="1" x14ac:dyDescent="0.25">
      <c r="M59" s="12"/>
      <c r="N59" s="12"/>
      <c r="O59" s="12"/>
      <c r="P59" s="12"/>
    </row>
    <row r="60" spans="13:16" s="11" customFormat="1" x14ac:dyDescent="0.25">
      <c r="M60" s="12"/>
      <c r="N60" s="12"/>
      <c r="O60" s="12"/>
      <c r="P60" s="12"/>
    </row>
    <row r="61" spans="13:16" s="11" customFormat="1" x14ac:dyDescent="0.25">
      <c r="M61" s="12"/>
      <c r="N61" s="12"/>
      <c r="O61" s="12"/>
      <c r="P61" s="12"/>
    </row>
    <row r="62" spans="13:16" s="11" customFormat="1" x14ac:dyDescent="0.25">
      <c r="M62" s="12"/>
      <c r="N62" s="12"/>
      <c r="O62" s="12"/>
      <c r="P62" s="12"/>
    </row>
    <row r="63" spans="13:16" s="11" customFormat="1" x14ac:dyDescent="0.25">
      <c r="M63" s="12"/>
      <c r="N63" s="12"/>
      <c r="O63" s="12"/>
      <c r="P63" s="12"/>
    </row>
    <row r="64" spans="13:16" s="11" customFormat="1" x14ac:dyDescent="0.25">
      <c r="M64" s="12"/>
      <c r="N64" s="12"/>
      <c r="O64" s="12"/>
      <c r="P64" s="12"/>
    </row>
    <row r="65" spans="13:16" s="11" customFormat="1" x14ac:dyDescent="0.25">
      <c r="M65" s="12"/>
      <c r="N65" s="12"/>
      <c r="O65" s="12"/>
      <c r="P65" s="12"/>
    </row>
    <row r="66" spans="13:16" s="11" customFormat="1" x14ac:dyDescent="0.25">
      <c r="M66" s="12"/>
      <c r="N66" s="12"/>
      <c r="O66" s="12"/>
      <c r="P66" s="12"/>
    </row>
    <row r="67" spans="13:16" s="11" customFormat="1" x14ac:dyDescent="0.25">
      <c r="M67" s="12"/>
      <c r="N67" s="12"/>
      <c r="O67" s="12"/>
      <c r="P67" s="12"/>
    </row>
    <row r="68" spans="13:16" s="11" customFormat="1" x14ac:dyDescent="0.25">
      <c r="M68" s="12"/>
      <c r="N68" s="12"/>
      <c r="O68" s="12"/>
      <c r="P68" s="12"/>
    </row>
    <row r="69" spans="13:16" s="11" customFormat="1" x14ac:dyDescent="0.25">
      <c r="M69" s="12"/>
      <c r="N69" s="12"/>
      <c r="O69" s="12"/>
      <c r="P69" s="12"/>
    </row>
    <row r="70" spans="13:16" s="11" customFormat="1" x14ac:dyDescent="0.25">
      <c r="M70" s="12"/>
      <c r="N70" s="12"/>
      <c r="O70" s="12"/>
      <c r="P70" s="12"/>
    </row>
    <row r="71" spans="13:16" s="11" customFormat="1" x14ac:dyDescent="0.25">
      <c r="M71" s="12"/>
      <c r="N71" s="12"/>
      <c r="O71" s="12"/>
      <c r="P71" s="12"/>
    </row>
    <row r="72" spans="13:16" s="11" customFormat="1" x14ac:dyDescent="0.25">
      <c r="M72" s="12"/>
      <c r="N72" s="12"/>
      <c r="O72" s="12"/>
      <c r="P72" s="12"/>
    </row>
    <row r="73" spans="13:16" s="11" customFormat="1" x14ac:dyDescent="0.25">
      <c r="M73" s="12"/>
      <c r="N73" s="12"/>
      <c r="O73" s="12"/>
      <c r="P73" s="12"/>
    </row>
    <row r="74" spans="13:16" s="11" customFormat="1" x14ac:dyDescent="0.25">
      <c r="M74" s="12"/>
      <c r="N74" s="12"/>
      <c r="O74" s="12"/>
      <c r="P74" s="12"/>
    </row>
    <row r="75" spans="13:16" s="11" customFormat="1" x14ac:dyDescent="0.25">
      <c r="M75" s="12"/>
      <c r="N75" s="12"/>
      <c r="O75" s="12"/>
      <c r="P75" s="12"/>
    </row>
    <row r="76" spans="13:16" s="11" customFormat="1" x14ac:dyDescent="0.25">
      <c r="M76" s="12"/>
      <c r="N76" s="12"/>
      <c r="O76" s="12"/>
      <c r="P76" s="12"/>
    </row>
    <row r="77" spans="13:16" s="11" customFormat="1" x14ac:dyDescent="0.25">
      <c r="M77" s="12"/>
      <c r="N77" s="12"/>
      <c r="O77" s="12"/>
      <c r="P77" s="12"/>
    </row>
    <row r="78" spans="13:16" s="11" customFormat="1" x14ac:dyDescent="0.25">
      <c r="M78" s="12"/>
      <c r="N78" s="12"/>
      <c r="O78" s="12"/>
      <c r="P78" s="12"/>
    </row>
    <row r="79" spans="13:16" s="11" customFormat="1" x14ac:dyDescent="0.25">
      <c r="M79" s="12"/>
      <c r="N79" s="12"/>
      <c r="O79" s="12"/>
      <c r="P79" s="12"/>
    </row>
    <row r="80" spans="13:16" s="11" customFormat="1" x14ac:dyDescent="0.25">
      <c r="M80" s="12"/>
      <c r="N80" s="12"/>
      <c r="O80" s="12"/>
      <c r="P80" s="12"/>
    </row>
    <row r="81" spans="13:16" s="11" customFormat="1" x14ac:dyDescent="0.25">
      <c r="M81" s="12"/>
      <c r="N81" s="12"/>
      <c r="O81" s="12"/>
      <c r="P81" s="12"/>
    </row>
    <row r="82" spans="13:16" s="11" customFormat="1" x14ac:dyDescent="0.25">
      <c r="M82" s="12"/>
      <c r="N82" s="12"/>
      <c r="O82" s="12"/>
      <c r="P82" s="12"/>
    </row>
    <row r="83" spans="13:16" s="11" customFormat="1" x14ac:dyDescent="0.25">
      <c r="M83" s="12"/>
      <c r="N83" s="12"/>
      <c r="O83" s="12"/>
      <c r="P83" s="12"/>
    </row>
    <row r="84" spans="13:16" s="11" customFormat="1" x14ac:dyDescent="0.25">
      <c r="M84" s="12"/>
      <c r="N84" s="12"/>
      <c r="O84" s="12"/>
      <c r="P84" s="12"/>
    </row>
    <row r="85" spans="13:16" s="11" customFormat="1" x14ac:dyDescent="0.25">
      <c r="M85" s="12"/>
      <c r="N85" s="12"/>
      <c r="O85" s="12"/>
      <c r="P85" s="12"/>
    </row>
    <row r="86" spans="13:16" s="11" customFormat="1" x14ac:dyDescent="0.25">
      <c r="M86" s="12"/>
      <c r="N86" s="12"/>
      <c r="O86" s="12"/>
      <c r="P86" s="12"/>
    </row>
    <row r="87" spans="13:16" s="11" customFormat="1" x14ac:dyDescent="0.25">
      <c r="M87" s="12"/>
      <c r="N87" s="12"/>
      <c r="O87" s="12"/>
      <c r="P87" s="12"/>
    </row>
    <row r="88" spans="13:16" s="11" customFormat="1" x14ac:dyDescent="0.25">
      <c r="M88" s="12"/>
      <c r="N88" s="12"/>
      <c r="O88" s="12"/>
      <c r="P88" s="12"/>
    </row>
    <row r="89" spans="13:16" s="11" customFormat="1" x14ac:dyDescent="0.25">
      <c r="M89" s="12"/>
      <c r="N89" s="12"/>
      <c r="O89" s="12"/>
      <c r="P89" s="12"/>
    </row>
    <row r="90" spans="13:16" s="11" customFormat="1" x14ac:dyDescent="0.25">
      <c r="M90" s="12"/>
      <c r="N90" s="12"/>
      <c r="O90" s="12"/>
      <c r="P90" s="12"/>
    </row>
    <row r="91" spans="13:16" s="11" customFormat="1" x14ac:dyDescent="0.25">
      <c r="M91" s="12"/>
      <c r="N91" s="12"/>
      <c r="O91" s="12"/>
      <c r="P91" s="12"/>
    </row>
    <row r="92" spans="13:16" s="11" customFormat="1" x14ac:dyDescent="0.25">
      <c r="M92" s="12"/>
      <c r="N92" s="12"/>
      <c r="O92" s="12"/>
      <c r="P92" s="12"/>
    </row>
    <row r="93" spans="13:16" s="11" customFormat="1" x14ac:dyDescent="0.25">
      <c r="M93" s="12"/>
      <c r="N93" s="12"/>
      <c r="O93" s="12"/>
      <c r="P93" s="12"/>
    </row>
    <row r="94" spans="13:16" s="11" customFormat="1" x14ac:dyDescent="0.25">
      <c r="M94" s="12"/>
      <c r="N94" s="12"/>
      <c r="O94" s="12"/>
      <c r="P94" s="12"/>
    </row>
    <row r="95" spans="13:16" s="11" customFormat="1" x14ac:dyDescent="0.25">
      <c r="M95" s="12"/>
      <c r="N95" s="12"/>
      <c r="O95" s="12"/>
      <c r="P95" s="12"/>
    </row>
    <row r="96" spans="13:16" s="11" customFormat="1" x14ac:dyDescent="0.25">
      <c r="M96" s="12"/>
      <c r="N96" s="12"/>
      <c r="O96" s="12"/>
      <c r="P96" s="12"/>
    </row>
    <row r="97" spans="13:16" s="11" customFormat="1" x14ac:dyDescent="0.25">
      <c r="M97" s="12"/>
      <c r="N97" s="12"/>
      <c r="O97" s="12"/>
      <c r="P97" s="12"/>
    </row>
    <row r="98" spans="13:16" s="11" customFormat="1" x14ac:dyDescent="0.25">
      <c r="M98" s="12"/>
      <c r="N98" s="12"/>
      <c r="O98" s="12"/>
      <c r="P98" s="12"/>
    </row>
    <row r="99" spans="13:16" s="11" customFormat="1" x14ac:dyDescent="0.25">
      <c r="M99" s="12"/>
      <c r="N99" s="12"/>
      <c r="O99" s="12"/>
      <c r="P99" s="12"/>
    </row>
    <row r="100" spans="13:16" s="11" customFormat="1" x14ac:dyDescent="0.25">
      <c r="M100" s="12"/>
      <c r="N100" s="12"/>
      <c r="O100" s="12"/>
      <c r="P100" s="12"/>
    </row>
    <row r="101" spans="13:16" s="11" customFormat="1" x14ac:dyDescent="0.25">
      <c r="M101" s="12"/>
      <c r="N101" s="12"/>
      <c r="O101" s="12"/>
      <c r="P101" s="12"/>
    </row>
    <row r="102" spans="13:16" s="11" customFormat="1" x14ac:dyDescent="0.25">
      <c r="M102" s="12"/>
      <c r="N102" s="12"/>
      <c r="O102" s="12"/>
      <c r="P102" s="12"/>
    </row>
    <row r="103" spans="13:16" s="11" customFormat="1" x14ac:dyDescent="0.25">
      <c r="M103" s="12"/>
      <c r="N103" s="12"/>
      <c r="O103" s="12"/>
      <c r="P103" s="12"/>
    </row>
    <row r="104" spans="13:16" s="11" customFormat="1" x14ac:dyDescent="0.25">
      <c r="M104" s="12"/>
      <c r="N104" s="12"/>
      <c r="O104" s="12"/>
      <c r="P104" s="12"/>
    </row>
    <row r="105" spans="13:16" s="11" customFormat="1" x14ac:dyDescent="0.25">
      <c r="M105" s="12"/>
      <c r="N105" s="12"/>
      <c r="O105" s="12"/>
      <c r="P105" s="12"/>
    </row>
    <row r="106" spans="13:16" s="11" customFormat="1" x14ac:dyDescent="0.25">
      <c r="M106" s="12"/>
      <c r="N106" s="12"/>
      <c r="O106" s="12"/>
      <c r="P106" s="12"/>
    </row>
    <row r="107" spans="13:16" s="11" customFormat="1" x14ac:dyDescent="0.25">
      <c r="M107" s="12"/>
      <c r="N107" s="12"/>
      <c r="O107" s="12"/>
      <c r="P107" s="12"/>
    </row>
    <row r="108" spans="13:16" s="11" customFormat="1" x14ac:dyDescent="0.25">
      <c r="M108" s="12"/>
      <c r="N108" s="12"/>
      <c r="O108" s="12"/>
      <c r="P108" s="12"/>
    </row>
    <row r="109" spans="13:16" s="11" customFormat="1" x14ac:dyDescent="0.25">
      <c r="M109" s="12"/>
      <c r="N109" s="12"/>
      <c r="O109" s="12"/>
      <c r="P109" s="12"/>
    </row>
    <row r="110" spans="13:16" s="11" customFormat="1" x14ac:dyDescent="0.25">
      <c r="M110" s="12"/>
      <c r="N110" s="12"/>
      <c r="O110" s="12"/>
      <c r="P110" s="12"/>
    </row>
    <row r="111" spans="13:16" s="11" customFormat="1" x14ac:dyDescent="0.25">
      <c r="M111" s="12"/>
      <c r="N111" s="12"/>
      <c r="O111" s="12"/>
      <c r="P111" s="12"/>
    </row>
    <row r="112" spans="13:16" s="11" customFormat="1" x14ac:dyDescent="0.25">
      <c r="M112" s="12"/>
      <c r="N112" s="12"/>
      <c r="O112" s="12"/>
      <c r="P112" s="12"/>
    </row>
    <row r="113" spans="13:16" s="11" customFormat="1" x14ac:dyDescent="0.25">
      <c r="M113" s="12"/>
      <c r="N113" s="12"/>
      <c r="O113" s="12"/>
      <c r="P113" s="12"/>
    </row>
    <row r="114" spans="13:16" s="11" customFormat="1" x14ac:dyDescent="0.25">
      <c r="M114" s="12"/>
      <c r="N114" s="12"/>
      <c r="O114" s="12"/>
      <c r="P114" s="12"/>
    </row>
    <row r="115" spans="13:16" s="11" customFormat="1" x14ac:dyDescent="0.25">
      <c r="M115" s="12"/>
      <c r="N115" s="12"/>
      <c r="O115" s="12"/>
      <c r="P115" s="12"/>
    </row>
    <row r="116" spans="13:16" s="11" customFormat="1" x14ac:dyDescent="0.25">
      <c r="M116" s="12"/>
      <c r="N116" s="12"/>
      <c r="O116" s="12"/>
      <c r="P116" s="12"/>
    </row>
    <row r="117" spans="13:16" s="11" customFormat="1" x14ac:dyDescent="0.25">
      <c r="M117" s="12"/>
      <c r="N117" s="12"/>
      <c r="O117" s="12"/>
      <c r="P117" s="12"/>
    </row>
    <row r="118" spans="13:16" s="11" customFormat="1" x14ac:dyDescent="0.25">
      <c r="M118" s="12"/>
      <c r="N118" s="12"/>
      <c r="O118" s="12"/>
      <c r="P118" s="12"/>
    </row>
    <row r="119" spans="13:16" s="11" customFormat="1" x14ac:dyDescent="0.25">
      <c r="M119" s="12"/>
      <c r="N119" s="12"/>
      <c r="O119" s="12"/>
      <c r="P119" s="12"/>
    </row>
    <row r="120" spans="13:16" s="11" customFormat="1" x14ac:dyDescent="0.25">
      <c r="M120" s="12"/>
      <c r="N120" s="12"/>
      <c r="O120" s="12"/>
      <c r="P120" s="12"/>
    </row>
    <row r="121" spans="13:16" s="11" customFormat="1" x14ac:dyDescent="0.25">
      <c r="M121" s="12"/>
      <c r="N121" s="12"/>
      <c r="O121" s="12"/>
      <c r="P121" s="12"/>
    </row>
    <row r="122" spans="13:16" s="11" customFormat="1" x14ac:dyDescent="0.25">
      <c r="M122" s="12"/>
      <c r="N122" s="12"/>
      <c r="O122" s="12"/>
      <c r="P122" s="12"/>
    </row>
    <row r="123" spans="13:16" s="11" customFormat="1" x14ac:dyDescent="0.25">
      <c r="M123" s="12"/>
      <c r="N123" s="12"/>
      <c r="O123" s="12"/>
      <c r="P123" s="12"/>
    </row>
    <row r="124" spans="13:16" s="11" customFormat="1" x14ac:dyDescent="0.25">
      <c r="M124" s="12"/>
      <c r="N124" s="12"/>
      <c r="O124" s="12"/>
      <c r="P124" s="12"/>
    </row>
    <row r="125" spans="13:16" s="11" customFormat="1" x14ac:dyDescent="0.25">
      <c r="M125" s="12"/>
      <c r="N125" s="12"/>
      <c r="O125" s="12"/>
      <c r="P125" s="12"/>
    </row>
    <row r="126" spans="13:16" s="11" customFormat="1" x14ac:dyDescent="0.25">
      <c r="M126" s="12"/>
      <c r="N126" s="12"/>
      <c r="O126" s="12"/>
      <c r="P126" s="12"/>
    </row>
    <row r="127" spans="13:16" s="11" customFormat="1" x14ac:dyDescent="0.25">
      <c r="M127" s="12"/>
      <c r="N127" s="12"/>
      <c r="O127" s="12"/>
      <c r="P127" s="12"/>
    </row>
    <row r="128" spans="13:16" s="11" customFormat="1" x14ac:dyDescent="0.25">
      <c r="M128" s="12"/>
      <c r="N128" s="12"/>
      <c r="O128" s="12"/>
      <c r="P128" s="12"/>
    </row>
    <row r="129" spans="13:16" s="11" customFormat="1" x14ac:dyDescent="0.25">
      <c r="M129" s="12"/>
      <c r="N129" s="12"/>
      <c r="O129" s="12"/>
      <c r="P129" s="12"/>
    </row>
    <row r="130" spans="13:16" s="11" customFormat="1" x14ac:dyDescent="0.25">
      <c r="M130" s="12"/>
      <c r="N130" s="12"/>
      <c r="O130" s="12"/>
      <c r="P130" s="12"/>
    </row>
    <row r="131" spans="13:16" s="11" customFormat="1" x14ac:dyDescent="0.25">
      <c r="M131" s="12"/>
      <c r="N131" s="12"/>
      <c r="O131" s="12"/>
      <c r="P131" s="12"/>
    </row>
    <row r="132" spans="13:16" s="11" customFormat="1" x14ac:dyDescent="0.25">
      <c r="M132" s="12"/>
      <c r="N132" s="12"/>
      <c r="O132" s="12"/>
      <c r="P132" s="12"/>
    </row>
    <row r="133" spans="13:16" s="11" customFormat="1" x14ac:dyDescent="0.25">
      <c r="M133" s="12"/>
      <c r="N133" s="12"/>
      <c r="O133" s="12"/>
      <c r="P133" s="12"/>
    </row>
    <row r="134" spans="13:16" s="11" customFormat="1" x14ac:dyDescent="0.25">
      <c r="M134" s="12"/>
      <c r="N134" s="12"/>
      <c r="O134" s="12"/>
      <c r="P134" s="12"/>
    </row>
    <row r="135" spans="13:16" s="11" customFormat="1" x14ac:dyDescent="0.25">
      <c r="M135" s="12"/>
      <c r="N135" s="12"/>
      <c r="O135" s="12"/>
      <c r="P135" s="12"/>
    </row>
    <row r="136" spans="13:16" s="11" customFormat="1" x14ac:dyDescent="0.25">
      <c r="M136" s="12"/>
      <c r="N136" s="12"/>
      <c r="O136" s="12"/>
      <c r="P136" s="12"/>
    </row>
    <row r="137" spans="13:16" s="11" customFormat="1" x14ac:dyDescent="0.25">
      <c r="M137" s="12"/>
      <c r="N137" s="12"/>
      <c r="O137" s="12"/>
      <c r="P137" s="12"/>
    </row>
    <row r="138" spans="13:16" s="11" customFormat="1" x14ac:dyDescent="0.25">
      <c r="M138" s="12"/>
      <c r="N138" s="12"/>
      <c r="O138" s="12"/>
      <c r="P138" s="12"/>
    </row>
    <row r="139" spans="13:16" s="11" customFormat="1" x14ac:dyDescent="0.25">
      <c r="M139" s="12"/>
      <c r="N139" s="12"/>
      <c r="O139" s="12"/>
      <c r="P139" s="12"/>
    </row>
    <row r="140" spans="13:16" s="11" customFormat="1" x14ac:dyDescent="0.25">
      <c r="M140" s="12"/>
      <c r="N140" s="12"/>
      <c r="O140" s="12"/>
      <c r="P140" s="12"/>
    </row>
    <row r="141" spans="13:16" s="11" customFormat="1" x14ac:dyDescent="0.25">
      <c r="M141" s="12"/>
      <c r="N141" s="12"/>
      <c r="O141" s="12"/>
      <c r="P141" s="12"/>
    </row>
    <row r="142" spans="13:16" s="11" customFormat="1" x14ac:dyDescent="0.25">
      <c r="M142" s="12"/>
      <c r="N142" s="12"/>
      <c r="O142" s="12"/>
      <c r="P142" s="12"/>
    </row>
    <row r="143" spans="13:16" s="11" customFormat="1" x14ac:dyDescent="0.25">
      <c r="M143" s="12"/>
      <c r="N143" s="12"/>
      <c r="O143" s="12"/>
      <c r="P143" s="12"/>
    </row>
    <row r="144" spans="13:16" s="11" customFormat="1" x14ac:dyDescent="0.25">
      <c r="M144" s="12"/>
      <c r="N144" s="12"/>
      <c r="O144" s="12"/>
      <c r="P144" s="12"/>
    </row>
    <row r="145" spans="1:18" s="11" customFormat="1" x14ac:dyDescent="0.25">
      <c r="M145" s="12"/>
      <c r="N145" s="12"/>
      <c r="O145" s="12"/>
      <c r="P145" s="12"/>
    </row>
    <row r="146" spans="1:18" s="11" customFormat="1" x14ac:dyDescent="0.25">
      <c r="M146" s="12"/>
      <c r="N146" s="12"/>
      <c r="O146" s="12"/>
      <c r="P146" s="12"/>
    </row>
    <row r="147" spans="1:18" s="11" customFormat="1" x14ac:dyDescent="0.25">
      <c r="M147" s="12"/>
      <c r="N147" s="12"/>
      <c r="O147" s="12"/>
      <c r="P147" s="12"/>
    </row>
    <row r="148" spans="1:18" s="11" customFormat="1" x14ac:dyDescent="0.25">
      <c r="M148" s="12"/>
      <c r="N148" s="12"/>
      <c r="O148" s="12"/>
      <c r="P148" s="12"/>
    </row>
    <row r="149" spans="1:18" s="11" customFormat="1" x14ac:dyDescent="0.25">
      <c r="M149" s="12"/>
      <c r="N149" s="12"/>
      <c r="O149" s="12"/>
      <c r="P149" s="12"/>
    </row>
    <row r="150" spans="1:18" s="11" customFormat="1" x14ac:dyDescent="0.25">
      <c r="M150" s="12"/>
      <c r="N150" s="12"/>
      <c r="O150" s="12"/>
      <c r="P150" s="12"/>
    </row>
    <row r="151" spans="1:18" s="11" customFormat="1" x14ac:dyDescent="0.25">
      <c r="M151" s="12"/>
      <c r="N151" s="12"/>
      <c r="O151" s="12"/>
      <c r="P151" s="12"/>
    </row>
    <row r="152" spans="1:18" s="11" customFormat="1" x14ac:dyDescent="0.25">
      <c r="M152" s="12"/>
      <c r="N152" s="12"/>
      <c r="O152" s="12"/>
      <c r="P152" s="12"/>
    </row>
    <row r="153" spans="1:18" s="11" customFormat="1" x14ac:dyDescent="0.25">
      <c r="M153" s="12"/>
      <c r="N153" s="12"/>
      <c r="O153" s="12"/>
      <c r="P153" s="12"/>
    </row>
    <row r="154" spans="1:18" s="11" customFormat="1" x14ac:dyDescent="0.25">
      <c r="M154" s="12"/>
      <c r="N154" s="12"/>
      <c r="O154" s="12"/>
      <c r="P154" s="12"/>
    </row>
    <row r="155" spans="1:18" x14ac:dyDescent="0.25">
      <c r="A155" s="11"/>
      <c r="B155" s="11"/>
      <c r="C155" s="11"/>
      <c r="D155" s="11"/>
      <c r="E155" s="11"/>
      <c r="F155" s="11"/>
      <c r="G155" s="11"/>
      <c r="H155" s="11"/>
      <c r="I155" s="11"/>
      <c r="J155" s="11"/>
      <c r="K155" s="11"/>
      <c r="L155" s="11"/>
      <c r="M155" s="12"/>
      <c r="N155" s="12"/>
      <c r="O155" s="12"/>
      <c r="P155" s="12"/>
      <c r="Q155" s="11"/>
      <c r="R155" s="11"/>
    </row>
    <row r="156" spans="1:18" x14ac:dyDescent="0.25">
      <c r="A156" s="11"/>
      <c r="B156" s="11"/>
      <c r="C156" s="11"/>
      <c r="D156" s="11"/>
      <c r="E156" s="11"/>
      <c r="F156" s="11"/>
      <c r="G156" s="11"/>
      <c r="H156" s="11"/>
      <c r="I156" s="11"/>
      <c r="J156" s="11"/>
      <c r="K156" s="11"/>
      <c r="L156" s="11"/>
      <c r="M156" s="12"/>
      <c r="N156" s="12"/>
      <c r="O156" s="12"/>
      <c r="P156" s="12"/>
      <c r="Q156" s="11"/>
      <c r="R156" s="11"/>
    </row>
    <row r="157" spans="1:18" x14ac:dyDescent="0.25">
      <c r="A157" s="11"/>
      <c r="B157" s="11"/>
      <c r="C157" s="11"/>
      <c r="D157" s="11"/>
      <c r="E157" s="11"/>
      <c r="F157" s="11"/>
      <c r="G157" s="11"/>
      <c r="H157" s="11"/>
      <c r="I157" s="11"/>
      <c r="J157" s="11"/>
      <c r="K157" s="11"/>
      <c r="L157" s="11"/>
      <c r="M157" s="12"/>
      <c r="N157" s="12"/>
      <c r="O157" s="12"/>
      <c r="P157" s="12"/>
      <c r="Q157" s="11"/>
      <c r="R157" s="11"/>
    </row>
    <row r="158" spans="1:18" x14ac:dyDescent="0.25">
      <c r="A158" s="11"/>
      <c r="B158" s="11"/>
      <c r="C158" s="11"/>
      <c r="D158" s="11"/>
      <c r="E158" s="11"/>
      <c r="F158" s="11"/>
      <c r="G158" s="11"/>
      <c r="H158" s="11"/>
      <c r="I158" s="11"/>
      <c r="J158" s="11"/>
      <c r="K158" s="11"/>
      <c r="L158" s="11"/>
      <c r="M158" s="12"/>
      <c r="N158" s="12"/>
      <c r="O158" s="12"/>
      <c r="P158" s="12"/>
      <c r="Q158" s="11"/>
      <c r="R158" s="11"/>
    </row>
    <row r="159" spans="1:18" x14ac:dyDescent="0.25">
      <c r="A159" s="11"/>
      <c r="B159" s="11"/>
      <c r="C159" s="11"/>
      <c r="D159" s="11"/>
      <c r="E159" s="11"/>
      <c r="F159" s="11"/>
      <c r="G159" s="11"/>
      <c r="H159" s="11"/>
      <c r="I159" s="11"/>
      <c r="J159" s="11"/>
      <c r="K159" s="11"/>
      <c r="M159" s="12"/>
      <c r="N159" s="12"/>
      <c r="O159" s="12"/>
      <c r="P159" s="12"/>
      <c r="Q159" s="11"/>
      <c r="R159" s="11"/>
    </row>
  </sheetData>
  <mergeCells count="83">
    <mergeCell ref="F4:F5"/>
    <mergeCell ref="A4:A5"/>
    <mergeCell ref="B4:B5"/>
    <mergeCell ref="C4:C5"/>
    <mergeCell ref="D4:D5"/>
    <mergeCell ref="E4:E5"/>
    <mergeCell ref="Q4:Q5"/>
    <mergeCell ref="R4:R5"/>
    <mergeCell ref="A7:A11"/>
    <mergeCell ref="B7:B11"/>
    <mergeCell ref="C7:C11"/>
    <mergeCell ref="D7:D11"/>
    <mergeCell ref="E7:E11"/>
    <mergeCell ref="F7:F11"/>
    <mergeCell ref="H7:H11"/>
    <mergeCell ref="J7:J11"/>
    <mergeCell ref="G4:G5"/>
    <mergeCell ref="H4:I4"/>
    <mergeCell ref="J4:J5"/>
    <mergeCell ref="K4:L4"/>
    <mergeCell ref="M4:N4"/>
    <mergeCell ref="O4:P4"/>
    <mergeCell ref="Q7:Q11"/>
    <mergeCell ref="R7:R11"/>
    <mergeCell ref="B12:R12"/>
    <mergeCell ref="A13:A16"/>
    <mergeCell ref="B13:B16"/>
    <mergeCell ref="C13:C16"/>
    <mergeCell ref="D13:D16"/>
    <mergeCell ref="E13:E16"/>
    <mergeCell ref="F13:F16"/>
    <mergeCell ref="H13:H16"/>
    <mergeCell ref="K7:K11"/>
    <mergeCell ref="L7:L11"/>
    <mergeCell ref="M7:M11"/>
    <mergeCell ref="N7:N11"/>
    <mergeCell ref="O7:O11"/>
    <mergeCell ref="P7:P11"/>
    <mergeCell ref="P13:P16"/>
    <mergeCell ref="Q13:Q16"/>
    <mergeCell ref="R13:R16"/>
    <mergeCell ref="B17:R17"/>
    <mergeCell ref="A18:A19"/>
    <mergeCell ref="B18:B19"/>
    <mergeCell ref="C18:C19"/>
    <mergeCell ref="D18:D19"/>
    <mergeCell ref="E18:E19"/>
    <mergeCell ref="F18:F19"/>
    <mergeCell ref="J13:J16"/>
    <mergeCell ref="K13:K16"/>
    <mergeCell ref="L13:L16"/>
    <mergeCell ref="M13:M16"/>
    <mergeCell ref="N13:N16"/>
    <mergeCell ref="O13:O16"/>
    <mergeCell ref="R18:R19"/>
    <mergeCell ref="B20:R20"/>
    <mergeCell ref="N29:O29"/>
    <mergeCell ref="P29:Q29"/>
    <mergeCell ref="H18:H19"/>
    <mergeCell ref="J18:J19"/>
    <mergeCell ref="K18:K19"/>
    <mergeCell ref="L18:L19"/>
    <mergeCell ref="M18:M19"/>
    <mergeCell ref="N18:N19"/>
    <mergeCell ref="O18:O19"/>
    <mergeCell ref="P18:P19"/>
    <mergeCell ref="Q18:Q19"/>
    <mergeCell ref="F21:F25"/>
    <mergeCell ref="J21:J25"/>
    <mergeCell ref="K21:K25"/>
    <mergeCell ref="A21:A25"/>
    <mergeCell ref="B21:B25"/>
    <mergeCell ref="C21:C25"/>
    <mergeCell ref="D21:D25"/>
    <mergeCell ref="E21:E25"/>
    <mergeCell ref="Q21:Q25"/>
    <mergeCell ref="R21:R25"/>
    <mergeCell ref="B26:R26"/>
    <mergeCell ref="L21:L25"/>
    <mergeCell ref="M21:M25"/>
    <mergeCell ref="N21:N25"/>
    <mergeCell ref="O21:O25"/>
    <mergeCell ref="P21:P25"/>
  </mergeCells>
  <pageMargins left="0.7" right="0.7" top="0.75" bottom="0.75" header="0.3" footer="0.3"/>
  <pageSetup paperSize="9" scale="25"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S146"/>
  <sheetViews>
    <sheetView zoomScale="68" zoomScaleNormal="68" workbookViewId="0">
      <selection activeCell="E3" sqref="E3"/>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1" width="10.7109375" customWidth="1"/>
    <col min="12" max="12" width="12.7109375" customWidth="1"/>
    <col min="13" max="16" width="14.7109375" style="2" customWidth="1"/>
    <col min="17" max="17" width="16.7109375"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1" spans="1:19" ht="18.75" x14ac:dyDescent="0.3">
      <c r="A1" s="266" t="s">
        <v>793</v>
      </c>
    </row>
    <row r="2" spans="1:19" x14ac:dyDescent="0.25">
      <c r="A2" s="1" t="s">
        <v>796</v>
      </c>
    </row>
    <row r="4" spans="1:19" s="4" customFormat="1" ht="47.25" customHeight="1" x14ac:dyDescent="0.25">
      <c r="A4" s="302" t="s">
        <v>0</v>
      </c>
      <c r="B4" s="304" t="s">
        <v>1</v>
      </c>
      <c r="C4" s="304" t="s">
        <v>2</v>
      </c>
      <c r="D4" s="304" t="s">
        <v>3</v>
      </c>
      <c r="E4" s="302" t="s">
        <v>4</v>
      </c>
      <c r="F4" s="302" t="s">
        <v>5</v>
      </c>
      <c r="G4" s="302" t="s">
        <v>6</v>
      </c>
      <c r="H4" s="319" t="s">
        <v>7</v>
      </c>
      <c r="I4" s="319"/>
      <c r="J4" s="302" t="s">
        <v>8</v>
      </c>
      <c r="K4" s="320" t="s">
        <v>9</v>
      </c>
      <c r="L4" s="321"/>
      <c r="M4" s="322" t="s">
        <v>10</v>
      </c>
      <c r="N4" s="322"/>
      <c r="O4" s="322" t="s">
        <v>11</v>
      </c>
      <c r="P4" s="322"/>
      <c r="Q4" s="302" t="s">
        <v>12</v>
      </c>
      <c r="R4" s="304" t="s">
        <v>13</v>
      </c>
      <c r="S4" s="3"/>
    </row>
    <row r="5" spans="1:19" s="4" customFormat="1" ht="35.25" customHeight="1" x14ac:dyDescent="0.2">
      <c r="A5" s="303"/>
      <c r="B5" s="305"/>
      <c r="C5" s="305"/>
      <c r="D5" s="305"/>
      <c r="E5" s="303"/>
      <c r="F5" s="303"/>
      <c r="G5" s="303"/>
      <c r="H5" s="20" t="s">
        <v>14</v>
      </c>
      <c r="I5" s="20" t="s">
        <v>15</v>
      </c>
      <c r="J5" s="303"/>
      <c r="K5" s="21">
        <v>2018</v>
      </c>
      <c r="L5" s="21">
        <v>2019</v>
      </c>
      <c r="M5" s="13">
        <v>2018</v>
      </c>
      <c r="N5" s="13">
        <v>2019</v>
      </c>
      <c r="O5" s="13">
        <v>2018</v>
      </c>
      <c r="P5" s="13">
        <v>2019</v>
      </c>
      <c r="Q5" s="303"/>
      <c r="R5" s="305"/>
      <c r="S5" s="3"/>
    </row>
    <row r="6" spans="1:19" s="4" customFormat="1" ht="15.75" customHeight="1" x14ac:dyDescent="0.2">
      <c r="A6" s="19" t="s">
        <v>16</v>
      </c>
      <c r="B6" s="20" t="s">
        <v>17</v>
      </c>
      <c r="C6" s="20" t="s">
        <v>18</v>
      </c>
      <c r="D6" s="20" t="s">
        <v>19</v>
      </c>
      <c r="E6" s="19" t="s">
        <v>20</v>
      </c>
      <c r="F6" s="19" t="s">
        <v>21</v>
      </c>
      <c r="G6" s="19" t="s">
        <v>22</v>
      </c>
      <c r="H6" s="20" t="s">
        <v>23</v>
      </c>
      <c r="I6" s="20" t="s">
        <v>24</v>
      </c>
      <c r="J6" s="19" t="s">
        <v>25</v>
      </c>
      <c r="K6" s="21" t="s">
        <v>26</v>
      </c>
      <c r="L6" s="21" t="s">
        <v>27</v>
      </c>
      <c r="M6" s="22" t="s">
        <v>28</v>
      </c>
      <c r="N6" s="22" t="s">
        <v>29</v>
      </c>
      <c r="O6" s="22" t="s">
        <v>30</v>
      </c>
      <c r="P6" s="22" t="s">
        <v>31</v>
      </c>
      <c r="Q6" s="19" t="s">
        <v>32</v>
      </c>
      <c r="R6" s="20" t="s">
        <v>33</v>
      </c>
      <c r="S6" s="3"/>
    </row>
    <row r="7" spans="1:19" s="10" customFormat="1" ht="256.5" customHeight="1" x14ac:dyDescent="0.25">
      <c r="A7" s="63">
        <v>1</v>
      </c>
      <c r="B7" s="178">
        <v>1</v>
      </c>
      <c r="C7" s="178">
        <v>4</v>
      </c>
      <c r="D7" s="180">
        <v>2</v>
      </c>
      <c r="E7" s="104" t="s">
        <v>146</v>
      </c>
      <c r="F7" s="180" t="s">
        <v>147</v>
      </c>
      <c r="G7" s="180" t="s">
        <v>148</v>
      </c>
      <c r="H7" s="179" t="s">
        <v>149</v>
      </c>
      <c r="I7" s="69" t="s">
        <v>67</v>
      </c>
      <c r="J7" s="180" t="s">
        <v>150</v>
      </c>
      <c r="K7" s="179" t="s">
        <v>151</v>
      </c>
      <c r="L7" s="179"/>
      <c r="M7" s="182">
        <v>15411.9</v>
      </c>
      <c r="N7" s="182"/>
      <c r="O7" s="182">
        <v>15411.9</v>
      </c>
      <c r="P7" s="182"/>
      <c r="Q7" s="180" t="s">
        <v>152</v>
      </c>
      <c r="R7" s="180" t="s">
        <v>153</v>
      </c>
      <c r="S7" s="9"/>
    </row>
    <row r="8" spans="1:19" s="10" customFormat="1" ht="147" customHeight="1" x14ac:dyDescent="0.25">
      <c r="A8" s="63"/>
      <c r="B8" s="295" t="s">
        <v>154</v>
      </c>
      <c r="C8" s="289"/>
      <c r="D8" s="289"/>
      <c r="E8" s="289"/>
      <c r="F8" s="289"/>
      <c r="G8" s="289"/>
      <c r="H8" s="289"/>
      <c r="I8" s="289"/>
      <c r="J8" s="289"/>
      <c r="K8" s="289"/>
      <c r="L8" s="289"/>
      <c r="M8" s="289"/>
      <c r="N8" s="289"/>
      <c r="O8" s="289"/>
      <c r="P8" s="289"/>
      <c r="Q8" s="289"/>
      <c r="R8" s="290"/>
      <c r="S8" s="9"/>
    </row>
    <row r="9" spans="1:19" s="10" customFormat="1" ht="141.75" customHeight="1" x14ac:dyDescent="0.25">
      <c r="A9" s="178">
        <v>2</v>
      </c>
      <c r="B9" s="178">
        <v>1</v>
      </c>
      <c r="C9" s="178">
        <v>4</v>
      </c>
      <c r="D9" s="180">
        <v>2</v>
      </c>
      <c r="E9" s="104" t="s">
        <v>155</v>
      </c>
      <c r="F9" s="180" t="s">
        <v>156</v>
      </c>
      <c r="G9" s="180" t="s">
        <v>128</v>
      </c>
      <c r="H9" s="180" t="s">
        <v>42</v>
      </c>
      <c r="I9" s="69" t="s">
        <v>49</v>
      </c>
      <c r="J9" s="180" t="s">
        <v>157</v>
      </c>
      <c r="K9" s="179" t="s">
        <v>50</v>
      </c>
      <c r="L9" s="179"/>
      <c r="M9" s="182">
        <v>65403.97</v>
      </c>
      <c r="N9" s="182"/>
      <c r="O9" s="182">
        <v>65403.97</v>
      </c>
      <c r="P9" s="182"/>
      <c r="Q9" s="180" t="s">
        <v>152</v>
      </c>
      <c r="R9" s="180" t="s">
        <v>153</v>
      </c>
      <c r="S9" s="9"/>
    </row>
    <row r="10" spans="1:19" s="10" customFormat="1" ht="201" customHeight="1" x14ac:dyDescent="0.25">
      <c r="A10" s="178"/>
      <c r="B10" s="295" t="s">
        <v>158</v>
      </c>
      <c r="C10" s="289"/>
      <c r="D10" s="289"/>
      <c r="E10" s="289"/>
      <c r="F10" s="289"/>
      <c r="G10" s="289"/>
      <c r="H10" s="289"/>
      <c r="I10" s="289"/>
      <c r="J10" s="289"/>
      <c r="K10" s="289"/>
      <c r="L10" s="289"/>
      <c r="M10" s="289"/>
      <c r="N10" s="289"/>
      <c r="O10" s="289"/>
      <c r="P10" s="289"/>
      <c r="Q10" s="289"/>
      <c r="R10" s="290"/>
      <c r="S10" s="9"/>
    </row>
    <row r="11" spans="1:19" s="11" customFormat="1" ht="154.5" customHeight="1" x14ac:dyDescent="0.25">
      <c r="A11" s="178">
        <v>3</v>
      </c>
      <c r="B11" s="178">
        <v>1</v>
      </c>
      <c r="C11" s="178">
        <v>4</v>
      </c>
      <c r="D11" s="180">
        <v>2</v>
      </c>
      <c r="E11" s="104" t="s">
        <v>159</v>
      </c>
      <c r="F11" s="180" t="s">
        <v>160</v>
      </c>
      <c r="G11" s="180" t="s">
        <v>128</v>
      </c>
      <c r="H11" s="180" t="s">
        <v>42</v>
      </c>
      <c r="I11" s="69" t="s">
        <v>143</v>
      </c>
      <c r="J11" s="180" t="s">
        <v>161</v>
      </c>
      <c r="K11" s="179" t="s">
        <v>50</v>
      </c>
      <c r="L11" s="179"/>
      <c r="M11" s="182">
        <v>24072</v>
      </c>
      <c r="N11" s="182"/>
      <c r="O11" s="182">
        <v>24072</v>
      </c>
      <c r="P11" s="182"/>
      <c r="Q11" s="180" t="s">
        <v>152</v>
      </c>
      <c r="R11" s="180" t="s">
        <v>153</v>
      </c>
    </row>
    <row r="12" spans="1:19" s="11" customFormat="1" ht="183.75" customHeight="1" x14ac:dyDescent="0.25">
      <c r="A12" s="178"/>
      <c r="B12" s="295" t="s">
        <v>162</v>
      </c>
      <c r="C12" s="296"/>
      <c r="D12" s="296"/>
      <c r="E12" s="296"/>
      <c r="F12" s="296"/>
      <c r="G12" s="296"/>
      <c r="H12" s="296"/>
      <c r="I12" s="296"/>
      <c r="J12" s="296"/>
      <c r="K12" s="296"/>
      <c r="L12" s="296"/>
      <c r="M12" s="296"/>
      <c r="N12" s="296"/>
      <c r="O12" s="296"/>
      <c r="P12" s="296"/>
      <c r="Q12" s="296"/>
      <c r="R12" s="297"/>
    </row>
    <row r="13" spans="1:19" s="11" customFormat="1" ht="129.75" customHeight="1" x14ac:dyDescent="0.25">
      <c r="A13" s="177">
        <v>4</v>
      </c>
      <c r="B13" s="177">
        <v>1</v>
      </c>
      <c r="C13" s="177">
        <v>4</v>
      </c>
      <c r="D13" s="177">
        <v>5</v>
      </c>
      <c r="E13" s="185" t="s">
        <v>163</v>
      </c>
      <c r="F13" s="175" t="s">
        <v>164</v>
      </c>
      <c r="G13" s="177" t="s">
        <v>37</v>
      </c>
      <c r="H13" s="177" t="s">
        <v>42</v>
      </c>
      <c r="I13" s="177">
        <v>80</v>
      </c>
      <c r="J13" s="175" t="s">
        <v>161</v>
      </c>
      <c r="K13" s="177" t="s">
        <v>50</v>
      </c>
      <c r="L13" s="177"/>
      <c r="M13" s="42">
        <v>14989.8</v>
      </c>
      <c r="N13" s="177"/>
      <c r="O13" s="42">
        <v>14989.8</v>
      </c>
      <c r="P13" s="177"/>
      <c r="Q13" s="180" t="s">
        <v>152</v>
      </c>
      <c r="R13" s="180" t="s">
        <v>153</v>
      </c>
    </row>
    <row r="14" spans="1:19" s="11" customFormat="1" ht="216.75" customHeight="1" x14ac:dyDescent="0.25">
      <c r="A14" s="31"/>
      <c r="B14" s="336" t="s">
        <v>165</v>
      </c>
      <c r="C14" s="337"/>
      <c r="D14" s="337"/>
      <c r="E14" s="337"/>
      <c r="F14" s="337"/>
      <c r="G14" s="337"/>
      <c r="H14" s="337"/>
      <c r="I14" s="337"/>
      <c r="J14" s="337"/>
      <c r="K14" s="337"/>
      <c r="L14" s="337"/>
      <c r="M14" s="337"/>
      <c r="N14" s="337"/>
      <c r="O14" s="337"/>
      <c r="P14" s="337"/>
      <c r="Q14" s="337"/>
      <c r="R14" s="338"/>
    </row>
    <row r="15" spans="1:19" s="11" customFormat="1" ht="165.75" customHeight="1" x14ac:dyDescent="0.25">
      <c r="A15" s="177">
        <v>5</v>
      </c>
      <c r="B15" s="177">
        <v>1</v>
      </c>
      <c r="C15" s="177">
        <v>4</v>
      </c>
      <c r="D15" s="177">
        <v>5</v>
      </c>
      <c r="E15" s="185" t="s">
        <v>166</v>
      </c>
      <c r="F15" s="175" t="s">
        <v>167</v>
      </c>
      <c r="G15" s="177" t="s">
        <v>128</v>
      </c>
      <c r="H15" s="177" t="s">
        <v>42</v>
      </c>
      <c r="I15" s="177">
        <v>35</v>
      </c>
      <c r="J15" s="175" t="s">
        <v>161</v>
      </c>
      <c r="K15" s="177" t="s">
        <v>50</v>
      </c>
      <c r="L15" s="177"/>
      <c r="M15" s="42">
        <v>44991.01</v>
      </c>
      <c r="N15" s="42"/>
      <c r="O15" s="42">
        <v>44991.01</v>
      </c>
      <c r="P15" s="222"/>
      <c r="Q15" s="180" t="s">
        <v>152</v>
      </c>
      <c r="R15" s="180" t="s">
        <v>153</v>
      </c>
    </row>
    <row r="16" spans="1:19" s="11" customFormat="1" ht="233.25" customHeight="1" x14ac:dyDescent="0.25">
      <c r="A16" s="31"/>
      <c r="B16" s="336" t="s">
        <v>750</v>
      </c>
      <c r="C16" s="337"/>
      <c r="D16" s="337"/>
      <c r="E16" s="337"/>
      <c r="F16" s="337"/>
      <c r="G16" s="337"/>
      <c r="H16" s="337"/>
      <c r="I16" s="337"/>
      <c r="J16" s="337"/>
      <c r="K16" s="337"/>
      <c r="L16" s="337"/>
      <c r="M16" s="337"/>
      <c r="N16" s="337"/>
      <c r="O16" s="337"/>
      <c r="P16" s="337"/>
      <c r="Q16" s="337"/>
      <c r="R16" s="338"/>
    </row>
    <row r="17" spans="1:19" s="218" customFormat="1" ht="409.5" customHeight="1" x14ac:dyDescent="0.25">
      <c r="A17" s="63">
        <v>6</v>
      </c>
      <c r="B17" s="178">
        <v>1</v>
      </c>
      <c r="C17" s="178">
        <v>4</v>
      </c>
      <c r="D17" s="180">
        <v>5</v>
      </c>
      <c r="E17" s="180" t="s">
        <v>751</v>
      </c>
      <c r="F17" s="180" t="s">
        <v>752</v>
      </c>
      <c r="G17" s="180" t="s">
        <v>87</v>
      </c>
      <c r="H17" s="179" t="s">
        <v>753</v>
      </c>
      <c r="I17" s="69" t="s">
        <v>754</v>
      </c>
      <c r="J17" s="180" t="s">
        <v>755</v>
      </c>
      <c r="K17" s="179" t="s">
        <v>43</v>
      </c>
      <c r="L17" s="179"/>
      <c r="M17" s="182">
        <v>22810</v>
      </c>
      <c r="N17" s="182"/>
      <c r="O17" s="182">
        <v>22810</v>
      </c>
      <c r="P17" s="182"/>
      <c r="Q17" s="180" t="s">
        <v>756</v>
      </c>
      <c r="R17" s="180" t="s">
        <v>757</v>
      </c>
      <c r="S17" s="217"/>
    </row>
    <row r="18" spans="1:19" s="218" customFormat="1" ht="27" customHeight="1" x14ac:dyDescent="0.25">
      <c r="A18" s="178"/>
      <c r="B18" s="295" t="s">
        <v>729</v>
      </c>
      <c r="C18" s="296"/>
      <c r="D18" s="296"/>
      <c r="E18" s="296"/>
      <c r="F18" s="296"/>
      <c r="G18" s="296"/>
      <c r="H18" s="296"/>
      <c r="I18" s="296"/>
      <c r="J18" s="296"/>
      <c r="K18" s="296"/>
      <c r="L18" s="296"/>
      <c r="M18" s="296"/>
      <c r="N18" s="296"/>
      <c r="O18" s="296"/>
      <c r="P18" s="296"/>
      <c r="Q18" s="296"/>
      <c r="R18" s="297"/>
      <c r="S18" s="217"/>
    </row>
    <row r="19" spans="1:19" s="11" customFormat="1" x14ac:dyDescent="0.25">
      <c r="M19" s="12"/>
      <c r="N19" s="12"/>
      <c r="O19" s="12"/>
      <c r="P19" s="12"/>
    </row>
    <row r="20" spans="1:19" s="11" customFormat="1" x14ac:dyDescent="0.25">
      <c r="M20" s="283" t="s">
        <v>144</v>
      </c>
      <c r="N20" s="284"/>
      <c r="O20" s="284" t="s">
        <v>145</v>
      </c>
      <c r="P20" s="285"/>
    </row>
    <row r="21" spans="1:19" s="11" customFormat="1" x14ac:dyDescent="0.25">
      <c r="M21" s="32" t="s">
        <v>118</v>
      </c>
      <c r="N21" s="32" t="s">
        <v>119</v>
      </c>
      <c r="O21" s="32" t="s">
        <v>118</v>
      </c>
      <c r="P21" s="32" t="s">
        <v>119</v>
      </c>
    </row>
    <row r="22" spans="1:19" s="11" customFormat="1" x14ac:dyDescent="0.25">
      <c r="M22" s="26">
        <v>5</v>
      </c>
      <c r="N22" s="27">
        <f>O7+O9+O11+O13+O15</f>
        <v>164868.68</v>
      </c>
      <c r="O22" s="28">
        <v>1</v>
      </c>
      <c r="P22" s="155">
        <v>22810</v>
      </c>
      <c r="Q22" s="12"/>
      <c r="R22" s="12"/>
    </row>
    <row r="23" spans="1:19" s="11" customFormat="1" x14ac:dyDescent="0.25">
      <c r="M23" s="12"/>
      <c r="N23" s="12"/>
      <c r="O23" s="12"/>
      <c r="P23" s="12"/>
    </row>
    <row r="24" spans="1:19" s="11" customFormat="1" x14ac:dyDescent="0.25">
      <c r="M24" s="12"/>
      <c r="N24" s="12"/>
      <c r="O24" s="12"/>
      <c r="P24" s="12"/>
    </row>
    <row r="25" spans="1:19" s="11" customFormat="1" x14ac:dyDescent="0.25">
      <c r="M25" s="12"/>
      <c r="N25" s="12"/>
      <c r="O25" s="12"/>
      <c r="P25" s="12"/>
    </row>
    <row r="26" spans="1:19" s="11" customFormat="1" x14ac:dyDescent="0.25">
      <c r="M26" s="12"/>
      <c r="N26" s="12"/>
      <c r="O26" s="12"/>
      <c r="P26" s="12"/>
    </row>
    <row r="27" spans="1:19" s="11" customFormat="1" x14ac:dyDescent="0.25">
      <c r="M27" s="12"/>
      <c r="N27" s="12"/>
      <c r="O27" s="12"/>
      <c r="P27" s="12"/>
    </row>
    <row r="28" spans="1:19" s="11" customFormat="1" x14ac:dyDescent="0.25">
      <c r="M28" s="12"/>
      <c r="N28" s="12"/>
      <c r="O28" s="12"/>
      <c r="P28" s="12"/>
    </row>
    <row r="29" spans="1:19" s="11" customFormat="1" x14ac:dyDescent="0.25">
      <c r="M29" s="12"/>
      <c r="N29" s="12"/>
      <c r="O29" s="12"/>
      <c r="P29" s="12"/>
    </row>
    <row r="30" spans="1:19" s="11" customFormat="1" x14ac:dyDescent="0.25">
      <c r="M30" s="12"/>
      <c r="N30" s="12"/>
      <c r="O30" s="12"/>
      <c r="P30" s="12"/>
    </row>
    <row r="31" spans="1:19" s="11" customFormat="1" x14ac:dyDescent="0.25">
      <c r="M31" s="12"/>
      <c r="N31" s="12"/>
      <c r="O31" s="12"/>
      <c r="P31" s="12"/>
    </row>
    <row r="32" spans="1:19" s="11" customFormat="1" x14ac:dyDescent="0.25">
      <c r="M32" s="12"/>
      <c r="N32" s="12"/>
      <c r="O32" s="12"/>
      <c r="P32" s="12"/>
    </row>
    <row r="33" spans="13:16" s="11" customFormat="1" x14ac:dyDescent="0.25">
      <c r="M33" s="12"/>
      <c r="N33" s="12"/>
      <c r="O33" s="12"/>
      <c r="P33" s="12"/>
    </row>
    <row r="34" spans="13:16" s="11" customFormat="1" x14ac:dyDescent="0.25">
      <c r="M34" s="12"/>
      <c r="N34" s="12"/>
      <c r="O34" s="12"/>
      <c r="P34" s="12"/>
    </row>
    <row r="35" spans="13:16" s="11" customFormat="1" x14ac:dyDescent="0.25">
      <c r="M35" s="12"/>
      <c r="N35" s="12"/>
      <c r="O35" s="12"/>
      <c r="P35" s="12"/>
    </row>
    <row r="36" spans="13:16" s="11" customFormat="1" x14ac:dyDescent="0.25">
      <c r="M36" s="12"/>
      <c r="N36" s="12"/>
      <c r="O36" s="12"/>
      <c r="P36" s="12"/>
    </row>
    <row r="37" spans="13:16" s="11" customFormat="1" x14ac:dyDescent="0.25">
      <c r="M37" s="12"/>
      <c r="N37" s="12"/>
      <c r="O37" s="12"/>
      <c r="P37" s="12"/>
    </row>
    <row r="38" spans="13:16" s="11" customFormat="1" x14ac:dyDescent="0.25">
      <c r="M38" s="12"/>
      <c r="N38" s="12"/>
      <c r="O38" s="12"/>
      <c r="P38" s="12"/>
    </row>
    <row r="39" spans="13:16" s="11" customFormat="1" x14ac:dyDescent="0.25">
      <c r="M39" s="12"/>
      <c r="N39" s="12"/>
      <c r="O39" s="12"/>
      <c r="P39" s="12"/>
    </row>
    <row r="40" spans="13:16" s="11" customFormat="1" x14ac:dyDescent="0.25">
      <c r="M40" s="12"/>
      <c r="N40" s="12"/>
      <c r="O40" s="12"/>
      <c r="P40" s="12"/>
    </row>
    <row r="41" spans="13:16" s="11" customFormat="1" x14ac:dyDescent="0.25">
      <c r="M41" s="12"/>
      <c r="N41" s="12"/>
      <c r="O41" s="12"/>
      <c r="P41" s="12"/>
    </row>
    <row r="42" spans="13:16" s="11" customFormat="1" x14ac:dyDescent="0.25">
      <c r="M42" s="12"/>
      <c r="N42" s="12"/>
      <c r="O42" s="12"/>
      <c r="P42" s="12"/>
    </row>
    <row r="43" spans="13:16" s="11" customFormat="1" x14ac:dyDescent="0.25">
      <c r="M43" s="12"/>
      <c r="N43" s="12"/>
      <c r="O43" s="12"/>
      <c r="P43" s="12"/>
    </row>
    <row r="44" spans="13:16" s="11" customFormat="1" x14ac:dyDescent="0.25">
      <c r="M44" s="12"/>
      <c r="N44" s="12"/>
      <c r="O44" s="12"/>
      <c r="P44" s="12"/>
    </row>
    <row r="45" spans="13:16" s="11" customFormat="1" x14ac:dyDescent="0.25">
      <c r="M45" s="12"/>
      <c r="N45" s="12"/>
      <c r="O45" s="12"/>
      <c r="P45" s="12"/>
    </row>
    <row r="46" spans="13:16" s="11" customFormat="1" x14ac:dyDescent="0.25">
      <c r="M46" s="12"/>
      <c r="N46" s="12"/>
      <c r="O46" s="12"/>
      <c r="P46" s="12"/>
    </row>
    <row r="47" spans="13:16" s="11" customFormat="1" x14ac:dyDescent="0.25">
      <c r="M47" s="12"/>
      <c r="N47" s="12"/>
      <c r="O47" s="12"/>
      <c r="P47" s="12"/>
    </row>
    <row r="48" spans="13:16" s="11" customFormat="1" x14ac:dyDescent="0.25">
      <c r="M48" s="12"/>
      <c r="N48" s="12"/>
      <c r="O48" s="12"/>
      <c r="P48" s="12"/>
    </row>
    <row r="49" spans="13:16" s="11" customFormat="1" x14ac:dyDescent="0.25">
      <c r="M49" s="12"/>
      <c r="N49" s="12"/>
      <c r="O49" s="12"/>
      <c r="P49" s="12"/>
    </row>
    <row r="50" spans="13:16" s="11" customFormat="1" x14ac:dyDescent="0.25">
      <c r="M50" s="12"/>
      <c r="N50" s="12"/>
      <c r="O50" s="12"/>
      <c r="P50" s="12"/>
    </row>
    <row r="51" spans="13:16" s="11" customFormat="1" x14ac:dyDescent="0.25">
      <c r="M51" s="12"/>
      <c r="N51" s="12"/>
      <c r="O51" s="12"/>
      <c r="P51" s="12"/>
    </row>
    <row r="52" spans="13:16" s="11" customFormat="1" x14ac:dyDescent="0.25">
      <c r="M52" s="12"/>
      <c r="N52" s="12"/>
      <c r="O52" s="12"/>
      <c r="P52" s="12"/>
    </row>
    <row r="53" spans="13:16" s="11" customFormat="1" x14ac:dyDescent="0.25">
      <c r="M53" s="12"/>
      <c r="N53" s="12"/>
      <c r="O53" s="12"/>
      <c r="P53" s="12"/>
    </row>
    <row r="54" spans="13:16" s="11" customFormat="1" x14ac:dyDescent="0.25">
      <c r="M54" s="12"/>
      <c r="N54" s="12"/>
      <c r="O54" s="12"/>
      <c r="P54" s="12"/>
    </row>
    <row r="55" spans="13:16" s="11" customFormat="1" x14ac:dyDescent="0.25">
      <c r="M55" s="12"/>
      <c r="N55" s="12"/>
      <c r="O55" s="12"/>
      <c r="P55" s="12"/>
    </row>
    <row r="56" spans="13:16" s="11" customFormat="1" x14ac:dyDescent="0.25">
      <c r="M56" s="12"/>
      <c r="N56" s="12"/>
      <c r="O56" s="12"/>
      <c r="P56" s="12"/>
    </row>
    <row r="57" spans="13:16" s="11" customFormat="1" x14ac:dyDescent="0.25">
      <c r="M57" s="12"/>
      <c r="N57" s="12"/>
      <c r="O57" s="12"/>
      <c r="P57" s="12"/>
    </row>
    <row r="58" spans="13:16" s="11" customFormat="1" x14ac:dyDescent="0.25">
      <c r="M58" s="12"/>
      <c r="N58" s="12"/>
      <c r="O58" s="12"/>
      <c r="P58" s="12"/>
    </row>
    <row r="59" spans="13:16" s="11" customFormat="1" x14ac:dyDescent="0.25">
      <c r="M59" s="12"/>
      <c r="N59" s="12"/>
      <c r="O59" s="12"/>
      <c r="P59" s="12"/>
    </row>
    <row r="60" spans="13:16" s="11" customFormat="1" x14ac:dyDescent="0.25">
      <c r="M60" s="12"/>
      <c r="N60" s="12"/>
      <c r="O60" s="12"/>
      <c r="P60" s="12"/>
    </row>
    <row r="61" spans="13:16" s="11" customFormat="1" x14ac:dyDescent="0.25">
      <c r="M61" s="12"/>
      <c r="N61" s="12"/>
      <c r="O61" s="12"/>
      <c r="P61" s="12"/>
    </row>
    <row r="62" spans="13:16" s="11" customFormat="1" x14ac:dyDescent="0.25">
      <c r="M62" s="12"/>
      <c r="N62" s="12"/>
      <c r="O62" s="12"/>
      <c r="P62" s="12"/>
    </row>
    <row r="63" spans="13:16" s="11" customFormat="1" x14ac:dyDescent="0.25">
      <c r="M63" s="12"/>
      <c r="N63" s="12"/>
      <c r="O63" s="12"/>
      <c r="P63" s="12"/>
    </row>
    <row r="64" spans="13:16" s="11" customFormat="1" x14ac:dyDescent="0.25">
      <c r="M64" s="12"/>
      <c r="N64" s="12"/>
      <c r="O64" s="12"/>
      <c r="P64" s="12"/>
    </row>
    <row r="65" spans="13:16" s="11" customFormat="1" x14ac:dyDescent="0.25">
      <c r="M65" s="12"/>
      <c r="N65" s="12"/>
      <c r="O65" s="12"/>
      <c r="P65" s="12"/>
    </row>
    <row r="66" spans="13:16" s="11" customFormat="1" x14ac:dyDescent="0.25">
      <c r="M66" s="12"/>
      <c r="N66" s="12"/>
      <c r="O66" s="12"/>
      <c r="P66" s="12"/>
    </row>
    <row r="67" spans="13:16" s="11" customFormat="1" x14ac:dyDescent="0.25">
      <c r="M67" s="12"/>
      <c r="N67" s="12"/>
      <c r="O67" s="12"/>
      <c r="P67" s="12"/>
    </row>
    <row r="68" spans="13:16" s="11" customFormat="1" x14ac:dyDescent="0.25">
      <c r="M68" s="12"/>
      <c r="N68" s="12"/>
      <c r="O68" s="12"/>
      <c r="P68" s="12"/>
    </row>
    <row r="69" spans="13:16" s="11" customFormat="1" x14ac:dyDescent="0.25">
      <c r="M69" s="12"/>
      <c r="N69" s="12"/>
      <c r="O69" s="12"/>
      <c r="P69" s="12"/>
    </row>
    <row r="70" spans="13:16" s="11" customFormat="1" x14ac:dyDescent="0.25">
      <c r="M70" s="12"/>
      <c r="N70" s="12"/>
      <c r="O70" s="12"/>
      <c r="P70" s="12"/>
    </row>
    <row r="71" spans="13:16" s="11" customFormat="1" x14ac:dyDescent="0.25">
      <c r="M71" s="12"/>
      <c r="N71" s="12"/>
      <c r="O71" s="12"/>
      <c r="P71" s="12"/>
    </row>
    <row r="72" spans="13:16" s="11" customFormat="1" x14ac:dyDescent="0.25">
      <c r="M72" s="12"/>
      <c r="N72" s="12"/>
      <c r="O72" s="12"/>
      <c r="P72" s="12"/>
    </row>
    <row r="73" spans="13:16" s="11" customFormat="1" x14ac:dyDescent="0.25">
      <c r="M73" s="12"/>
      <c r="N73" s="12"/>
      <c r="O73" s="12"/>
      <c r="P73" s="12"/>
    </row>
    <row r="74" spans="13:16" s="11" customFormat="1" x14ac:dyDescent="0.25">
      <c r="M74" s="12"/>
      <c r="N74" s="12"/>
      <c r="O74" s="12"/>
      <c r="P74" s="12"/>
    </row>
    <row r="75" spans="13:16" s="11" customFormat="1" x14ac:dyDescent="0.25">
      <c r="M75" s="12"/>
      <c r="N75" s="12"/>
      <c r="O75" s="12"/>
      <c r="P75" s="12"/>
    </row>
    <row r="76" spans="13:16" s="11" customFormat="1" x14ac:dyDescent="0.25">
      <c r="M76" s="12"/>
      <c r="N76" s="12"/>
      <c r="O76" s="12"/>
      <c r="P76" s="12"/>
    </row>
    <row r="77" spans="13:16" s="11" customFormat="1" x14ac:dyDescent="0.25">
      <c r="M77" s="12"/>
      <c r="N77" s="12"/>
      <c r="O77" s="12"/>
      <c r="P77" s="12"/>
    </row>
    <row r="78" spans="13:16" s="11" customFormat="1" x14ac:dyDescent="0.25">
      <c r="M78" s="12"/>
      <c r="N78" s="12"/>
      <c r="O78" s="12"/>
      <c r="P78" s="12"/>
    </row>
    <row r="79" spans="13:16" s="11" customFormat="1" x14ac:dyDescent="0.25">
      <c r="M79" s="12"/>
      <c r="N79" s="12"/>
      <c r="O79" s="12"/>
      <c r="P79" s="12"/>
    </row>
    <row r="80" spans="13:16" s="11" customFormat="1" x14ac:dyDescent="0.25">
      <c r="M80" s="12"/>
      <c r="N80" s="12"/>
      <c r="O80" s="12"/>
      <c r="P80" s="12"/>
    </row>
    <row r="81" spans="13:16" s="11" customFormat="1" x14ac:dyDescent="0.25">
      <c r="M81" s="12"/>
      <c r="N81" s="12"/>
      <c r="O81" s="12"/>
      <c r="P81" s="12"/>
    </row>
    <row r="82" spans="13:16" s="11" customFormat="1" x14ac:dyDescent="0.25">
      <c r="M82" s="12"/>
      <c r="N82" s="12"/>
      <c r="O82" s="12"/>
      <c r="P82" s="12"/>
    </row>
    <row r="83" spans="13:16" s="11" customFormat="1" x14ac:dyDescent="0.25">
      <c r="M83" s="12"/>
      <c r="N83" s="12"/>
      <c r="O83" s="12"/>
      <c r="P83" s="12"/>
    </row>
    <row r="84" spans="13:16" s="11" customFormat="1" x14ac:dyDescent="0.25">
      <c r="M84" s="12"/>
      <c r="N84" s="12"/>
      <c r="O84" s="12"/>
      <c r="P84" s="12"/>
    </row>
    <row r="85" spans="13:16" s="11" customFormat="1" x14ac:dyDescent="0.25">
      <c r="M85" s="12"/>
      <c r="N85" s="12"/>
      <c r="O85" s="12"/>
      <c r="P85" s="12"/>
    </row>
    <row r="86" spans="13:16" s="11" customFormat="1" x14ac:dyDescent="0.25">
      <c r="M86" s="12"/>
      <c r="N86" s="12"/>
      <c r="O86" s="12"/>
      <c r="P86" s="12"/>
    </row>
    <row r="87" spans="13:16" s="11" customFormat="1" x14ac:dyDescent="0.25">
      <c r="M87" s="12"/>
      <c r="N87" s="12"/>
      <c r="O87" s="12"/>
      <c r="P87" s="12"/>
    </row>
    <row r="88" spans="13:16" s="11" customFormat="1" x14ac:dyDescent="0.25">
      <c r="M88" s="12"/>
      <c r="N88" s="12"/>
      <c r="O88" s="12"/>
      <c r="P88" s="12"/>
    </row>
    <row r="89" spans="13:16" s="11" customFormat="1" x14ac:dyDescent="0.25">
      <c r="M89" s="12"/>
      <c r="N89" s="12"/>
      <c r="O89" s="12"/>
      <c r="P89" s="12"/>
    </row>
    <row r="90" spans="13:16" s="11" customFormat="1" x14ac:dyDescent="0.25">
      <c r="M90" s="12"/>
      <c r="N90" s="12"/>
      <c r="O90" s="12"/>
      <c r="P90" s="12"/>
    </row>
    <row r="91" spans="13:16" s="11" customFormat="1" x14ac:dyDescent="0.25">
      <c r="M91" s="12"/>
      <c r="N91" s="12"/>
      <c r="O91" s="12"/>
      <c r="P91" s="12"/>
    </row>
    <row r="92" spans="13:16" s="11" customFormat="1" x14ac:dyDescent="0.25">
      <c r="M92" s="12"/>
      <c r="N92" s="12"/>
      <c r="O92" s="12"/>
      <c r="P92" s="12"/>
    </row>
    <row r="93" spans="13:16" s="11" customFormat="1" x14ac:dyDescent="0.25">
      <c r="M93" s="12"/>
      <c r="N93" s="12"/>
      <c r="O93" s="12"/>
      <c r="P93" s="12"/>
    </row>
    <row r="94" spans="13:16" s="11" customFormat="1" x14ac:dyDescent="0.25">
      <c r="M94" s="12"/>
      <c r="N94" s="12"/>
      <c r="O94" s="12"/>
      <c r="P94" s="12"/>
    </row>
    <row r="95" spans="13:16" s="11" customFormat="1" x14ac:dyDescent="0.25">
      <c r="M95" s="12"/>
      <c r="N95" s="12"/>
      <c r="O95" s="12"/>
      <c r="P95" s="12"/>
    </row>
    <row r="96" spans="13:16" s="11" customFormat="1" x14ac:dyDescent="0.25">
      <c r="M96" s="12"/>
      <c r="N96" s="12"/>
      <c r="O96" s="12"/>
      <c r="P96" s="12"/>
    </row>
    <row r="97" spans="13:16" s="11" customFormat="1" x14ac:dyDescent="0.25">
      <c r="M97" s="12"/>
      <c r="N97" s="12"/>
      <c r="O97" s="12"/>
      <c r="P97" s="12"/>
    </row>
    <row r="98" spans="13:16" s="11" customFormat="1" x14ac:dyDescent="0.25">
      <c r="M98" s="12"/>
      <c r="N98" s="12"/>
      <c r="O98" s="12"/>
      <c r="P98" s="12"/>
    </row>
    <row r="99" spans="13:16" s="11" customFormat="1" x14ac:dyDescent="0.25">
      <c r="M99" s="12"/>
      <c r="N99" s="12"/>
      <c r="O99" s="12"/>
      <c r="P99" s="12"/>
    </row>
    <row r="100" spans="13:16" s="11" customFormat="1" x14ac:dyDescent="0.25">
      <c r="M100" s="12"/>
      <c r="N100" s="12"/>
      <c r="O100" s="12"/>
      <c r="P100" s="12"/>
    </row>
    <row r="101" spans="13:16" s="11" customFormat="1" x14ac:dyDescent="0.25">
      <c r="M101" s="12"/>
      <c r="N101" s="12"/>
      <c r="O101" s="12"/>
      <c r="P101" s="12"/>
    </row>
    <row r="102" spans="13:16" s="11" customFormat="1" x14ac:dyDescent="0.25">
      <c r="M102" s="12"/>
      <c r="N102" s="12"/>
      <c r="O102" s="12"/>
      <c r="P102" s="12"/>
    </row>
    <row r="103" spans="13:16" s="11" customFormat="1" x14ac:dyDescent="0.25">
      <c r="M103" s="12"/>
      <c r="N103" s="12"/>
      <c r="O103" s="12"/>
      <c r="P103" s="12"/>
    </row>
    <row r="104" spans="13:16" s="11" customFormat="1" x14ac:dyDescent="0.25">
      <c r="M104" s="12"/>
      <c r="N104" s="12"/>
      <c r="O104" s="12"/>
      <c r="P104" s="12"/>
    </row>
    <row r="105" spans="13:16" s="11" customFormat="1" x14ac:dyDescent="0.25">
      <c r="M105" s="12"/>
      <c r="N105" s="12"/>
      <c r="O105" s="12"/>
      <c r="P105" s="12"/>
    </row>
    <row r="106" spans="13:16" s="11" customFormat="1" x14ac:dyDescent="0.25">
      <c r="M106" s="12"/>
      <c r="N106" s="12"/>
      <c r="O106" s="12"/>
      <c r="P106" s="12"/>
    </row>
    <row r="107" spans="13:16" s="11" customFormat="1" x14ac:dyDescent="0.25">
      <c r="M107" s="12"/>
      <c r="N107" s="12"/>
      <c r="O107" s="12"/>
      <c r="P107" s="12"/>
    </row>
    <row r="108" spans="13:16" s="11" customFormat="1" x14ac:dyDescent="0.25">
      <c r="M108" s="12"/>
      <c r="N108" s="12"/>
      <c r="O108" s="12"/>
      <c r="P108" s="12"/>
    </row>
    <row r="109" spans="13:16" s="11" customFormat="1" x14ac:dyDescent="0.25">
      <c r="M109" s="12"/>
      <c r="N109" s="12"/>
      <c r="O109" s="12"/>
      <c r="P109" s="12"/>
    </row>
    <row r="110" spans="13:16" s="11" customFormat="1" x14ac:dyDescent="0.25">
      <c r="M110" s="12"/>
      <c r="N110" s="12"/>
      <c r="O110" s="12"/>
      <c r="P110" s="12"/>
    </row>
    <row r="111" spans="13:16" s="11" customFormat="1" x14ac:dyDescent="0.25">
      <c r="M111" s="12"/>
      <c r="N111" s="12"/>
      <c r="O111" s="12"/>
      <c r="P111" s="12"/>
    </row>
    <row r="112" spans="13:16" s="11" customFormat="1" x14ac:dyDescent="0.25">
      <c r="M112" s="12"/>
      <c r="N112" s="12"/>
      <c r="O112" s="12"/>
      <c r="P112" s="12"/>
    </row>
    <row r="113" spans="13:16" s="11" customFormat="1" x14ac:dyDescent="0.25">
      <c r="M113" s="12"/>
      <c r="N113" s="12"/>
      <c r="O113" s="12"/>
      <c r="P113" s="12"/>
    </row>
    <row r="114" spans="13:16" s="11" customFormat="1" x14ac:dyDescent="0.25">
      <c r="M114" s="12"/>
      <c r="N114" s="12"/>
      <c r="O114" s="12"/>
      <c r="P114" s="12"/>
    </row>
    <row r="115" spans="13:16" s="11" customFormat="1" x14ac:dyDescent="0.25">
      <c r="M115" s="12"/>
      <c r="N115" s="12"/>
      <c r="O115" s="12"/>
      <c r="P115" s="12"/>
    </row>
    <row r="116" spans="13:16" s="11" customFormat="1" x14ac:dyDescent="0.25">
      <c r="M116" s="12"/>
      <c r="N116" s="12"/>
      <c r="O116" s="12"/>
      <c r="P116" s="12"/>
    </row>
    <row r="117" spans="13:16" s="11" customFormat="1" x14ac:dyDescent="0.25">
      <c r="M117" s="12"/>
      <c r="N117" s="12"/>
      <c r="O117" s="12"/>
      <c r="P117" s="12"/>
    </row>
    <row r="118" spans="13:16" s="11" customFormat="1" x14ac:dyDescent="0.25">
      <c r="M118" s="12"/>
      <c r="N118" s="12"/>
      <c r="O118" s="12"/>
      <c r="P118" s="12"/>
    </row>
    <row r="119" spans="13:16" s="11" customFormat="1" x14ac:dyDescent="0.25">
      <c r="M119" s="12"/>
      <c r="N119" s="12"/>
      <c r="O119" s="12"/>
      <c r="P119" s="12"/>
    </row>
    <row r="120" spans="13:16" s="11" customFormat="1" x14ac:dyDescent="0.25">
      <c r="M120" s="12"/>
      <c r="N120" s="12"/>
      <c r="O120" s="12"/>
      <c r="P120" s="12"/>
    </row>
    <row r="121" spans="13:16" s="11" customFormat="1" x14ac:dyDescent="0.25">
      <c r="M121" s="12"/>
      <c r="N121" s="12"/>
      <c r="O121" s="12"/>
      <c r="P121" s="12"/>
    </row>
    <row r="122" spans="13:16" s="11" customFormat="1" x14ac:dyDescent="0.25">
      <c r="M122" s="12"/>
      <c r="N122" s="12"/>
      <c r="O122" s="12"/>
      <c r="P122" s="12"/>
    </row>
    <row r="123" spans="13:16" s="11" customFormat="1" x14ac:dyDescent="0.25">
      <c r="M123" s="12"/>
      <c r="N123" s="12"/>
      <c r="O123" s="12"/>
      <c r="P123" s="12"/>
    </row>
    <row r="124" spans="13:16" s="11" customFormat="1" x14ac:dyDescent="0.25">
      <c r="M124" s="12"/>
      <c r="N124" s="12"/>
      <c r="O124" s="12"/>
      <c r="P124" s="12"/>
    </row>
    <row r="125" spans="13:16" s="11" customFormat="1" x14ac:dyDescent="0.25">
      <c r="M125" s="12"/>
      <c r="N125" s="12"/>
      <c r="O125" s="12"/>
      <c r="P125" s="12"/>
    </row>
    <row r="126" spans="13:16" s="11" customFormat="1" x14ac:dyDescent="0.25">
      <c r="M126" s="12"/>
      <c r="N126" s="12"/>
      <c r="O126" s="12"/>
      <c r="P126" s="12"/>
    </row>
    <row r="127" spans="13:16" s="11" customFormat="1" x14ac:dyDescent="0.25">
      <c r="M127" s="12"/>
      <c r="N127" s="12"/>
      <c r="O127" s="12"/>
      <c r="P127" s="12"/>
    </row>
    <row r="128" spans="13:16" s="11" customFormat="1" x14ac:dyDescent="0.25">
      <c r="M128" s="12"/>
      <c r="N128" s="12"/>
      <c r="O128" s="12"/>
      <c r="P128" s="12"/>
    </row>
    <row r="129" spans="13:16" s="11" customFormat="1" x14ac:dyDescent="0.25">
      <c r="M129" s="12"/>
      <c r="N129" s="12"/>
      <c r="O129" s="12"/>
      <c r="P129" s="12"/>
    </row>
    <row r="130" spans="13:16" s="11" customFormat="1" x14ac:dyDescent="0.25">
      <c r="M130" s="12"/>
      <c r="N130" s="12"/>
      <c r="O130" s="12"/>
      <c r="P130" s="12"/>
    </row>
    <row r="131" spans="13:16" s="11" customFormat="1" x14ac:dyDescent="0.25">
      <c r="M131" s="12"/>
      <c r="N131" s="12"/>
      <c r="O131" s="12"/>
      <c r="P131" s="12"/>
    </row>
    <row r="132" spans="13:16" s="11" customFormat="1" x14ac:dyDescent="0.25">
      <c r="M132" s="12"/>
      <c r="N132" s="12"/>
      <c r="O132" s="12"/>
      <c r="P132" s="12"/>
    </row>
    <row r="133" spans="13:16" s="11" customFormat="1" x14ac:dyDescent="0.25">
      <c r="M133" s="12"/>
      <c r="N133" s="12"/>
      <c r="O133" s="12"/>
      <c r="P133" s="12"/>
    </row>
    <row r="134" spans="13:16" s="11" customFormat="1" x14ac:dyDescent="0.25">
      <c r="M134" s="12"/>
      <c r="N134" s="12"/>
      <c r="O134" s="12"/>
      <c r="P134" s="12"/>
    </row>
    <row r="135" spans="13:16" s="11" customFormat="1" x14ac:dyDescent="0.25">
      <c r="M135" s="12"/>
      <c r="N135" s="12"/>
      <c r="O135" s="12"/>
      <c r="P135" s="12"/>
    </row>
    <row r="136" spans="13:16" s="11" customFormat="1" x14ac:dyDescent="0.25">
      <c r="M136" s="12"/>
      <c r="N136" s="12"/>
      <c r="O136" s="12"/>
      <c r="P136" s="12"/>
    </row>
    <row r="137" spans="13:16" s="11" customFormat="1" x14ac:dyDescent="0.25">
      <c r="M137" s="12"/>
      <c r="N137" s="12"/>
      <c r="O137" s="12"/>
      <c r="P137" s="12"/>
    </row>
    <row r="138" spans="13:16" s="11" customFormat="1" x14ac:dyDescent="0.25">
      <c r="M138" s="12"/>
      <c r="N138" s="12"/>
      <c r="O138" s="12"/>
      <c r="P138" s="12"/>
    </row>
    <row r="139" spans="13:16" s="11" customFormat="1" x14ac:dyDescent="0.25">
      <c r="M139" s="12"/>
      <c r="N139" s="12"/>
      <c r="O139" s="12"/>
      <c r="P139" s="12"/>
    </row>
    <row r="140" spans="13:16" s="11" customFormat="1" x14ac:dyDescent="0.25">
      <c r="M140" s="12"/>
      <c r="N140" s="12"/>
      <c r="O140" s="12"/>
      <c r="P140" s="12"/>
    </row>
    <row r="141" spans="13:16" s="11" customFormat="1" x14ac:dyDescent="0.25">
      <c r="M141" s="12"/>
      <c r="N141" s="12"/>
      <c r="O141" s="12"/>
      <c r="P141" s="12"/>
    </row>
    <row r="142" spans="13:16" s="11" customFormat="1" x14ac:dyDescent="0.25">
      <c r="M142" s="12"/>
      <c r="N142" s="12"/>
      <c r="O142" s="12"/>
      <c r="P142" s="12"/>
    </row>
    <row r="143" spans="13:16" s="11" customFormat="1" x14ac:dyDescent="0.25">
      <c r="M143" s="12"/>
      <c r="N143" s="12"/>
      <c r="O143" s="12"/>
      <c r="P143" s="12"/>
    </row>
    <row r="144" spans="13:16" s="11" customFormat="1" x14ac:dyDescent="0.25">
      <c r="M144" s="12"/>
      <c r="N144" s="12"/>
      <c r="O144" s="12"/>
      <c r="P144" s="12"/>
    </row>
    <row r="145" spans="12:16" s="11" customFormat="1" x14ac:dyDescent="0.25">
      <c r="M145" s="12"/>
      <c r="N145" s="12"/>
      <c r="O145" s="12"/>
      <c r="P145" s="12"/>
    </row>
    <row r="146" spans="12:16" s="11" customFormat="1" x14ac:dyDescent="0.25">
      <c r="L146"/>
      <c r="M146" s="12"/>
      <c r="N146" s="12"/>
      <c r="O146" s="12"/>
      <c r="P146" s="12"/>
    </row>
  </sheetData>
  <mergeCells count="22">
    <mergeCell ref="M20:N20"/>
    <mergeCell ref="O20:P20"/>
    <mergeCell ref="A4:A5"/>
    <mergeCell ref="B4:B5"/>
    <mergeCell ref="C4:C5"/>
    <mergeCell ref="D4:D5"/>
    <mergeCell ref="E4:E5"/>
    <mergeCell ref="B16:R16"/>
    <mergeCell ref="Q4:Q5"/>
    <mergeCell ref="R4:R5"/>
    <mergeCell ref="B8:R8"/>
    <mergeCell ref="B10:R10"/>
    <mergeCell ref="B12:R12"/>
    <mergeCell ref="B14:R14"/>
    <mergeCell ref="G4:G5"/>
    <mergeCell ref="H4:I4"/>
    <mergeCell ref="B18:R18"/>
    <mergeCell ref="J4:J5"/>
    <mergeCell ref="K4:L4"/>
    <mergeCell ref="M4:N4"/>
    <mergeCell ref="O4:P4"/>
    <mergeCell ref="F4:F5"/>
  </mergeCells>
  <pageMargins left="0.70866141732283472" right="0.70866141732283472" top="0.74803149606299213" bottom="0.74803149606299213" header="0.31496062992125984" footer="0.31496062992125984"/>
  <pageSetup paperSize="9"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R41"/>
  <sheetViews>
    <sheetView topLeftCell="A25" zoomScale="70" zoomScaleNormal="70" workbookViewId="0">
      <selection activeCell="M33" sqref="M33:N33"/>
    </sheetView>
  </sheetViews>
  <sheetFormatPr defaultRowHeight="15" x14ac:dyDescent="0.25"/>
  <cols>
    <col min="1" max="1" width="7.140625" customWidth="1"/>
    <col min="2" max="2" width="12.140625" customWidth="1"/>
    <col min="3" max="4" width="9.140625" customWidth="1"/>
    <col min="5" max="5" width="22.42578125" customWidth="1"/>
    <col min="6" max="6" width="49.28515625" customWidth="1"/>
    <col min="7" max="7" width="23.140625" customWidth="1"/>
    <col min="8" max="8" width="12.5703125" customWidth="1"/>
    <col min="9" max="9" width="15.140625" customWidth="1"/>
    <col min="10" max="10" width="37.5703125" customWidth="1"/>
    <col min="12" max="12" width="10.42578125" customWidth="1"/>
    <col min="13" max="13" width="10.85546875" bestFit="1" customWidth="1"/>
    <col min="14" max="14" width="11" customWidth="1"/>
    <col min="15" max="15" width="9.5703125" customWidth="1"/>
    <col min="16" max="16" width="9.140625" customWidth="1"/>
    <col min="17" max="17" width="16.5703125" customWidth="1"/>
    <col min="18" max="18" width="17" customWidth="1"/>
  </cols>
  <sheetData>
    <row r="1" spans="1:18" ht="18.75" x14ac:dyDescent="0.3">
      <c r="A1" s="266" t="s">
        <v>793</v>
      </c>
    </row>
    <row r="2" spans="1:18" ht="12.75" customHeight="1" x14ac:dyDescent="0.25">
      <c r="A2" s="1" t="s">
        <v>797</v>
      </c>
    </row>
    <row r="3" spans="1:18" ht="9" customHeight="1" x14ac:dyDescent="0.25"/>
    <row r="4" spans="1:18" ht="36.75" customHeight="1" x14ac:dyDescent="0.25">
      <c r="A4" s="339" t="s">
        <v>0</v>
      </c>
      <c r="B4" s="345" t="s">
        <v>1</v>
      </c>
      <c r="C4" s="345" t="s">
        <v>2</v>
      </c>
      <c r="D4" s="345" t="s">
        <v>3</v>
      </c>
      <c r="E4" s="339" t="s">
        <v>4</v>
      </c>
      <c r="F4" s="345" t="s">
        <v>5</v>
      </c>
      <c r="G4" s="339" t="s">
        <v>6</v>
      </c>
      <c r="H4" s="341" t="s">
        <v>7</v>
      </c>
      <c r="I4" s="347"/>
      <c r="J4" s="339" t="s">
        <v>8</v>
      </c>
      <c r="K4" s="341" t="s">
        <v>9</v>
      </c>
      <c r="L4" s="342"/>
      <c r="M4" s="343" t="s">
        <v>10</v>
      </c>
      <c r="N4" s="344"/>
      <c r="O4" s="343" t="s">
        <v>11</v>
      </c>
      <c r="P4" s="344"/>
      <c r="Q4" s="339" t="s">
        <v>12</v>
      </c>
      <c r="R4" s="345" t="s">
        <v>13</v>
      </c>
    </row>
    <row r="5" spans="1:18" ht="20.25" customHeight="1" x14ac:dyDescent="0.25">
      <c r="A5" s="340"/>
      <c r="B5" s="346"/>
      <c r="C5" s="346"/>
      <c r="D5" s="346"/>
      <c r="E5" s="340"/>
      <c r="F5" s="346"/>
      <c r="G5" s="340"/>
      <c r="H5" s="33" t="s">
        <v>14</v>
      </c>
      <c r="I5" s="33" t="s">
        <v>15</v>
      </c>
      <c r="J5" s="340"/>
      <c r="K5" s="34">
        <v>2018</v>
      </c>
      <c r="L5" s="34">
        <v>2019</v>
      </c>
      <c r="M5" s="35">
        <v>2018</v>
      </c>
      <c r="N5" s="35">
        <v>2019</v>
      </c>
      <c r="O5" s="35">
        <v>2018</v>
      </c>
      <c r="P5" s="35">
        <v>2019</v>
      </c>
      <c r="Q5" s="340"/>
      <c r="R5" s="346"/>
    </row>
    <row r="6" spans="1:18" x14ac:dyDescent="0.25">
      <c r="A6" s="36" t="s">
        <v>16</v>
      </c>
      <c r="B6" s="33" t="s">
        <v>17</v>
      </c>
      <c r="C6" s="33" t="s">
        <v>18</v>
      </c>
      <c r="D6" s="33" t="s">
        <v>19</v>
      </c>
      <c r="E6" s="36" t="s">
        <v>20</v>
      </c>
      <c r="F6" s="33" t="s">
        <v>21</v>
      </c>
      <c r="G6" s="36" t="s">
        <v>22</v>
      </c>
      <c r="H6" s="33" t="s">
        <v>23</v>
      </c>
      <c r="I6" s="33" t="s">
        <v>24</v>
      </c>
      <c r="J6" s="36" t="s">
        <v>25</v>
      </c>
      <c r="K6" s="34" t="s">
        <v>26</v>
      </c>
      <c r="L6" s="34" t="s">
        <v>27</v>
      </c>
      <c r="M6" s="37" t="s">
        <v>28</v>
      </c>
      <c r="N6" s="37" t="s">
        <v>29</v>
      </c>
      <c r="O6" s="37" t="s">
        <v>30</v>
      </c>
      <c r="P6" s="37" t="s">
        <v>31</v>
      </c>
      <c r="Q6" s="36" t="s">
        <v>32</v>
      </c>
      <c r="R6" s="33" t="s">
        <v>33</v>
      </c>
    </row>
    <row r="7" spans="1:18" ht="240" x14ac:dyDescent="0.25">
      <c r="A7" s="63">
        <v>1</v>
      </c>
      <c r="B7" s="180">
        <v>1</v>
      </c>
      <c r="C7" s="180">
        <v>4</v>
      </c>
      <c r="D7" s="180">
        <v>2</v>
      </c>
      <c r="E7" s="254" t="s">
        <v>168</v>
      </c>
      <c r="F7" s="255" t="s">
        <v>169</v>
      </c>
      <c r="G7" s="180" t="s">
        <v>48</v>
      </c>
      <c r="H7" s="180" t="s">
        <v>42</v>
      </c>
      <c r="I7" s="69" t="s">
        <v>170</v>
      </c>
      <c r="J7" s="255" t="s">
        <v>171</v>
      </c>
      <c r="K7" s="179" t="s">
        <v>43</v>
      </c>
      <c r="L7" s="179"/>
      <c r="M7" s="152">
        <v>12539.94</v>
      </c>
      <c r="N7" s="152"/>
      <c r="O7" s="152">
        <f>M7</f>
        <v>12539.94</v>
      </c>
      <c r="P7" s="152"/>
      <c r="Q7" s="180" t="str">
        <f>Q21</f>
        <v>Lubuski Ośrodek Doradztwa Rolniczego</v>
      </c>
      <c r="R7" s="180" t="str">
        <f>R21</f>
        <v>Kalsk 91
66-100 Sulechów</v>
      </c>
    </row>
    <row r="8" spans="1:18" ht="147.75" customHeight="1" x14ac:dyDescent="0.25">
      <c r="A8" s="178"/>
      <c r="B8" s="282" t="s">
        <v>172</v>
      </c>
      <c r="C8" s="282"/>
      <c r="D8" s="282"/>
      <c r="E8" s="282"/>
      <c r="F8" s="282"/>
      <c r="G8" s="282"/>
      <c r="H8" s="282"/>
      <c r="I8" s="282"/>
      <c r="J8" s="282"/>
      <c r="K8" s="282"/>
      <c r="L8" s="282"/>
      <c r="M8" s="282"/>
      <c r="N8" s="282"/>
      <c r="O8" s="282"/>
      <c r="P8" s="282"/>
      <c r="Q8" s="282"/>
      <c r="R8" s="282"/>
    </row>
    <row r="9" spans="1:18" ht="121.5" customHeight="1" x14ac:dyDescent="0.25">
      <c r="A9" s="63">
        <v>2</v>
      </c>
      <c r="B9" s="180">
        <v>1</v>
      </c>
      <c r="C9" s="180">
        <v>4</v>
      </c>
      <c r="D9" s="180">
        <v>2</v>
      </c>
      <c r="E9" s="254" t="s">
        <v>173</v>
      </c>
      <c r="F9" s="255" t="s">
        <v>174</v>
      </c>
      <c r="G9" s="180" t="s">
        <v>128</v>
      </c>
      <c r="H9" s="180" t="s">
        <v>42</v>
      </c>
      <c r="I9" s="69" t="s">
        <v>175</v>
      </c>
      <c r="J9" s="186" t="s">
        <v>176</v>
      </c>
      <c r="K9" s="179" t="s">
        <v>151</v>
      </c>
      <c r="L9" s="179"/>
      <c r="M9" s="152">
        <v>41712.199999999997</v>
      </c>
      <c r="N9" s="152"/>
      <c r="O9" s="152">
        <f>M9</f>
        <v>41712.199999999997</v>
      </c>
      <c r="P9" s="152"/>
      <c r="Q9" s="180" t="str">
        <f>Q7</f>
        <v>Lubuski Ośrodek Doradztwa Rolniczego</v>
      </c>
      <c r="R9" s="180" t="str">
        <f>R7</f>
        <v>Kalsk 91
66-100 Sulechów</v>
      </c>
    </row>
    <row r="10" spans="1:18" ht="74.25" customHeight="1" x14ac:dyDescent="0.25">
      <c r="A10" s="178"/>
      <c r="B10" s="295" t="s">
        <v>744</v>
      </c>
      <c r="C10" s="296"/>
      <c r="D10" s="296"/>
      <c r="E10" s="296"/>
      <c r="F10" s="296"/>
      <c r="G10" s="296"/>
      <c r="H10" s="296"/>
      <c r="I10" s="296"/>
      <c r="J10" s="296"/>
      <c r="K10" s="296"/>
      <c r="L10" s="296"/>
      <c r="M10" s="296"/>
      <c r="N10" s="296"/>
      <c r="O10" s="296"/>
      <c r="P10" s="296"/>
      <c r="Q10" s="296"/>
      <c r="R10" s="297"/>
    </row>
    <row r="11" spans="1:18" ht="135" x14ac:dyDescent="0.25">
      <c r="A11" s="63">
        <v>3</v>
      </c>
      <c r="B11" s="178">
        <v>1</v>
      </c>
      <c r="C11" s="178">
        <v>4</v>
      </c>
      <c r="D11" s="180">
        <v>2</v>
      </c>
      <c r="E11" s="254" t="s">
        <v>177</v>
      </c>
      <c r="F11" s="186" t="s">
        <v>178</v>
      </c>
      <c r="G11" s="180" t="s">
        <v>128</v>
      </c>
      <c r="H11" s="180" t="s">
        <v>42</v>
      </c>
      <c r="I11" s="69" t="s">
        <v>143</v>
      </c>
      <c r="J11" s="184" t="s">
        <v>179</v>
      </c>
      <c r="K11" s="179" t="s">
        <v>50</v>
      </c>
      <c r="L11" s="179"/>
      <c r="M11" s="152">
        <v>70013.899999999994</v>
      </c>
      <c r="N11" s="152"/>
      <c r="O11" s="182">
        <f>M11</f>
        <v>70013.899999999994</v>
      </c>
      <c r="P11" s="182"/>
      <c r="Q11" s="180" t="str">
        <f>Q9</f>
        <v>Lubuski Ośrodek Doradztwa Rolniczego</v>
      </c>
      <c r="R11" s="180" t="str">
        <f>R9</f>
        <v>Kalsk 91
66-100 Sulechów</v>
      </c>
    </row>
    <row r="12" spans="1:18" ht="124.5" customHeight="1" x14ac:dyDescent="0.25">
      <c r="A12" s="178"/>
      <c r="B12" s="295" t="s">
        <v>180</v>
      </c>
      <c r="C12" s="289"/>
      <c r="D12" s="289"/>
      <c r="E12" s="289"/>
      <c r="F12" s="289"/>
      <c r="G12" s="289"/>
      <c r="H12" s="289"/>
      <c r="I12" s="289"/>
      <c r="J12" s="289"/>
      <c r="K12" s="289"/>
      <c r="L12" s="289"/>
      <c r="M12" s="289"/>
      <c r="N12" s="289"/>
      <c r="O12" s="289"/>
      <c r="P12" s="289"/>
      <c r="Q12" s="289"/>
      <c r="R12" s="290"/>
    </row>
    <row r="13" spans="1:18" ht="240" x14ac:dyDescent="0.25">
      <c r="A13" s="63">
        <v>4</v>
      </c>
      <c r="B13" s="178">
        <v>1</v>
      </c>
      <c r="C13" s="178">
        <v>4</v>
      </c>
      <c r="D13" s="180">
        <v>5</v>
      </c>
      <c r="E13" s="254" t="s">
        <v>742</v>
      </c>
      <c r="F13" s="186" t="s">
        <v>181</v>
      </c>
      <c r="G13" s="180" t="s">
        <v>128</v>
      </c>
      <c r="H13" s="180" t="s">
        <v>42</v>
      </c>
      <c r="I13" s="69" t="s">
        <v>143</v>
      </c>
      <c r="J13" s="186" t="s">
        <v>743</v>
      </c>
      <c r="K13" s="179" t="s">
        <v>151</v>
      </c>
      <c r="L13" s="179"/>
      <c r="M13" s="182">
        <v>10011.5</v>
      </c>
      <c r="N13" s="182"/>
      <c r="O13" s="182">
        <f>M13</f>
        <v>10011.5</v>
      </c>
      <c r="P13" s="182"/>
      <c r="Q13" s="180" t="str">
        <f>Q11</f>
        <v>Lubuski Ośrodek Doradztwa Rolniczego</v>
      </c>
      <c r="R13" s="180" t="str">
        <f>R11</f>
        <v>Kalsk 91
66-100 Sulechów</v>
      </c>
    </row>
    <row r="14" spans="1:18" ht="129.75" customHeight="1" x14ac:dyDescent="0.25">
      <c r="A14" s="178"/>
      <c r="B14" s="295" t="s">
        <v>182</v>
      </c>
      <c r="C14" s="289"/>
      <c r="D14" s="289"/>
      <c r="E14" s="289"/>
      <c r="F14" s="289"/>
      <c r="G14" s="289"/>
      <c r="H14" s="289"/>
      <c r="I14" s="289"/>
      <c r="J14" s="289"/>
      <c r="K14" s="289"/>
      <c r="L14" s="289"/>
      <c r="M14" s="289"/>
      <c r="N14" s="289"/>
      <c r="O14" s="289"/>
      <c r="P14" s="289"/>
      <c r="Q14" s="289"/>
      <c r="R14" s="290"/>
    </row>
    <row r="15" spans="1:18" ht="120" x14ac:dyDescent="0.25">
      <c r="A15" s="63">
        <v>5</v>
      </c>
      <c r="B15" s="178">
        <v>1</v>
      </c>
      <c r="C15" s="178">
        <v>4</v>
      </c>
      <c r="D15" s="180">
        <v>2</v>
      </c>
      <c r="E15" s="254" t="s">
        <v>183</v>
      </c>
      <c r="F15" s="186" t="s">
        <v>184</v>
      </c>
      <c r="G15" s="180" t="s">
        <v>37</v>
      </c>
      <c r="H15" s="180" t="s">
        <v>42</v>
      </c>
      <c r="I15" s="69" t="s">
        <v>185</v>
      </c>
      <c r="J15" s="184" t="s">
        <v>186</v>
      </c>
      <c r="K15" s="179" t="s">
        <v>151</v>
      </c>
      <c r="L15" s="179"/>
      <c r="M15" s="182">
        <v>14109.609999999999</v>
      </c>
      <c r="N15" s="182"/>
      <c r="O15" s="182">
        <v>14109.609999999999</v>
      </c>
      <c r="P15" s="182"/>
      <c r="Q15" s="180" t="str">
        <f>Q21</f>
        <v>Lubuski Ośrodek Doradztwa Rolniczego</v>
      </c>
      <c r="R15" s="180" t="str">
        <f>R21</f>
        <v>Kalsk 91
66-100 Sulechów</v>
      </c>
    </row>
    <row r="16" spans="1:18" ht="87.75" customHeight="1" x14ac:dyDescent="0.25">
      <c r="A16" s="178"/>
      <c r="B16" s="295" t="s">
        <v>187</v>
      </c>
      <c r="C16" s="289"/>
      <c r="D16" s="289"/>
      <c r="E16" s="289"/>
      <c r="F16" s="289"/>
      <c r="G16" s="289"/>
      <c r="H16" s="289"/>
      <c r="I16" s="289"/>
      <c r="J16" s="289"/>
      <c r="K16" s="289"/>
      <c r="L16" s="289"/>
      <c r="M16" s="289"/>
      <c r="N16" s="289"/>
      <c r="O16" s="289"/>
      <c r="P16" s="289"/>
      <c r="Q16" s="289"/>
      <c r="R16" s="290"/>
    </row>
    <row r="17" spans="1:18" ht="120" x14ac:dyDescent="0.25">
      <c r="A17" s="63">
        <v>6</v>
      </c>
      <c r="B17" s="178">
        <v>1</v>
      </c>
      <c r="C17" s="178">
        <v>4</v>
      </c>
      <c r="D17" s="180">
        <v>2</v>
      </c>
      <c r="E17" s="256" t="s">
        <v>188</v>
      </c>
      <c r="F17" s="257" t="s">
        <v>189</v>
      </c>
      <c r="G17" s="180" t="s">
        <v>48</v>
      </c>
      <c r="H17" s="180" t="s">
        <v>42</v>
      </c>
      <c r="I17" s="69" t="s">
        <v>139</v>
      </c>
      <c r="J17" s="184" t="s">
        <v>190</v>
      </c>
      <c r="K17" s="179" t="s">
        <v>50</v>
      </c>
      <c r="L17" s="179"/>
      <c r="M17" s="182">
        <v>9644.7309999999998</v>
      </c>
      <c r="N17" s="182"/>
      <c r="O17" s="182">
        <f>M17</f>
        <v>9644.7309999999998</v>
      </c>
      <c r="P17" s="182"/>
      <c r="Q17" s="180" t="str">
        <f>Q15</f>
        <v>Lubuski Ośrodek Doradztwa Rolniczego</v>
      </c>
      <c r="R17" s="180" t="str">
        <f>R15</f>
        <v>Kalsk 91
66-100 Sulechów</v>
      </c>
    </row>
    <row r="18" spans="1:18" ht="189.75" customHeight="1" x14ac:dyDescent="0.25">
      <c r="A18" s="178"/>
      <c r="B18" s="295" t="s">
        <v>191</v>
      </c>
      <c r="C18" s="289"/>
      <c r="D18" s="289"/>
      <c r="E18" s="289"/>
      <c r="F18" s="289"/>
      <c r="G18" s="289"/>
      <c r="H18" s="289"/>
      <c r="I18" s="289"/>
      <c r="J18" s="289"/>
      <c r="K18" s="289"/>
      <c r="L18" s="289"/>
      <c r="M18" s="289"/>
      <c r="N18" s="289"/>
      <c r="O18" s="289"/>
      <c r="P18" s="289"/>
      <c r="Q18" s="289"/>
      <c r="R18" s="290"/>
    </row>
    <row r="19" spans="1:18" ht="120" x14ac:dyDescent="0.25">
      <c r="A19" s="63">
        <v>7</v>
      </c>
      <c r="B19" s="178">
        <v>1</v>
      </c>
      <c r="C19" s="178">
        <v>4</v>
      </c>
      <c r="D19" s="180">
        <v>2</v>
      </c>
      <c r="E19" s="254" t="s">
        <v>192</v>
      </c>
      <c r="F19" s="186" t="s">
        <v>193</v>
      </c>
      <c r="G19" s="180" t="s">
        <v>48</v>
      </c>
      <c r="H19" s="180" t="s">
        <v>42</v>
      </c>
      <c r="I19" s="69" t="s">
        <v>139</v>
      </c>
      <c r="J19" s="184" t="s">
        <v>194</v>
      </c>
      <c r="K19" s="179" t="s">
        <v>50</v>
      </c>
      <c r="L19" s="179"/>
      <c r="M19" s="182">
        <v>4674.12</v>
      </c>
      <c r="N19" s="182"/>
      <c r="O19" s="182">
        <f>M19</f>
        <v>4674.12</v>
      </c>
      <c r="P19" s="182"/>
      <c r="Q19" s="180" t="str">
        <f>Q17</f>
        <v>Lubuski Ośrodek Doradztwa Rolniczego</v>
      </c>
      <c r="R19" s="180" t="str">
        <f>R17</f>
        <v>Kalsk 91
66-100 Sulechów</v>
      </c>
    </row>
    <row r="20" spans="1:18" ht="188.25" customHeight="1" x14ac:dyDescent="0.25">
      <c r="A20" s="178"/>
      <c r="B20" s="295" t="s">
        <v>195</v>
      </c>
      <c r="C20" s="289"/>
      <c r="D20" s="289"/>
      <c r="E20" s="289"/>
      <c r="F20" s="289"/>
      <c r="G20" s="289"/>
      <c r="H20" s="289"/>
      <c r="I20" s="289"/>
      <c r="J20" s="289"/>
      <c r="K20" s="289"/>
      <c r="L20" s="289"/>
      <c r="M20" s="289"/>
      <c r="N20" s="289"/>
      <c r="O20" s="289"/>
      <c r="P20" s="289"/>
      <c r="Q20" s="289"/>
      <c r="R20" s="290"/>
    </row>
    <row r="21" spans="1:18" ht="195" x14ac:dyDescent="0.25">
      <c r="A21" s="178">
        <v>8</v>
      </c>
      <c r="B21" s="178">
        <v>1</v>
      </c>
      <c r="C21" s="178">
        <v>4</v>
      </c>
      <c r="D21" s="180">
        <v>2</v>
      </c>
      <c r="E21" s="202" t="s">
        <v>196</v>
      </c>
      <c r="F21" s="184" t="s">
        <v>197</v>
      </c>
      <c r="G21" s="180" t="s">
        <v>198</v>
      </c>
      <c r="H21" s="180" t="s">
        <v>42</v>
      </c>
      <c r="I21" s="69" t="s">
        <v>49</v>
      </c>
      <c r="J21" s="184" t="s">
        <v>199</v>
      </c>
      <c r="K21" s="179" t="s">
        <v>50</v>
      </c>
      <c r="L21" s="179"/>
      <c r="M21" s="182">
        <v>18014.86</v>
      </c>
      <c r="N21" s="182"/>
      <c r="O21" s="182">
        <v>18014.86</v>
      </c>
      <c r="P21" s="182"/>
      <c r="Q21" s="180" t="s">
        <v>200</v>
      </c>
      <c r="R21" s="180" t="s">
        <v>201</v>
      </c>
    </row>
    <row r="22" spans="1:18" ht="204" customHeight="1" x14ac:dyDescent="0.25">
      <c r="A22" s="178"/>
      <c r="B22" s="295" t="s">
        <v>202</v>
      </c>
      <c r="C22" s="289"/>
      <c r="D22" s="289"/>
      <c r="E22" s="289"/>
      <c r="F22" s="289"/>
      <c r="G22" s="289"/>
      <c r="H22" s="289"/>
      <c r="I22" s="289"/>
      <c r="J22" s="289"/>
      <c r="K22" s="289"/>
      <c r="L22" s="289"/>
      <c r="M22" s="289"/>
      <c r="N22" s="289"/>
      <c r="O22" s="289"/>
      <c r="P22" s="289"/>
      <c r="Q22" s="289"/>
      <c r="R22" s="290"/>
    </row>
    <row r="23" spans="1:18" ht="120" x14ac:dyDescent="0.25">
      <c r="A23" s="178">
        <v>9</v>
      </c>
      <c r="B23" s="178">
        <v>1</v>
      </c>
      <c r="C23" s="178">
        <v>4</v>
      </c>
      <c r="D23" s="180">
        <v>2</v>
      </c>
      <c r="E23" s="254" t="s">
        <v>203</v>
      </c>
      <c r="F23" s="186" t="s">
        <v>204</v>
      </c>
      <c r="G23" s="180" t="s">
        <v>48</v>
      </c>
      <c r="H23" s="180" t="s">
        <v>42</v>
      </c>
      <c r="I23" s="69" t="s">
        <v>139</v>
      </c>
      <c r="J23" s="184" t="s">
        <v>205</v>
      </c>
      <c r="K23" s="179" t="s">
        <v>151</v>
      </c>
      <c r="L23" s="179"/>
      <c r="M23" s="182">
        <v>4756.2100000000009</v>
      </c>
      <c r="N23" s="182"/>
      <c r="O23" s="182">
        <f>M23</f>
        <v>4756.2100000000009</v>
      </c>
      <c r="P23" s="182"/>
      <c r="Q23" s="180" t="str">
        <f>Q21</f>
        <v>Lubuski Ośrodek Doradztwa Rolniczego</v>
      </c>
      <c r="R23" s="180" t="str">
        <f>R21</f>
        <v>Kalsk 91
66-100 Sulechów</v>
      </c>
    </row>
    <row r="24" spans="1:18" ht="240.75" customHeight="1" x14ac:dyDescent="0.25">
      <c r="A24" s="178"/>
      <c r="B24" s="295" t="s">
        <v>206</v>
      </c>
      <c r="C24" s="289"/>
      <c r="D24" s="289"/>
      <c r="E24" s="289"/>
      <c r="F24" s="289"/>
      <c r="G24" s="289"/>
      <c r="H24" s="289"/>
      <c r="I24" s="289"/>
      <c r="J24" s="289"/>
      <c r="K24" s="289"/>
      <c r="L24" s="289"/>
      <c r="M24" s="289"/>
      <c r="N24" s="289"/>
      <c r="O24" s="289"/>
      <c r="P24" s="289"/>
      <c r="Q24" s="289"/>
      <c r="R24" s="290"/>
    </row>
    <row r="25" spans="1:18" ht="360" x14ac:dyDescent="0.25">
      <c r="A25" s="63">
        <v>10</v>
      </c>
      <c r="B25" s="178">
        <v>1</v>
      </c>
      <c r="C25" s="178">
        <v>4</v>
      </c>
      <c r="D25" s="180">
        <v>2</v>
      </c>
      <c r="E25" s="202" t="s">
        <v>207</v>
      </c>
      <c r="F25" s="184" t="s">
        <v>208</v>
      </c>
      <c r="G25" s="180" t="s">
        <v>48</v>
      </c>
      <c r="H25" s="180" t="s">
        <v>42</v>
      </c>
      <c r="I25" s="69" t="s">
        <v>185</v>
      </c>
      <c r="J25" s="184" t="s">
        <v>209</v>
      </c>
      <c r="K25" s="179" t="s">
        <v>50</v>
      </c>
      <c r="L25" s="179"/>
      <c r="M25" s="182">
        <v>6276.43</v>
      </c>
      <c r="N25" s="182"/>
      <c r="O25" s="182">
        <f>M25</f>
        <v>6276.43</v>
      </c>
      <c r="P25" s="182"/>
      <c r="Q25" s="180" t="str">
        <f>Q23</f>
        <v>Lubuski Ośrodek Doradztwa Rolniczego</v>
      </c>
      <c r="R25" s="180" t="str">
        <f>R23</f>
        <v>Kalsk 91
66-100 Sulechów</v>
      </c>
    </row>
    <row r="26" spans="1:18" ht="66" customHeight="1" x14ac:dyDescent="0.25">
      <c r="A26" s="178"/>
      <c r="B26" s="295" t="s">
        <v>210</v>
      </c>
      <c r="C26" s="289"/>
      <c r="D26" s="289"/>
      <c r="E26" s="289"/>
      <c r="F26" s="289"/>
      <c r="G26" s="289"/>
      <c r="H26" s="289"/>
      <c r="I26" s="289"/>
      <c r="J26" s="289"/>
      <c r="K26" s="289"/>
      <c r="L26" s="289"/>
      <c r="M26" s="289"/>
      <c r="N26" s="289"/>
      <c r="O26" s="289"/>
      <c r="P26" s="289"/>
      <c r="Q26" s="289"/>
      <c r="R26" s="290"/>
    </row>
    <row r="27" spans="1:18" s="219" customFormat="1" ht="255" x14ac:dyDescent="0.25">
      <c r="A27" s="63">
        <v>11</v>
      </c>
      <c r="B27" s="180">
        <v>1</v>
      </c>
      <c r="C27" s="180">
        <v>4</v>
      </c>
      <c r="D27" s="180">
        <v>5</v>
      </c>
      <c r="E27" s="254" t="s">
        <v>745</v>
      </c>
      <c r="F27" s="258" t="s">
        <v>746</v>
      </c>
      <c r="G27" s="180" t="s">
        <v>37</v>
      </c>
      <c r="H27" s="180" t="s">
        <v>42</v>
      </c>
      <c r="I27" s="69" t="s">
        <v>222</v>
      </c>
      <c r="J27" s="255" t="s">
        <v>747</v>
      </c>
      <c r="K27" s="180" t="s">
        <v>749</v>
      </c>
      <c r="L27" s="179"/>
      <c r="M27" s="152">
        <v>23746.5</v>
      </c>
      <c r="N27" s="152"/>
      <c r="O27" s="152">
        <v>20246.5</v>
      </c>
      <c r="P27" s="152"/>
      <c r="Q27" s="180" t="s">
        <v>656</v>
      </c>
      <c r="R27" s="180" t="s">
        <v>748</v>
      </c>
    </row>
    <row r="28" spans="1:18" s="219" customFormat="1" ht="20.25" customHeight="1" x14ac:dyDescent="0.25">
      <c r="A28" s="178"/>
      <c r="B28" s="295" t="s">
        <v>729</v>
      </c>
      <c r="C28" s="296"/>
      <c r="D28" s="296"/>
      <c r="E28" s="296"/>
      <c r="F28" s="296"/>
      <c r="G28" s="296"/>
      <c r="H28" s="296"/>
      <c r="I28" s="296"/>
      <c r="J28" s="296"/>
      <c r="K28" s="296"/>
      <c r="L28" s="296"/>
      <c r="M28" s="296"/>
      <c r="N28" s="296"/>
      <c r="O28" s="296"/>
      <c r="P28" s="296"/>
      <c r="Q28" s="296"/>
      <c r="R28" s="297"/>
    </row>
    <row r="29" spans="1:18" x14ac:dyDescent="0.25">
      <c r="A29" s="14"/>
      <c r="B29" s="15"/>
      <c r="C29" s="15"/>
      <c r="D29" s="15"/>
      <c r="E29" s="15"/>
      <c r="F29" s="23"/>
      <c r="G29" s="15"/>
      <c r="H29" s="15"/>
      <c r="I29" s="15"/>
      <c r="J29" s="15"/>
      <c r="K29" s="15"/>
      <c r="L29" s="15"/>
      <c r="M29" s="38"/>
      <c r="N29" s="15"/>
      <c r="O29" s="15"/>
      <c r="P29" s="15"/>
      <c r="Q29" s="15"/>
      <c r="R29" s="15"/>
    </row>
    <row r="30" spans="1:18" x14ac:dyDescent="0.25">
      <c r="A30" s="14"/>
      <c r="B30" s="15"/>
      <c r="C30" s="15"/>
      <c r="D30" s="15"/>
      <c r="E30" s="15"/>
      <c r="F30" s="23"/>
      <c r="G30" s="15"/>
      <c r="H30" s="15"/>
      <c r="I30" s="15"/>
      <c r="J30" s="15"/>
      <c r="K30" s="15"/>
      <c r="L30" s="15"/>
      <c r="M30" s="38"/>
      <c r="N30" s="15"/>
      <c r="O30" s="15"/>
      <c r="P30" s="15"/>
      <c r="Q30" s="15"/>
      <c r="R30" s="15"/>
    </row>
    <row r="31" spans="1:18" x14ac:dyDescent="0.25">
      <c r="A31" s="14"/>
      <c r="B31" s="15"/>
      <c r="C31" s="15"/>
      <c r="D31" s="15"/>
      <c r="E31" s="15"/>
      <c r="F31" s="23"/>
      <c r="G31" s="15"/>
      <c r="H31" s="15"/>
      <c r="I31" s="15"/>
      <c r="J31" s="15"/>
      <c r="K31" s="15"/>
      <c r="L31" s="15"/>
      <c r="M31" s="283" t="s">
        <v>144</v>
      </c>
      <c r="N31" s="284"/>
      <c r="O31" s="284" t="s">
        <v>145</v>
      </c>
      <c r="P31" s="285"/>
      <c r="Q31" s="15"/>
      <c r="R31" s="15"/>
    </row>
    <row r="32" spans="1:18" x14ac:dyDescent="0.25">
      <c r="A32" s="14"/>
      <c r="B32" s="15"/>
      <c r="C32" s="15"/>
      <c r="D32" s="15"/>
      <c r="E32" s="15"/>
      <c r="F32" s="23"/>
      <c r="G32" s="15"/>
      <c r="H32" s="15"/>
      <c r="I32" s="15"/>
      <c r="J32" s="15"/>
      <c r="K32" s="15"/>
      <c r="L32" s="15"/>
      <c r="M32" s="25" t="s">
        <v>118</v>
      </c>
      <c r="N32" s="25" t="s">
        <v>119</v>
      </c>
      <c r="O32" s="25" t="s">
        <v>118</v>
      </c>
      <c r="P32" s="25" t="s">
        <v>119</v>
      </c>
      <c r="Q32" s="15"/>
      <c r="R32" s="15"/>
    </row>
    <row r="33" spans="1:18" x14ac:dyDescent="0.25">
      <c r="A33" s="11"/>
      <c r="B33" s="11"/>
      <c r="C33" s="11"/>
      <c r="D33" s="11"/>
      <c r="E33" s="11"/>
      <c r="F33" s="30"/>
      <c r="G33" s="11"/>
      <c r="H33" s="11"/>
      <c r="I33" s="11"/>
      <c r="J33" s="11"/>
      <c r="K33" s="11"/>
      <c r="L33" s="11"/>
      <c r="M33" s="26">
        <v>10</v>
      </c>
      <c r="N33" s="27">
        <v>191753.5</v>
      </c>
      <c r="O33" s="28">
        <v>1</v>
      </c>
      <c r="P33" s="29">
        <v>20246.5</v>
      </c>
      <c r="Q33" s="11"/>
      <c r="R33" s="11"/>
    </row>
    <row r="34" spans="1:18" x14ac:dyDescent="0.25">
      <c r="A34" s="11"/>
      <c r="B34" s="11"/>
      <c r="C34" s="11"/>
      <c r="D34" s="11"/>
      <c r="E34" s="11"/>
      <c r="F34" s="30"/>
      <c r="G34" s="11"/>
      <c r="H34" s="11"/>
      <c r="I34" s="11"/>
      <c r="J34" s="11"/>
      <c r="K34" s="11"/>
      <c r="L34" s="11"/>
      <c r="M34" s="12"/>
      <c r="N34" s="12"/>
      <c r="O34" s="12"/>
      <c r="P34" s="12"/>
      <c r="Q34" s="11"/>
      <c r="R34" s="11"/>
    </row>
    <row r="35" spans="1:18" x14ac:dyDescent="0.25">
      <c r="A35" s="11"/>
      <c r="B35" s="11"/>
      <c r="C35" s="11"/>
      <c r="D35" s="11"/>
      <c r="E35" s="11"/>
      <c r="F35" s="30"/>
      <c r="G35" s="11"/>
      <c r="H35" s="11"/>
      <c r="I35" s="11"/>
      <c r="J35" s="11"/>
      <c r="K35" s="11"/>
      <c r="L35" s="11"/>
      <c r="M35" s="12"/>
      <c r="N35" s="12"/>
      <c r="O35" s="12"/>
      <c r="P35" s="12"/>
      <c r="Q35" s="11"/>
      <c r="R35" s="11"/>
    </row>
    <row r="36" spans="1:18" x14ac:dyDescent="0.25">
      <c r="A36" s="11"/>
      <c r="B36" s="11"/>
      <c r="C36" s="11"/>
      <c r="D36" s="11"/>
      <c r="E36" s="11"/>
      <c r="F36" s="30"/>
      <c r="G36" s="11"/>
      <c r="H36" s="11"/>
      <c r="I36" s="11"/>
      <c r="J36" s="11"/>
      <c r="K36" s="11"/>
      <c r="L36" s="11"/>
      <c r="M36" s="12"/>
      <c r="N36" s="12"/>
      <c r="O36" s="12"/>
      <c r="P36" s="12"/>
      <c r="Q36" s="11"/>
      <c r="R36" s="11"/>
    </row>
    <row r="37" spans="1:18" x14ac:dyDescent="0.25">
      <c r="A37" s="11"/>
      <c r="B37" s="11"/>
      <c r="C37" s="11"/>
      <c r="D37" s="11"/>
      <c r="E37" s="11"/>
      <c r="F37" s="30"/>
      <c r="G37" s="11"/>
      <c r="H37" s="11"/>
      <c r="I37" s="11"/>
      <c r="J37" s="11"/>
      <c r="K37" s="11"/>
      <c r="L37" s="11"/>
      <c r="M37" s="12"/>
      <c r="N37" s="12"/>
      <c r="O37" s="12"/>
      <c r="P37" s="12"/>
      <c r="Q37" s="11"/>
      <c r="R37" s="11"/>
    </row>
    <row r="38" spans="1:18" x14ac:dyDescent="0.25">
      <c r="A38" s="11"/>
      <c r="B38" s="11"/>
      <c r="C38" s="11"/>
      <c r="D38" s="11"/>
      <c r="E38" s="11"/>
      <c r="F38" s="30"/>
      <c r="G38" s="11"/>
      <c r="H38" s="11"/>
      <c r="I38" s="11"/>
      <c r="J38" s="11"/>
      <c r="K38" s="11"/>
      <c r="L38" s="11"/>
      <c r="M38" s="12"/>
      <c r="N38" s="12"/>
      <c r="O38" s="12"/>
      <c r="P38" s="12"/>
      <c r="Q38" s="11"/>
      <c r="R38" s="11"/>
    </row>
    <row r="39" spans="1:18" x14ac:dyDescent="0.25">
      <c r="A39" s="11"/>
      <c r="B39" s="11"/>
      <c r="C39" s="11"/>
      <c r="D39" s="11"/>
      <c r="E39" s="11"/>
      <c r="F39" s="30"/>
      <c r="G39" s="11"/>
      <c r="H39" s="11"/>
      <c r="I39" s="11"/>
      <c r="J39" s="11"/>
      <c r="K39" s="11"/>
      <c r="L39" s="11"/>
      <c r="M39" s="12"/>
      <c r="N39" s="12"/>
      <c r="O39" s="12"/>
      <c r="P39" s="12"/>
      <c r="Q39" s="11"/>
      <c r="R39" s="11"/>
    </row>
    <row r="40" spans="1:18" x14ac:dyDescent="0.25">
      <c r="A40" s="11"/>
      <c r="B40" s="11"/>
      <c r="C40" s="11"/>
      <c r="D40" s="11"/>
      <c r="E40" s="11"/>
      <c r="F40" s="30"/>
      <c r="G40" s="11"/>
      <c r="H40" s="11"/>
      <c r="I40" s="11"/>
      <c r="J40" s="11"/>
      <c r="K40" s="11"/>
      <c r="L40" s="11"/>
      <c r="M40" s="12"/>
      <c r="N40" s="12"/>
      <c r="O40" s="12"/>
      <c r="P40" s="12"/>
      <c r="Q40" s="11"/>
      <c r="R40" s="11"/>
    </row>
    <row r="41" spans="1:18" x14ac:dyDescent="0.25">
      <c r="A41" s="11"/>
      <c r="B41" s="11"/>
      <c r="C41" s="11"/>
      <c r="D41" s="11"/>
      <c r="E41" s="11"/>
      <c r="F41" s="30"/>
      <c r="G41" s="11"/>
      <c r="H41" s="11"/>
      <c r="I41" s="11"/>
      <c r="J41" s="11"/>
      <c r="K41" s="11"/>
      <c r="L41" s="11"/>
      <c r="M41" s="12"/>
      <c r="N41" s="12"/>
      <c r="O41" s="12"/>
      <c r="P41" s="12"/>
      <c r="Q41" s="11"/>
      <c r="R41" s="11"/>
    </row>
  </sheetData>
  <mergeCells count="27">
    <mergeCell ref="M31:N31"/>
    <mergeCell ref="O31:P31"/>
    <mergeCell ref="A4:A5"/>
    <mergeCell ref="B4:B5"/>
    <mergeCell ref="C4:C5"/>
    <mergeCell ref="D4:D5"/>
    <mergeCell ref="E4:E5"/>
    <mergeCell ref="B26:R26"/>
    <mergeCell ref="Q4:Q5"/>
    <mergeCell ref="R4:R5"/>
    <mergeCell ref="B8:R8"/>
    <mergeCell ref="B10:R10"/>
    <mergeCell ref="B12:R12"/>
    <mergeCell ref="B14:R14"/>
    <mergeCell ref="G4:G5"/>
    <mergeCell ref="H4:I4"/>
    <mergeCell ref="J4:J5"/>
    <mergeCell ref="K4:L4"/>
    <mergeCell ref="M4:N4"/>
    <mergeCell ref="O4:P4"/>
    <mergeCell ref="F4:F5"/>
    <mergeCell ref="B28:R28"/>
    <mergeCell ref="B16:R16"/>
    <mergeCell ref="B18:R18"/>
    <mergeCell ref="B20:R20"/>
    <mergeCell ref="B22:R22"/>
    <mergeCell ref="B24:R24"/>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S149"/>
  <sheetViews>
    <sheetView zoomScale="59" zoomScaleNormal="59" workbookViewId="0">
      <selection activeCell="F3" sqref="F3"/>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1" width="10.7109375" customWidth="1"/>
    <col min="12" max="12" width="12.7109375" customWidth="1"/>
    <col min="13" max="16" width="14.7109375" style="2" customWidth="1"/>
    <col min="17" max="17" width="16.7109375" customWidth="1"/>
    <col min="18" max="18" width="17.4257812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1" spans="1:19" ht="18.75" x14ac:dyDescent="0.3">
      <c r="A1" s="266" t="s">
        <v>793</v>
      </c>
    </row>
    <row r="2" spans="1:19" x14ac:dyDescent="0.25">
      <c r="A2" s="1" t="s">
        <v>798</v>
      </c>
    </row>
    <row r="4" spans="1:19" s="4" customFormat="1" ht="47.25" customHeight="1" x14ac:dyDescent="0.25">
      <c r="A4" s="302" t="s">
        <v>0</v>
      </c>
      <c r="B4" s="304" t="s">
        <v>1</v>
      </c>
      <c r="C4" s="304" t="s">
        <v>2</v>
      </c>
      <c r="D4" s="304" t="s">
        <v>3</v>
      </c>
      <c r="E4" s="302" t="s">
        <v>4</v>
      </c>
      <c r="F4" s="302" t="s">
        <v>5</v>
      </c>
      <c r="G4" s="302" t="s">
        <v>6</v>
      </c>
      <c r="H4" s="319" t="s">
        <v>7</v>
      </c>
      <c r="I4" s="319"/>
      <c r="J4" s="302" t="s">
        <v>8</v>
      </c>
      <c r="K4" s="320" t="s">
        <v>9</v>
      </c>
      <c r="L4" s="321"/>
      <c r="M4" s="322" t="s">
        <v>10</v>
      </c>
      <c r="N4" s="322"/>
      <c r="O4" s="322" t="s">
        <v>11</v>
      </c>
      <c r="P4" s="322"/>
      <c r="Q4" s="302" t="s">
        <v>12</v>
      </c>
      <c r="R4" s="304" t="s">
        <v>13</v>
      </c>
      <c r="S4" s="3"/>
    </row>
    <row r="5" spans="1:19" s="4" customFormat="1" ht="35.25" customHeight="1" x14ac:dyDescent="0.2">
      <c r="A5" s="303"/>
      <c r="B5" s="305"/>
      <c r="C5" s="305"/>
      <c r="D5" s="305"/>
      <c r="E5" s="303"/>
      <c r="F5" s="303"/>
      <c r="G5" s="303"/>
      <c r="H5" s="20" t="s">
        <v>14</v>
      </c>
      <c r="I5" s="20" t="s">
        <v>15</v>
      </c>
      <c r="J5" s="303"/>
      <c r="K5" s="21">
        <v>2018</v>
      </c>
      <c r="L5" s="21">
        <v>2019</v>
      </c>
      <c r="M5" s="13">
        <v>2018</v>
      </c>
      <c r="N5" s="13">
        <v>2019</v>
      </c>
      <c r="O5" s="13">
        <v>2018</v>
      </c>
      <c r="P5" s="13">
        <v>2019</v>
      </c>
      <c r="Q5" s="303"/>
      <c r="R5" s="305"/>
      <c r="S5" s="3"/>
    </row>
    <row r="6" spans="1:19" s="4" customFormat="1" ht="15.75" customHeight="1" x14ac:dyDescent="0.2">
      <c r="A6" s="19" t="s">
        <v>16</v>
      </c>
      <c r="B6" s="20" t="s">
        <v>17</v>
      </c>
      <c r="C6" s="20" t="s">
        <v>18</v>
      </c>
      <c r="D6" s="20" t="s">
        <v>19</v>
      </c>
      <c r="E6" s="19" t="s">
        <v>20</v>
      </c>
      <c r="F6" s="19" t="s">
        <v>21</v>
      </c>
      <c r="G6" s="19" t="s">
        <v>22</v>
      </c>
      <c r="H6" s="20" t="s">
        <v>23</v>
      </c>
      <c r="I6" s="20" t="s">
        <v>24</v>
      </c>
      <c r="J6" s="19" t="s">
        <v>25</v>
      </c>
      <c r="K6" s="21" t="s">
        <v>26</v>
      </c>
      <c r="L6" s="21" t="s">
        <v>27</v>
      </c>
      <c r="M6" s="22" t="s">
        <v>28</v>
      </c>
      <c r="N6" s="22" t="s">
        <v>29</v>
      </c>
      <c r="O6" s="22" t="s">
        <v>30</v>
      </c>
      <c r="P6" s="22" t="s">
        <v>31</v>
      </c>
      <c r="Q6" s="19" t="s">
        <v>32</v>
      </c>
      <c r="R6" s="20" t="s">
        <v>33</v>
      </c>
      <c r="S6" s="3"/>
    </row>
    <row r="7" spans="1:19" s="10" customFormat="1" ht="262.5" customHeight="1" x14ac:dyDescent="0.25">
      <c r="A7" s="63">
        <v>1</v>
      </c>
      <c r="B7" s="178">
        <v>1</v>
      </c>
      <c r="C7" s="178">
        <v>4</v>
      </c>
      <c r="D7" s="180">
        <v>2</v>
      </c>
      <c r="E7" s="185" t="s">
        <v>211</v>
      </c>
      <c r="F7" s="175" t="s">
        <v>212</v>
      </c>
      <c r="G7" s="180" t="s">
        <v>128</v>
      </c>
      <c r="H7" s="179" t="s">
        <v>213</v>
      </c>
      <c r="I7" s="69" t="s">
        <v>143</v>
      </c>
      <c r="J7" s="252" t="s">
        <v>214</v>
      </c>
      <c r="K7" s="179" t="s">
        <v>43</v>
      </c>
      <c r="L7" s="179"/>
      <c r="M7" s="175" t="s">
        <v>215</v>
      </c>
      <c r="N7" s="152"/>
      <c r="O7" s="147">
        <v>35000</v>
      </c>
      <c r="P7" s="182"/>
      <c r="Q7" s="252" t="s">
        <v>216</v>
      </c>
      <c r="R7" s="252" t="s">
        <v>217</v>
      </c>
      <c r="S7" s="9"/>
    </row>
    <row r="8" spans="1:19" s="10" customFormat="1" ht="46.5" customHeight="1" x14ac:dyDescent="0.25">
      <c r="A8" s="63"/>
      <c r="B8" s="295" t="s">
        <v>218</v>
      </c>
      <c r="C8" s="296"/>
      <c r="D8" s="296"/>
      <c r="E8" s="296"/>
      <c r="F8" s="296"/>
      <c r="G8" s="296"/>
      <c r="H8" s="296"/>
      <c r="I8" s="296"/>
      <c r="J8" s="296"/>
      <c r="K8" s="296"/>
      <c r="L8" s="296"/>
      <c r="M8" s="296"/>
      <c r="N8" s="296"/>
      <c r="O8" s="296"/>
      <c r="P8" s="296"/>
      <c r="Q8" s="296"/>
      <c r="R8" s="297"/>
      <c r="S8" s="9"/>
    </row>
    <row r="9" spans="1:19" s="10" customFormat="1" ht="156.75" customHeight="1" x14ac:dyDescent="0.25">
      <c r="A9" s="178">
        <v>2</v>
      </c>
      <c r="B9" s="180">
        <v>1</v>
      </c>
      <c r="C9" s="180">
        <v>4</v>
      </c>
      <c r="D9" s="180">
        <v>2</v>
      </c>
      <c r="E9" s="185" t="s">
        <v>219</v>
      </c>
      <c r="F9" s="175" t="s">
        <v>220</v>
      </c>
      <c r="G9" s="180" t="s">
        <v>221</v>
      </c>
      <c r="H9" s="180" t="s">
        <v>213</v>
      </c>
      <c r="I9" s="69" t="s">
        <v>222</v>
      </c>
      <c r="J9" s="253" t="s">
        <v>223</v>
      </c>
      <c r="K9" s="179" t="s">
        <v>43</v>
      </c>
      <c r="L9" s="179"/>
      <c r="M9" s="175" t="s">
        <v>224</v>
      </c>
      <c r="N9" s="152"/>
      <c r="O9" s="147">
        <v>8000</v>
      </c>
      <c r="P9" s="152"/>
      <c r="Q9" s="252" t="s">
        <v>216</v>
      </c>
      <c r="R9" s="252" t="s">
        <v>225</v>
      </c>
      <c r="S9" s="9"/>
    </row>
    <row r="10" spans="1:19" s="10" customFormat="1" ht="42.75" customHeight="1" x14ac:dyDescent="0.25">
      <c r="A10" s="178"/>
      <c r="B10" s="295" t="s">
        <v>226</v>
      </c>
      <c r="C10" s="296"/>
      <c r="D10" s="296"/>
      <c r="E10" s="296"/>
      <c r="F10" s="296"/>
      <c r="G10" s="296"/>
      <c r="H10" s="296"/>
      <c r="I10" s="296"/>
      <c r="J10" s="296"/>
      <c r="K10" s="296"/>
      <c r="L10" s="296"/>
      <c r="M10" s="296"/>
      <c r="N10" s="296"/>
      <c r="O10" s="296"/>
      <c r="P10" s="296"/>
      <c r="Q10" s="296"/>
      <c r="R10" s="297"/>
      <c r="S10" s="9"/>
    </row>
    <row r="11" spans="1:19" s="11" customFormat="1" ht="183.75" customHeight="1" x14ac:dyDescent="0.25">
      <c r="A11" s="178">
        <v>3</v>
      </c>
      <c r="B11" s="178">
        <v>1</v>
      </c>
      <c r="C11" s="178">
        <v>4</v>
      </c>
      <c r="D11" s="180">
        <v>5</v>
      </c>
      <c r="E11" s="185" t="s">
        <v>227</v>
      </c>
      <c r="F11" s="175" t="s">
        <v>228</v>
      </c>
      <c r="G11" s="180" t="s">
        <v>128</v>
      </c>
      <c r="H11" s="179" t="s">
        <v>213</v>
      </c>
      <c r="I11" s="69" t="s">
        <v>143</v>
      </c>
      <c r="J11" s="252" t="s">
        <v>229</v>
      </c>
      <c r="K11" s="179" t="s">
        <v>43</v>
      </c>
      <c r="L11" s="179"/>
      <c r="M11" s="177" t="s">
        <v>230</v>
      </c>
      <c r="N11" s="152"/>
      <c r="O11" s="42">
        <v>55000</v>
      </c>
      <c r="P11" s="182"/>
      <c r="Q11" s="252" t="s">
        <v>216</v>
      </c>
      <c r="R11" s="252" t="s">
        <v>231</v>
      </c>
    </row>
    <row r="12" spans="1:19" s="11" customFormat="1" ht="67.5" customHeight="1" x14ac:dyDescent="0.25">
      <c r="A12" s="178"/>
      <c r="B12" s="295" t="s">
        <v>232</v>
      </c>
      <c r="C12" s="296"/>
      <c r="D12" s="296"/>
      <c r="E12" s="296"/>
      <c r="F12" s="296"/>
      <c r="G12" s="296"/>
      <c r="H12" s="296"/>
      <c r="I12" s="296"/>
      <c r="J12" s="296"/>
      <c r="K12" s="296"/>
      <c r="L12" s="296"/>
      <c r="M12" s="296"/>
      <c r="N12" s="296"/>
      <c r="O12" s="296"/>
      <c r="P12" s="296"/>
      <c r="Q12" s="296"/>
      <c r="R12" s="297"/>
    </row>
    <row r="13" spans="1:19" s="11" customFormat="1" ht="166.5" customHeight="1" x14ac:dyDescent="0.25">
      <c r="A13" s="178">
        <v>4</v>
      </c>
      <c r="B13" s="180">
        <v>1</v>
      </c>
      <c r="C13" s="180">
        <v>4</v>
      </c>
      <c r="D13" s="180">
        <v>2</v>
      </c>
      <c r="E13" s="185" t="s">
        <v>233</v>
      </c>
      <c r="F13" s="175" t="s">
        <v>234</v>
      </c>
      <c r="G13" s="180" t="s">
        <v>128</v>
      </c>
      <c r="H13" s="180" t="s">
        <v>213</v>
      </c>
      <c r="I13" s="69" t="s">
        <v>139</v>
      </c>
      <c r="J13" s="253" t="s">
        <v>235</v>
      </c>
      <c r="K13" s="179" t="s">
        <v>43</v>
      </c>
      <c r="L13" s="179"/>
      <c r="M13" s="177" t="s">
        <v>236</v>
      </c>
      <c r="N13" s="152"/>
      <c r="O13" s="42">
        <v>15000</v>
      </c>
      <c r="P13" s="152"/>
      <c r="Q13" s="252" t="s">
        <v>216</v>
      </c>
      <c r="R13" s="252" t="s">
        <v>237</v>
      </c>
    </row>
    <row r="14" spans="1:19" s="11" customFormat="1" ht="48.75" customHeight="1" x14ac:dyDescent="0.25">
      <c r="A14" s="178"/>
      <c r="B14" s="295" t="s">
        <v>238</v>
      </c>
      <c r="C14" s="296"/>
      <c r="D14" s="296"/>
      <c r="E14" s="296"/>
      <c r="F14" s="296"/>
      <c r="G14" s="296"/>
      <c r="H14" s="296"/>
      <c r="I14" s="296"/>
      <c r="J14" s="296"/>
      <c r="K14" s="296"/>
      <c r="L14" s="296"/>
      <c r="M14" s="296"/>
      <c r="N14" s="296"/>
      <c r="O14" s="296"/>
      <c r="P14" s="296"/>
      <c r="Q14" s="296"/>
      <c r="R14" s="297"/>
    </row>
    <row r="15" spans="1:19" s="11" customFormat="1" ht="233.25" customHeight="1" x14ac:dyDescent="0.25">
      <c r="A15" s="178">
        <v>5</v>
      </c>
      <c r="B15" s="180">
        <v>1</v>
      </c>
      <c r="C15" s="180">
        <v>4</v>
      </c>
      <c r="D15" s="180">
        <v>2</v>
      </c>
      <c r="E15" s="185" t="s">
        <v>239</v>
      </c>
      <c r="F15" s="175" t="s">
        <v>240</v>
      </c>
      <c r="G15" s="180" t="s">
        <v>128</v>
      </c>
      <c r="H15" s="180" t="s">
        <v>213</v>
      </c>
      <c r="I15" s="69" t="s">
        <v>143</v>
      </c>
      <c r="J15" s="253" t="s">
        <v>241</v>
      </c>
      <c r="K15" s="179" t="s">
        <v>43</v>
      </c>
      <c r="L15" s="179"/>
      <c r="M15" s="177" t="s">
        <v>236</v>
      </c>
      <c r="N15" s="152"/>
      <c r="O15" s="42">
        <v>15000</v>
      </c>
      <c r="P15" s="152"/>
      <c r="Q15" s="252" t="s">
        <v>216</v>
      </c>
      <c r="R15" s="252" t="s">
        <v>231</v>
      </c>
    </row>
    <row r="16" spans="1:19" s="11" customFormat="1" ht="65.25" customHeight="1" x14ac:dyDescent="0.25">
      <c r="A16" s="178"/>
      <c r="B16" s="295" t="s">
        <v>242</v>
      </c>
      <c r="C16" s="296"/>
      <c r="D16" s="296"/>
      <c r="E16" s="296"/>
      <c r="F16" s="296"/>
      <c r="G16" s="296"/>
      <c r="H16" s="296"/>
      <c r="I16" s="296"/>
      <c r="J16" s="296"/>
      <c r="K16" s="296"/>
      <c r="L16" s="296"/>
      <c r="M16" s="296"/>
      <c r="N16" s="296"/>
      <c r="O16" s="296"/>
      <c r="P16" s="296"/>
      <c r="Q16" s="296"/>
      <c r="R16" s="297"/>
    </row>
    <row r="17" spans="1:19" s="218" customFormat="1" ht="159.75" customHeight="1" x14ac:dyDescent="0.25">
      <c r="A17" s="63">
        <v>6</v>
      </c>
      <c r="B17" s="178">
        <v>1</v>
      </c>
      <c r="C17" s="178">
        <v>4</v>
      </c>
      <c r="D17" s="180">
        <v>5</v>
      </c>
      <c r="E17" s="180" t="s">
        <v>740</v>
      </c>
      <c r="F17" s="180" t="s">
        <v>741</v>
      </c>
      <c r="G17" s="180" t="s">
        <v>53</v>
      </c>
      <c r="H17" s="179" t="s">
        <v>545</v>
      </c>
      <c r="I17" s="69" t="s">
        <v>222</v>
      </c>
      <c r="J17" s="180" t="s">
        <v>734</v>
      </c>
      <c r="K17" s="179" t="s">
        <v>735</v>
      </c>
      <c r="L17" s="179"/>
      <c r="M17" s="182">
        <v>26778.5</v>
      </c>
      <c r="N17" s="182"/>
      <c r="O17" s="182">
        <v>20153.5</v>
      </c>
      <c r="P17" s="182"/>
      <c r="Q17" s="180" t="s">
        <v>736</v>
      </c>
      <c r="R17" s="180" t="s">
        <v>737</v>
      </c>
      <c r="S17" s="217"/>
    </row>
    <row r="18" spans="1:19" s="218" customFormat="1" ht="21" customHeight="1" x14ac:dyDescent="0.25">
      <c r="A18" s="178"/>
      <c r="B18" s="288" t="s">
        <v>638</v>
      </c>
      <c r="C18" s="289"/>
      <c r="D18" s="289"/>
      <c r="E18" s="289"/>
      <c r="F18" s="289"/>
      <c r="G18" s="289"/>
      <c r="H18" s="289"/>
      <c r="I18" s="289"/>
      <c r="J18" s="289"/>
      <c r="K18" s="289"/>
      <c r="L18" s="289"/>
      <c r="M18" s="289"/>
      <c r="N18" s="289"/>
      <c r="O18" s="289"/>
      <c r="P18" s="289"/>
      <c r="Q18" s="289"/>
      <c r="R18" s="290"/>
      <c r="S18" s="217"/>
    </row>
    <row r="19" spans="1:19" s="11" customFormat="1" x14ac:dyDescent="0.25">
      <c r="M19" s="12"/>
      <c r="N19" s="12"/>
      <c r="O19" s="12"/>
      <c r="P19" s="12"/>
    </row>
    <row r="20" spans="1:19" s="11" customFormat="1" x14ac:dyDescent="0.25">
      <c r="M20" s="12"/>
      <c r="N20" s="12"/>
      <c r="O20" s="12"/>
      <c r="P20" s="12"/>
    </row>
    <row r="21" spans="1:19" s="11" customFormat="1" x14ac:dyDescent="0.25">
      <c r="M21" s="283" t="s">
        <v>144</v>
      </c>
      <c r="N21" s="284"/>
      <c r="O21" s="284" t="s">
        <v>145</v>
      </c>
      <c r="P21" s="285"/>
    </row>
    <row r="22" spans="1:19" s="11" customFormat="1" x14ac:dyDescent="0.25">
      <c r="M22" s="25" t="s">
        <v>118</v>
      </c>
      <c r="N22" s="25" t="s">
        <v>119</v>
      </c>
      <c r="O22" s="25" t="s">
        <v>118</v>
      </c>
      <c r="P22" s="25" t="s">
        <v>119</v>
      </c>
    </row>
    <row r="23" spans="1:19" s="11" customFormat="1" x14ac:dyDescent="0.25">
      <c r="M23" s="26">
        <v>5</v>
      </c>
      <c r="N23" s="27">
        <v>128000</v>
      </c>
      <c r="O23" s="28">
        <v>1</v>
      </c>
      <c r="P23" s="155">
        <v>20153.5</v>
      </c>
    </row>
    <row r="24" spans="1:19" s="11" customFormat="1" x14ac:dyDescent="0.25">
      <c r="M24" s="12"/>
      <c r="N24" s="12"/>
      <c r="O24" s="12"/>
      <c r="P24" s="12"/>
    </row>
    <row r="25" spans="1:19" s="11" customFormat="1" x14ac:dyDescent="0.25">
      <c r="M25" s="12"/>
      <c r="N25" s="12"/>
      <c r="O25" s="12"/>
      <c r="P25" s="12"/>
    </row>
    <row r="26" spans="1:19" s="11" customFormat="1" x14ac:dyDescent="0.25">
      <c r="M26" s="12"/>
      <c r="N26" s="12"/>
      <c r="O26" s="12"/>
      <c r="P26" s="12"/>
    </row>
    <row r="27" spans="1:19" s="11" customFormat="1" x14ac:dyDescent="0.25">
      <c r="M27" s="12"/>
      <c r="N27" s="12"/>
      <c r="O27" s="12"/>
      <c r="P27" s="12"/>
    </row>
    <row r="28" spans="1:19" s="11" customFormat="1" x14ac:dyDescent="0.25">
      <c r="M28" s="12"/>
      <c r="N28" s="12"/>
      <c r="O28" s="12"/>
      <c r="P28" s="12"/>
    </row>
    <row r="29" spans="1:19" s="11" customFormat="1" x14ac:dyDescent="0.25">
      <c r="M29" s="12"/>
      <c r="N29" s="12"/>
      <c r="O29" s="12"/>
      <c r="P29" s="12"/>
    </row>
    <row r="30" spans="1:19" s="11" customFormat="1" x14ac:dyDescent="0.25">
      <c r="M30" s="12"/>
      <c r="N30" s="12"/>
      <c r="O30" s="12"/>
      <c r="P30" s="12"/>
    </row>
    <row r="31" spans="1:19" s="11" customFormat="1" x14ac:dyDescent="0.25">
      <c r="M31" s="12"/>
      <c r="N31" s="12"/>
      <c r="O31" s="12"/>
      <c r="P31" s="12"/>
    </row>
    <row r="32" spans="1:19" s="11" customFormat="1" x14ac:dyDescent="0.25">
      <c r="M32" s="12"/>
      <c r="N32" s="12"/>
      <c r="O32" s="12"/>
      <c r="P32" s="12"/>
    </row>
    <row r="33" spans="13:16" s="11" customFormat="1" x14ac:dyDescent="0.25">
      <c r="M33" s="12"/>
      <c r="N33" s="12"/>
      <c r="O33" s="12"/>
      <c r="P33" s="12"/>
    </row>
    <row r="34" spans="13:16" s="11" customFormat="1" x14ac:dyDescent="0.25">
      <c r="M34" s="12"/>
      <c r="N34" s="12"/>
      <c r="O34" s="12"/>
      <c r="P34" s="12"/>
    </row>
    <row r="35" spans="13:16" s="11" customFormat="1" x14ac:dyDescent="0.25">
      <c r="M35" s="12"/>
      <c r="N35" s="12"/>
      <c r="O35" s="12"/>
      <c r="P35" s="12"/>
    </row>
    <row r="36" spans="13:16" s="11" customFormat="1" x14ac:dyDescent="0.25">
      <c r="M36" s="12"/>
      <c r="N36" s="12"/>
      <c r="O36" s="12"/>
      <c r="P36" s="12"/>
    </row>
    <row r="37" spans="13:16" s="11" customFormat="1" x14ac:dyDescent="0.25">
      <c r="M37" s="12"/>
      <c r="N37" s="12"/>
      <c r="O37" s="12"/>
      <c r="P37" s="12"/>
    </row>
    <row r="38" spans="13:16" s="11" customFormat="1" x14ac:dyDescent="0.25">
      <c r="M38" s="12"/>
      <c r="N38" s="12"/>
      <c r="O38" s="12"/>
      <c r="P38" s="12"/>
    </row>
    <row r="39" spans="13:16" s="11" customFormat="1" x14ac:dyDescent="0.25">
      <c r="M39" s="12"/>
      <c r="N39" s="12"/>
      <c r="O39" s="12"/>
      <c r="P39" s="12"/>
    </row>
    <row r="40" spans="13:16" s="11" customFormat="1" x14ac:dyDescent="0.25">
      <c r="M40" s="12"/>
      <c r="N40" s="12"/>
      <c r="O40" s="12"/>
      <c r="P40" s="12"/>
    </row>
    <row r="41" spans="13:16" s="11" customFormat="1" x14ac:dyDescent="0.25">
      <c r="M41" s="12"/>
      <c r="N41" s="12"/>
      <c r="O41" s="12"/>
      <c r="P41" s="12"/>
    </row>
    <row r="42" spans="13:16" s="11" customFormat="1" x14ac:dyDescent="0.25">
      <c r="M42" s="12"/>
      <c r="N42" s="12"/>
      <c r="O42" s="12"/>
      <c r="P42" s="12"/>
    </row>
    <row r="43" spans="13:16" s="11" customFormat="1" x14ac:dyDescent="0.25">
      <c r="M43" s="12"/>
      <c r="N43" s="12"/>
      <c r="O43" s="12"/>
      <c r="P43" s="12"/>
    </row>
    <row r="44" spans="13:16" s="11" customFormat="1" x14ac:dyDescent="0.25">
      <c r="M44" s="12"/>
      <c r="N44" s="12"/>
      <c r="O44" s="12"/>
      <c r="P44" s="12"/>
    </row>
    <row r="45" spans="13:16" s="11" customFormat="1" x14ac:dyDescent="0.25">
      <c r="M45" s="12"/>
      <c r="N45" s="12"/>
      <c r="O45" s="12"/>
      <c r="P45" s="12"/>
    </row>
    <row r="46" spans="13:16" s="11" customFormat="1" x14ac:dyDescent="0.25">
      <c r="M46" s="12"/>
      <c r="N46" s="12"/>
      <c r="O46" s="12"/>
      <c r="P46" s="12"/>
    </row>
    <row r="47" spans="13:16" s="11" customFormat="1" x14ac:dyDescent="0.25">
      <c r="M47" s="12"/>
      <c r="N47" s="12"/>
      <c r="O47" s="12"/>
      <c r="P47" s="12"/>
    </row>
    <row r="48" spans="13:16" s="11" customFormat="1" x14ac:dyDescent="0.25">
      <c r="M48" s="12"/>
      <c r="N48" s="12"/>
      <c r="O48" s="12"/>
      <c r="P48" s="12"/>
    </row>
    <row r="49" spans="13:16" s="11" customFormat="1" x14ac:dyDescent="0.25">
      <c r="M49" s="12"/>
      <c r="N49" s="12"/>
      <c r="O49" s="12"/>
      <c r="P49" s="12"/>
    </row>
    <row r="50" spans="13:16" s="11" customFormat="1" x14ac:dyDescent="0.25">
      <c r="M50" s="12"/>
      <c r="N50" s="12"/>
      <c r="O50" s="12"/>
      <c r="P50" s="12"/>
    </row>
    <row r="51" spans="13:16" s="11" customFormat="1" x14ac:dyDescent="0.25">
      <c r="M51" s="12"/>
      <c r="N51" s="12"/>
      <c r="O51" s="12"/>
      <c r="P51" s="12"/>
    </row>
    <row r="52" spans="13:16" s="11" customFormat="1" x14ac:dyDescent="0.25">
      <c r="M52" s="12"/>
      <c r="N52" s="12"/>
      <c r="O52" s="12"/>
      <c r="P52" s="12"/>
    </row>
    <row r="53" spans="13:16" s="11" customFormat="1" x14ac:dyDescent="0.25">
      <c r="M53" s="12"/>
      <c r="N53" s="12"/>
      <c r="O53" s="12"/>
      <c r="P53" s="12"/>
    </row>
    <row r="54" spans="13:16" s="11" customFormat="1" x14ac:dyDescent="0.25">
      <c r="M54" s="12"/>
      <c r="N54" s="12"/>
      <c r="O54" s="12"/>
      <c r="P54" s="12"/>
    </row>
    <row r="55" spans="13:16" s="11" customFormat="1" x14ac:dyDescent="0.25">
      <c r="M55" s="12"/>
      <c r="N55" s="12"/>
      <c r="O55" s="12"/>
      <c r="P55" s="12"/>
    </row>
    <row r="56" spans="13:16" s="11" customFormat="1" x14ac:dyDescent="0.25">
      <c r="M56" s="12"/>
      <c r="N56" s="12"/>
      <c r="O56" s="12"/>
      <c r="P56" s="12"/>
    </row>
    <row r="57" spans="13:16" s="11" customFormat="1" x14ac:dyDescent="0.25">
      <c r="M57" s="12"/>
      <c r="N57" s="12"/>
      <c r="O57" s="12"/>
      <c r="P57" s="12"/>
    </row>
    <row r="58" spans="13:16" s="11" customFormat="1" x14ac:dyDescent="0.25">
      <c r="M58" s="12"/>
      <c r="N58" s="12"/>
      <c r="O58" s="12"/>
      <c r="P58" s="12"/>
    </row>
    <row r="59" spans="13:16" s="11" customFormat="1" x14ac:dyDescent="0.25">
      <c r="M59" s="12"/>
      <c r="N59" s="12"/>
      <c r="O59" s="12"/>
      <c r="P59" s="12"/>
    </row>
    <row r="60" spans="13:16" s="11" customFormat="1" x14ac:dyDescent="0.25">
      <c r="M60" s="12"/>
      <c r="N60" s="12"/>
      <c r="O60" s="12"/>
      <c r="P60" s="12"/>
    </row>
    <row r="61" spans="13:16" s="11" customFormat="1" x14ac:dyDescent="0.25">
      <c r="M61" s="12"/>
      <c r="N61" s="12"/>
      <c r="O61" s="12"/>
      <c r="P61" s="12"/>
    </row>
    <row r="62" spans="13:16" s="11" customFormat="1" x14ac:dyDescent="0.25">
      <c r="M62" s="12"/>
      <c r="N62" s="12"/>
      <c r="O62" s="12"/>
      <c r="P62" s="12"/>
    </row>
    <row r="63" spans="13:16" s="11" customFormat="1" x14ac:dyDescent="0.25">
      <c r="M63" s="12"/>
      <c r="N63" s="12"/>
      <c r="O63" s="12"/>
      <c r="P63" s="12"/>
    </row>
    <row r="64" spans="13:16" s="11" customFormat="1" x14ac:dyDescent="0.25">
      <c r="M64" s="12"/>
      <c r="N64" s="12"/>
      <c r="O64" s="12"/>
      <c r="P64" s="12"/>
    </row>
    <row r="65" spans="13:16" s="11" customFormat="1" x14ac:dyDescent="0.25">
      <c r="M65" s="12"/>
      <c r="N65" s="12"/>
      <c r="O65" s="12"/>
      <c r="P65" s="12"/>
    </row>
    <row r="66" spans="13:16" s="11" customFormat="1" x14ac:dyDescent="0.25">
      <c r="M66" s="12"/>
      <c r="N66" s="12"/>
      <c r="O66" s="12"/>
      <c r="P66" s="12"/>
    </row>
    <row r="67" spans="13:16" s="11" customFormat="1" x14ac:dyDescent="0.25">
      <c r="M67" s="12"/>
      <c r="N67" s="12"/>
      <c r="O67" s="12"/>
      <c r="P67" s="12"/>
    </row>
    <row r="68" spans="13:16" s="11" customFormat="1" x14ac:dyDescent="0.25">
      <c r="M68" s="12"/>
      <c r="N68" s="12"/>
      <c r="O68" s="12"/>
      <c r="P68" s="12"/>
    </row>
    <row r="69" spans="13:16" s="11" customFormat="1" x14ac:dyDescent="0.25">
      <c r="M69" s="12"/>
      <c r="N69" s="12"/>
      <c r="O69" s="12"/>
      <c r="P69" s="12"/>
    </row>
    <row r="70" spans="13:16" s="11" customFormat="1" x14ac:dyDescent="0.25">
      <c r="M70" s="12"/>
      <c r="N70" s="12"/>
      <c r="O70" s="12"/>
      <c r="P70" s="12"/>
    </row>
    <row r="71" spans="13:16" s="11" customFormat="1" x14ac:dyDescent="0.25">
      <c r="M71" s="12"/>
      <c r="N71" s="12"/>
      <c r="O71" s="12"/>
      <c r="P71" s="12"/>
    </row>
    <row r="72" spans="13:16" s="11" customFormat="1" x14ac:dyDescent="0.25">
      <c r="M72" s="12"/>
      <c r="N72" s="12"/>
      <c r="O72" s="12"/>
      <c r="P72" s="12"/>
    </row>
    <row r="73" spans="13:16" s="11" customFormat="1" x14ac:dyDescent="0.25">
      <c r="M73" s="12"/>
      <c r="N73" s="12"/>
      <c r="O73" s="12"/>
      <c r="P73" s="12"/>
    </row>
    <row r="74" spans="13:16" s="11" customFormat="1" x14ac:dyDescent="0.25">
      <c r="M74" s="12"/>
      <c r="N74" s="12"/>
      <c r="O74" s="12"/>
      <c r="P74" s="12"/>
    </row>
    <row r="75" spans="13:16" s="11" customFormat="1" x14ac:dyDescent="0.25">
      <c r="M75" s="12"/>
      <c r="N75" s="12"/>
      <c r="O75" s="12"/>
      <c r="P75" s="12"/>
    </row>
    <row r="76" spans="13:16" s="11" customFormat="1" x14ac:dyDescent="0.25">
      <c r="M76" s="12"/>
      <c r="N76" s="12"/>
      <c r="O76" s="12"/>
      <c r="P76" s="12"/>
    </row>
    <row r="77" spans="13:16" s="11" customFormat="1" x14ac:dyDescent="0.25">
      <c r="M77" s="12"/>
      <c r="N77" s="12"/>
      <c r="O77" s="12"/>
      <c r="P77" s="12"/>
    </row>
    <row r="78" spans="13:16" s="11" customFormat="1" x14ac:dyDescent="0.25">
      <c r="M78" s="12"/>
      <c r="N78" s="12"/>
      <c r="O78" s="12"/>
      <c r="P78" s="12"/>
    </row>
    <row r="79" spans="13:16" s="11" customFormat="1" x14ac:dyDescent="0.25">
      <c r="M79" s="12"/>
      <c r="N79" s="12"/>
      <c r="O79" s="12"/>
      <c r="P79" s="12"/>
    </row>
    <row r="80" spans="13:16" s="11" customFormat="1" x14ac:dyDescent="0.25">
      <c r="M80" s="12"/>
      <c r="N80" s="12"/>
      <c r="O80" s="12"/>
      <c r="P80" s="12"/>
    </row>
    <row r="81" spans="13:16" s="11" customFormat="1" x14ac:dyDescent="0.25">
      <c r="M81" s="12"/>
      <c r="N81" s="12"/>
      <c r="O81" s="12"/>
      <c r="P81" s="12"/>
    </row>
    <row r="82" spans="13:16" s="11" customFormat="1" x14ac:dyDescent="0.25">
      <c r="M82" s="12"/>
      <c r="N82" s="12"/>
      <c r="O82" s="12"/>
      <c r="P82" s="12"/>
    </row>
    <row r="83" spans="13:16" s="11" customFormat="1" x14ac:dyDescent="0.25">
      <c r="M83" s="12"/>
      <c r="N83" s="12"/>
      <c r="O83" s="12"/>
      <c r="P83" s="12"/>
    </row>
    <row r="84" spans="13:16" s="11" customFormat="1" x14ac:dyDescent="0.25">
      <c r="M84" s="12"/>
      <c r="N84" s="12"/>
      <c r="O84" s="12"/>
      <c r="P84" s="12"/>
    </row>
    <row r="85" spans="13:16" s="11" customFormat="1" x14ac:dyDescent="0.25">
      <c r="M85" s="12"/>
      <c r="N85" s="12"/>
      <c r="O85" s="12"/>
      <c r="P85" s="12"/>
    </row>
    <row r="86" spans="13:16" s="11" customFormat="1" x14ac:dyDescent="0.25">
      <c r="M86" s="12"/>
      <c r="N86" s="12"/>
      <c r="O86" s="12"/>
      <c r="P86" s="12"/>
    </row>
    <row r="87" spans="13:16" s="11" customFormat="1" x14ac:dyDescent="0.25">
      <c r="M87" s="12"/>
      <c r="N87" s="12"/>
      <c r="O87" s="12"/>
      <c r="P87" s="12"/>
    </row>
    <row r="88" spans="13:16" s="11" customFormat="1" x14ac:dyDescent="0.25">
      <c r="M88" s="12"/>
      <c r="N88" s="12"/>
      <c r="O88" s="12"/>
      <c r="P88" s="12"/>
    </row>
    <row r="89" spans="13:16" s="11" customFormat="1" x14ac:dyDescent="0.25">
      <c r="M89" s="12"/>
      <c r="N89" s="12"/>
      <c r="O89" s="12"/>
      <c r="P89" s="12"/>
    </row>
    <row r="90" spans="13:16" s="11" customFormat="1" x14ac:dyDescent="0.25">
      <c r="M90" s="12"/>
      <c r="N90" s="12"/>
      <c r="O90" s="12"/>
      <c r="P90" s="12"/>
    </row>
    <row r="91" spans="13:16" s="11" customFormat="1" x14ac:dyDescent="0.25">
      <c r="M91" s="12"/>
      <c r="N91" s="12"/>
      <c r="O91" s="12"/>
      <c r="P91" s="12"/>
    </row>
    <row r="92" spans="13:16" s="11" customFormat="1" x14ac:dyDescent="0.25">
      <c r="M92" s="12"/>
      <c r="N92" s="12"/>
      <c r="O92" s="12"/>
      <c r="P92" s="12"/>
    </row>
    <row r="93" spans="13:16" s="11" customFormat="1" x14ac:dyDescent="0.25">
      <c r="M93" s="12"/>
      <c r="N93" s="12"/>
      <c r="O93" s="12"/>
      <c r="P93" s="12"/>
    </row>
    <row r="94" spans="13:16" s="11" customFormat="1" x14ac:dyDescent="0.25">
      <c r="M94" s="12"/>
      <c r="N94" s="12"/>
      <c r="O94" s="12"/>
      <c r="P94" s="12"/>
    </row>
    <row r="95" spans="13:16" s="11" customFormat="1" x14ac:dyDescent="0.25">
      <c r="M95" s="12"/>
      <c r="N95" s="12"/>
      <c r="O95" s="12"/>
      <c r="P95" s="12"/>
    </row>
    <row r="96" spans="13:16" s="11" customFormat="1" x14ac:dyDescent="0.25">
      <c r="M96" s="12"/>
      <c r="N96" s="12"/>
      <c r="O96" s="12"/>
      <c r="P96" s="12"/>
    </row>
    <row r="97" spans="13:16" s="11" customFormat="1" x14ac:dyDescent="0.25">
      <c r="M97" s="12"/>
      <c r="N97" s="12"/>
      <c r="O97" s="12"/>
      <c r="P97" s="12"/>
    </row>
    <row r="98" spans="13:16" s="11" customFormat="1" x14ac:dyDescent="0.25">
      <c r="M98" s="12"/>
      <c r="N98" s="12"/>
      <c r="O98" s="12"/>
      <c r="P98" s="12"/>
    </row>
    <row r="99" spans="13:16" s="11" customFormat="1" x14ac:dyDescent="0.25">
      <c r="M99" s="12"/>
      <c r="N99" s="12"/>
      <c r="O99" s="12"/>
      <c r="P99" s="12"/>
    </row>
    <row r="100" spans="13:16" s="11" customFormat="1" x14ac:dyDescent="0.25">
      <c r="M100" s="12"/>
      <c r="N100" s="12"/>
      <c r="O100" s="12"/>
      <c r="P100" s="12"/>
    </row>
    <row r="101" spans="13:16" s="11" customFormat="1" x14ac:dyDescent="0.25">
      <c r="M101" s="12"/>
      <c r="N101" s="12"/>
      <c r="O101" s="12"/>
      <c r="P101" s="12"/>
    </row>
    <row r="102" spans="13:16" s="11" customFormat="1" x14ac:dyDescent="0.25">
      <c r="M102" s="12"/>
      <c r="N102" s="12"/>
      <c r="O102" s="12"/>
      <c r="P102" s="12"/>
    </row>
    <row r="103" spans="13:16" s="11" customFormat="1" x14ac:dyDescent="0.25">
      <c r="M103" s="12"/>
      <c r="N103" s="12"/>
      <c r="O103" s="12"/>
      <c r="P103" s="12"/>
    </row>
    <row r="104" spans="13:16" s="11" customFormat="1" x14ac:dyDescent="0.25">
      <c r="M104" s="12"/>
      <c r="N104" s="12"/>
      <c r="O104" s="12"/>
      <c r="P104" s="12"/>
    </row>
    <row r="105" spans="13:16" s="11" customFormat="1" x14ac:dyDescent="0.25">
      <c r="M105" s="12"/>
      <c r="N105" s="12"/>
      <c r="O105" s="12"/>
      <c r="P105" s="12"/>
    </row>
    <row r="106" spans="13:16" s="11" customFormat="1" x14ac:dyDescent="0.25">
      <c r="M106" s="12"/>
      <c r="N106" s="12"/>
      <c r="O106" s="12"/>
      <c r="P106" s="12"/>
    </row>
    <row r="107" spans="13:16" s="11" customFormat="1" x14ac:dyDescent="0.25">
      <c r="M107" s="12"/>
      <c r="N107" s="12"/>
      <c r="O107" s="12"/>
      <c r="P107" s="12"/>
    </row>
    <row r="108" spans="13:16" s="11" customFormat="1" x14ac:dyDescent="0.25">
      <c r="M108" s="12"/>
      <c r="N108" s="12"/>
      <c r="O108" s="12"/>
      <c r="P108" s="12"/>
    </row>
    <row r="109" spans="13:16" s="11" customFormat="1" x14ac:dyDescent="0.25">
      <c r="M109" s="12"/>
      <c r="N109" s="12"/>
      <c r="O109" s="12"/>
      <c r="P109" s="12"/>
    </row>
    <row r="110" spans="13:16" s="11" customFormat="1" x14ac:dyDescent="0.25">
      <c r="M110" s="12"/>
      <c r="N110" s="12"/>
      <c r="O110" s="12"/>
      <c r="P110" s="12"/>
    </row>
    <row r="111" spans="13:16" s="11" customFormat="1" x14ac:dyDescent="0.25">
      <c r="M111" s="12"/>
      <c r="N111" s="12"/>
      <c r="O111" s="12"/>
      <c r="P111" s="12"/>
    </row>
    <row r="112" spans="13:16" s="11" customFormat="1" x14ac:dyDescent="0.25">
      <c r="M112" s="12"/>
      <c r="N112" s="12"/>
      <c r="O112" s="12"/>
      <c r="P112" s="12"/>
    </row>
    <row r="113" spans="13:16" s="11" customFormat="1" x14ac:dyDescent="0.25">
      <c r="M113" s="12"/>
      <c r="N113" s="12"/>
      <c r="O113" s="12"/>
      <c r="P113" s="12"/>
    </row>
    <row r="114" spans="13:16" s="11" customFormat="1" x14ac:dyDescent="0.25">
      <c r="M114" s="12"/>
      <c r="N114" s="12"/>
      <c r="O114" s="12"/>
      <c r="P114" s="12"/>
    </row>
    <row r="115" spans="13:16" s="11" customFormat="1" x14ac:dyDescent="0.25">
      <c r="M115" s="12"/>
      <c r="N115" s="12"/>
      <c r="O115" s="12"/>
      <c r="P115" s="12"/>
    </row>
    <row r="116" spans="13:16" s="11" customFormat="1" x14ac:dyDescent="0.25">
      <c r="M116" s="12"/>
      <c r="N116" s="12"/>
      <c r="O116" s="12"/>
      <c r="P116" s="12"/>
    </row>
    <row r="117" spans="13:16" s="11" customFormat="1" x14ac:dyDescent="0.25">
      <c r="M117" s="12"/>
      <c r="N117" s="12"/>
      <c r="O117" s="12"/>
      <c r="P117" s="12"/>
    </row>
    <row r="118" spans="13:16" s="11" customFormat="1" x14ac:dyDescent="0.25">
      <c r="M118" s="12"/>
      <c r="N118" s="12"/>
      <c r="O118" s="12"/>
      <c r="P118" s="12"/>
    </row>
    <row r="119" spans="13:16" s="11" customFormat="1" x14ac:dyDescent="0.25">
      <c r="M119" s="12"/>
      <c r="N119" s="12"/>
      <c r="O119" s="12"/>
      <c r="P119" s="12"/>
    </row>
    <row r="120" spans="13:16" s="11" customFormat="1" x14ac:dyDescent="0.25">
      <c r="M120" s="12"/>
      <c r="N120" s="12"/>
      <c r="O120" s="12"/>
      <c r="P120" s="12"/>
    </row>
    <row r="121" spans="13:16" s="11" customFormat="1" x14ac:dyDescent="0.25">
      <c r="M121" s="12"/>
      <c r="N121" s="12"/>
      <c r="O121" s="12"/>
      <c r="P121" s="12"/>
    </row>
    <row r="122" spans="13:16" s="11" customFormat="1" x14ac:dyDescent="0.25">
      <c r="M122" s="12"/>
      <c r="N122" s="12"/>
      <c r="O122" s="12"/>
      <c r="P122" s="12"/>
    </row>
    <row r="123" spans="13:16" s="11" customFormat="1" x14ac:dyDescent="0.25">
      <c r="M123" s="12"/>
      <c r="N123" s="12"/>
      <c r="O123" s="12"/>
      <c r="P123" s="12"/>
    </row>
    <row r="124" spans="13:16" s="11" customFormat="1" x14ac:dyDescent="0.25">
      <c r="M124" s="12"/>
      <c r="N124" s="12"/>
      <c r="O124" s="12"/>
      <c r="P124" s="12"/>
    </row>
    <row r="125" spans="13:16" s="11" customFormat="1" x14ac:dyDescent="0.25">
      <c r="M125" s="12"/>
      <c r="N125" s="12"/>
      <c r="O125" s="12"/>
      <c r="P125" s="12"/>
    </row>
    <row r="126" spans="13:16" s="11" customFormat="1" x14ac:dyDescent="0.25">
      <c r="M126" s="12"/>
      <c r="N126" s="12"/>
      <c r="O126" s="12"/>
      <c r="P126" s="12"/>
    </row>
    <row r="127" spans="13:16" s="11" customFormat="1" x14ac:dyDescent="0.25">
      <c r="M127" s="12"/>
      <c r="N127" s="12"/>
      <c r="O127" s="12"/>
      <c r="P127" s="12"/>
    </row>
    <row r="128" spans="13:16" s="11" customFormat="1" x14ac:dyDescent="0.25">
      <c r="M128" s="12"/>
      <c r="N128" s="12"/>
      <c r="O128" s="12"/>
      <c r="P128" s="12"/>
    </row>
    <row r="129" spans="13:16" s="11" customFormat="1" x14ac:dyDescent="0.25">
      <c r="M129" s="12"/>
      <c r="N129" s="12"/>
      <c r="O129" s="12"/>
      <c r="P129" s="12"/>
    </row>
    <row r="130" spans="13:16" s="11" customFormat="1" x14ac:dyDescent="0.25">
      <c r="M130" s="12"/>
      <c r="N130" s="12"/>
      <c r="O130" s="12"/>
      <c r="P130" s="12"/>
    </row>
    <row r="131" spans="13:16" s="11" customFormat="1" x14ac:dyDescent="0.25">
      <c r="M131" s="12"/>
      <c r="N131" s="12"/>
      <c r="O131" s="12"/>
      <c r="P131" s="12"/>
    </row>
    <row r="132" spans="13:16" s="11" customFormat="1" x14ac:dyDescent="0.25">
      <c r="M132" s="12"/>
      <c r="N132" s="12"/>
      <c r="O132" s="12"/>
      <c r="P132" s="12"/>
    </row>
    <row r="133" spans="13:16" s="11" customFormat="1" x14ac:dyDescent="0.25">
      <c r="M133" s="12"/>
      <c r="N133" s="12"/>
      <c r="O133" s="12"/>
      <c r="P133" s="12"/>
    </row>
    <row r="134" spans="13:16" s="11" customFormat="1" x14ac:dyDescent="0.25">
      <c r="M134" s="12"/>
      <c r="N134" s="12"/>
      <c r="O134" s="12"/>
      <c r="P134" s="12"/>
    </row>
    <row r="135" spans="13:16" s="11" customFormat="1" x14ac:dyDescent="0.25">
      <c r="M135" s="12"/>
      <c r="N135" s="12"/>
      <c r="O135" s="12"/>
      <c r="P135" s="12"/>
    </row>
    <row r="136" spans="13:16" s="11" customFormat="1" x14ac:dyDescent="0.25">
      <c r="M136" s="12"/>
      <c r="N136" s="12"/>
      <c r="O136" s="12"/>
      <c r="P136" s="12"/>
    </row>
    <row r="137" spans="13:16" s="11" customFormat="1" x14ac:dyDescent="0.25">
      <c r="M137" s="12"/>
      <c r="N137" s="12"/>
      <c r="O137" s="12"/>
      <c r="P137" s="12"/>
    </row>
    <row r="138" spans="13:16" s="11" customFormat="1" x14ac:dyDescent="0.25">
      <c r="M138" s="12"/>
      <c r="N138" s="12"/>
      <c r="O138" s="12"/>
      <c r="P138" s="12"/>
    </row>
    <row r="139" spans="13:16" s="11" customFormat="1" x14ac:dyDescent="0.25">
      <c r="M139" s="12"/>
      <c r="N139" s="12"/>
      <c r="O139" s="12"/>
      <c r="P139" s="12"/>
    </row>
    <row r="140" spans="13:16" s="11" customFormat="1" x14ac:dyDescent="0.25">
      <c r="M140" s="12"/>
      <c r="N140" s="12"/>
      <c r="O140" s="12"/>
      <c r="P140" s="12"/>
    </row>
    <row r="141" spans="13:16" s="11" customFormat="1" x14ac:dyDescent="0.25">
      <c r="M141" s="12"/>
      <c r="N141" s="12"/>
      <c r="O141" s="12"/>
      <c r="P141" s="12"/>
    </row>
    <row r="142" spans="13:16" s="11" customFormat="1" x14ac:dyDescent="0.25">
      <c r="M142" s="12"/>
      <c r="N142" s="12"/>
      <c r="O142" s="12"/>
      <c r="P142" s="12"/>
    </row>
    <row r="143" spans="13:16" s="11" customFormat="1" x14ac:dyDescent="0.25">
      <c r="M143" s="12"/>
      <c r="N143" s="12"/>
      <c r="O143" s="12"/>
      <c r="P143" s="12"/>
    </row>
    <row r="144" spans="13:16" s="11" customFormat="1" x14ac:dyDescent="0.25">
      <c r="M144" s="12"/>
      <c r="N144" s="12"/>
      <c r="O144" s="12"/>
      <c r="P144" s="12"/>
    </row>
    <row r="145" spans="12:16" s="11" customFormat="1" x14ac:dyDescent="0.25">
      <c r="M145" s="12"/>
      <c r="N145" s="12"/>
      <c r="O145" s="12"/>
      <c r="P145" s="12"/>
    </row>
    <row r="146" spans="12:16" s="11" customFormat="1" x14ac:dyDescent="0.25">
      <c r="M146" s="12"/>
      <c r="N146" s="12"/>
      <c r="O146" s="12"/>
      <c r="P146" s="12"/>
    </row>
    <row r="147" spans="12:16" s="11" customFormat="1" x14ac:dyDescent="0.25">
      <c r="M147" s="12"/>
      <c r="N147" s="12"/>
      <c r="O147" s="12"/>
      <c r="P147" s="12"/>
    </row>
    <row r="148" spans="12:16" s="11" customFormat="1" x14ac:dyDescent="0.25">
      <c r="M148" s="12"/>
      <c r="N148" s="12"/>
      <c r="O148" s="12"/>
      <c r="P148" s="12"/>
    </row>
    <row r="149" spans="12:16" s="11" customFormat="1" x14ac:dyDescent="0.25">
      <c r="L149"/>
      <c r="M149" s="12"/>
      <c r="N149" s="12"/>
      <c r="O149" s="12"/>
      <c r="P149" s="12"/>
    </row>
  </sheetData>
  <mergeCells count="22">
    <mergeCell ref="M21:N21"/>
    <mergeCell ref="O21:P21"/>
    <mergeCell ref="A4:A5"/>
    <mergeCell ref="B4:B5"/>
    <mergeCell ref="C4:C5"/>
    <mergeCell ref="D4:D5"/>
    <mergeCell ref="E4:E5"/>
    <mergeCell ref="B16:R16"/>
    <mergeCell ref="Q4:Q5"/>
    <mergeCell ref="R4:R5"/>
    <mergeCell ref="B8:R8"/>
    <mergeCell ref="B10:R10"/>
    <mergeCell ref="B12:R12"/>
    <mergeCell ref="B14:R14"/>
    <mergeCell ref="G4:G5"/>
    <mergeCell ref="H4:I4"/>
    <mergeCell ref="B18:R18"/>
    <mergeCell ref="J4:J5"/>
    <mergeCell ref="K4:L4"/>
    <mergeCell ref="M4:N4"/>
    <mergeCell ref="O4:P4"/>
    <mergeCell ref="F4:F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S139"/>
  <sheetViews>
    <sheetView zoomScale="82" zoomScaleNormal="82" workbookViewId="0">
      <selection activeCell="E2" sqref="E2"/>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1" width="10.7109375" customWidth="1"/>
    <col min="12" max="12" width="12.7109375" customWidth="1"/>
    <col min="13" max="16" width="14.7109375" style="2" customWidth="1"/>
    <col min="17" max="17" width="16.7109375"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1" spans="1:19" ht="18.75" x14ac:dyDescent="0.3">
      <c r="A1" s="266" t="s">
        <v>793</v>
      </c>
    </row>
    <row r="2" spans="1:19" x14ac:dyDescent="0.25">
      <c r="A2" s="1" t="s">
        <v>799</v>
      </c>
    </row>
    <row r="4" spans="1:19" s="4" customFormat="1" ht="47.25" customHeight="1" x14ac:dyDescent="0.25">
      <c r="A4" s="302" t="s">
        <v>0</v>
      </c>
      <c r="B4" s="304" t="s">
        <v>1</v>
      </c>
      <c r="C4" s="304" t="s">
        <v>2</v>
      </c>
      <c r="D4" s="304" t="s">
        <v>3</v>
      </c>
      <c r="E4" s="302" t="s">
        <v>4</v>
      </c>
      <c r="F4" s="302" t="s">
        <v>5</v>
      </c>
      <c r="G4" s="302" t="s">
        <v>6</v>
      </c>
      <c r="H4" s="319" t="s">
        <v>7</v>
      </c>
      <c r="I4" s="319"/>
      <c r="J4" s="302" t="s">
        <v>8</v>
      </c>
      <c r="K4" s="320" t="s">
        <v>9</v>
      </c>
      <c r="L4" s="321"/>
      <c r="M4" s="322" t="s">
        <v>10</v>
      </c>
      <c r="N4" s="322"/>
      <c r="O4" s="322" t="s">
        <v>11</v>
      </c>
      <c r="P4" s="322"/>
      <c r="Q4" s="302" t="s">
        <v>12</v>
      </c>
      <c r="R4" s="304" t="s">
        <v>13</v>
      </c>
      <c r="S4" s="3"/>
    </row>
    <row r="5" spans="1:19" s="4" customFormat="1" ht="35.25" customHeight="1" x14ac:dyDescent="0.2">
      <c r="A5" s="303"/>
      <c r="B5" s="305"/>
      <c r="C5" s="305"/>
      <c r="D5" s="305"/>
      <c r="E5" s="303"/>
      <c r="F5" s="303"/>
      <c r="G5" s="303"/>
      <c r="H5" s="20" t="s">
        <v>14</v>
      </c>
      <c r="I5" s="20" t="s">
        <v>15</v>
      </c>
      <c r="J5" s="303"/>
      <c r="K5" s="21">
        <v>2018</v>
      </c>
      <c r="L5" s="21">
        <v>2019</v>
      </c>
      <c r="M5" s="13">
        <v>2018</v>
      </c>
      <c r="N5" s="13">
        <v>2019</v>
      </c>
      <c r="O5" s="13">
        <v>2018</v>
      </c>
      <c r="P5" s="13">
        <v>2019</v>
      </c>
      <c r="Q5" s="303"/>
      <c r="R5" s="305"/>
      <c r="S5" s="3"/>
    </row>
    <row r="6" spans="1:19" s="4" customFormat="1" ht="15.75" customHeight="1" x14ac:dyDescent="0.2">
      <c r="A6" s="19" t="s">
        <v>16</v>
      </c>
      <c r="B6" s="20" t="s">
        <v>17</v>
      </c>
      <c r="C6" s="20" t="s">
        <v>18</v>
      </c>
      <c r="D6" s="20" t="s">
        <v>19</v>
      </c>
      <c r="E6" s="19" t="s">
        <v>20</v>
      </c>
      <c r="F6" s="19" t="s">
        <v>21</v>
      </c>
      <c r="G6" s="19" t="s">
        <v>22</v>
      </c>
      <c r="H6" s="20" t="s">
        <v>23</v>
      </c>
      <c r="I6" s="20" t="s">
        <v>24</v>
      </c>
      <c r="J6" s="19" t="s">
        <v>25</v>
      </c>
      <c r="K6" s="21" t="s">
        <v>26</v>
      </c>
      <c r="L6" s="21" t="s">
        <v>27</v>
      </c>
      <c r="M6" s="22" t="s">
        <v>28</v>
      </c>
      <c r="N6" s="22" t="s">
        <v>29</v>
      </c>
      <c r="O6" s="22" t="s">
        <v>30</v>
      </c>
      <c r="P6" s="22" t="s">
        <v>31</v>
      </c>
      <c r="Q6" s="19" t="s">
        <v>32</v>
      </c>
      <c r="R6" s="20" t="s">
        <v>33</v>
      </c>
      <c r="S6" s="3"/>
    </row>
    <row r="7" spans="1:19" s="4" customFormat="1" ht="48" customHeight="1" x14ac:dyDescent="0.2">
      <c r="A7" s="291">
        <v>1</v>
      </c>
      <c r="B7" s="291">
        <v>1</v>
      </c>
      <c r="C7" s="291">
        <v>4</v>
      </c>
      <c r="D7" s="307">
        <v>2</v>
      </c>
      <c r="E7" s="310" t="s">
        <v>243</v>
      </c>
      <c r="F7" s="307" t="s">
        <v>244</v>
      </c>
      <c r="G7" s="307" t="s">
        <v>245</v>
      </c>
      <c r="H7" s="179" t="s">
        <v>246</v>
      </c>
      <c r="I7" s="69" t="s">
        <v>247</v>
      </c>
      <c r="J7" s="307" t="s">
        <v>248</v>
      </c>
      <c r="K7" s="324" t="s">
        <v>249</v>
      </c>
      <c r="L7" s="351"/>
      <c r="M7" s="326">
        <v>14010</v>
      </c>
      <c r="N7" s="353"/>
      <c r="O7" s="326">
        <v>14010</v>
      </c>
      <c r="P7" s="353"/>
      <c r="Q7" s="307" t="s">
        <v>250</v>
      </c>
      <c r="R7" s="307" t="s">
        <v>251</v>
      </c>
      <c r="S7" s="3"/>
    </row>
    <row r="8" spans="1:19" s="10" customFormat="1" ht="49.5" customHeight="1" x14ac:dyDescent="0.25">
      <c r="A8" s="292"/>
      <c r="B8" s="292"/>
      <c r="C8" s="292"/>
      <c r="D8" s="309"/>
      <c r="E8" s="312"/>
      <c r="F8" s="309"/>
      <c r="G8" s="309"/>
      <c r="H8" s="179" t="s">
        <v>252</v>
      </c>
      <c r="I8" s="69" t="s">
        <v>253</v>
      </c>
      <c r="J8" s="309"/>
      <c r="K8" s="325"/>
      <c r="L8" s="352"/>
      <c r="M8" s="327"/>
      <c r="N8" s="354"/>
      <c r="O8" s="327"/>
      <c r="P8" s="354"/>
      <c r="Q8" s="309"/>
      <c r="R8" s="309"/>
      <c r="S8" s="9"/>
    </row>
    <row r="9" spans="1:19" s="10" customFormat="1" ht="85.5" customHeight="1" x14ac:dyDescent="0.25">
      <c r="A9" s="63"/>
      <c r="B9" s="295" t="s">
        <v>254</v>
      </c>
      <c r="C9" s="296"/>
      <c r="D9" s="296"/>
      <c r="E9" s="296"/>
      <c r="F9" s="296"/>
      <c r="G9" s="296"/>
      <c r="H9" s="296"/>
      <c r="I9" s="296"/>
      <c r="J9" s="296"/>
      <c r="K9" s="296"/>
      <c r="L9" s="296"/>
      <c r="M9" s="296"/>
      <c r="N9" s="296"/>
      <c r="O9" s="296"/>
      <c r="P9" s="296"/>
      <c r="Q9" s="296"/>
      <c r="R9" s="297"/>
      <c r="S9" s="9"/>
    </row>
    <row r="10" spans="1:19" s="10" customFormat="1" ht="119.25" customHeight="1" x14ac:dyDescent="0.25">
      <c r="A10" s="291">
        <v>2</v>
      </c>
      <c r="B10" s="293">
        <v>1</v>
      </c>
      <c r="C10" s="293">
        <v>4</v>
      </c>
      <c r="D10" s="287">
        <v>2</v>
      </c>
      <c r="E10" s="298" t="s">
        <v>255</v>
      </c>
      <c r="F10" s="287" t="s">
        <v>256</v>
      </c>
      <c r="G10" s="307" t="s">
        <v>257</v>
      </c>
      <c r="H10" s="180" t="s">
        <v>258</v>
      </c>
      <c r="I10" s="69" t="s">
        <v>259</v>
      </c>
      <c r="J10" s="287" t="s">
        <v>260</v>
      </c>
      <c r="K10" s="294" t="s">
        <v>43</v>
      </c>
      <c r="L10" s="287"/>
      <c r="M10" s="286">
        <v>9790</v>
      </c>
      <c r="N10" s="287"/>
      <c r="O10" s="286">
        <v>9790</v>
      </c>
      <c r="P10" s="287"/>
      <c r="Q10" s="287" t="s">
        <v>250</v>
      </c>
      <c r="R10" s="287" t="s">
        <v>251</v>
      </c>
      <c r="S10" s="9"/>
    </row>
    <row r="11" spans="1:19" s="10" customFormat="1" ht="133.5" customHeight="1" x14ac:dyDescent="0.25">
      <c r="A11" s="292"/>
      <c r="B11" s="293"/>
      <c r="C11" s="293"/>
      <c r="D11" s="287"/>
      <c r="E11" s="298"/>
      <c r="F11" s="287"/>
      <c r="G11" s="350"/>
      <c r="H11" s="180" t="s">
        <v>252</v>
      </c>
      <c r="I11" s="69" t="s">
        <v>253</v>
      </c>
      <c r="J11" s="287"/>
      <c r="K11" s="294"/>
      <c r="L11" s="287"/>
      <c r="M11" s="286"/>
      <c r="N11" s="287"/>
      <c r="O11" s="286"/>
      <c r="P11" s="287"/>
      <c r="Q11" s="287"/>
      <c r="R11" s="287"/>
      <c r="S11" s="9"/>
    </row>
    <row r="12" spans="1:19" s="10" customFormat="1" ht="56.25" customHeight="1" x14ac:dyDescent="0.25">
      <c r="A12" s="178"/>
      <c r="B12" s="295" t="s">
        <v>261</v>
      </c>
      <c r="C12" s="296"/>
      <c r="D12" s="296"/>
      <c r="E12" s="296"/>
      <c r="F12" s="296"/>
      <c r="G12" s="296"/>
      <c r="H12" s="296"/>
      <c r="I12" s="296"/>
      <c r="J12" s="296"/>
      <c r="K12" s="296"/>
      <c r="L12" s="296"/>
      <c r="M12" s="296"/>
      <c r="N12" s="296"/>
      <c r="O12" s="296"/>
      <c r="P12" s="296"/>
      <c r="Q12" s="296"/>
      <c r="R12" s="297"/>
      <c r="S12" s="9"/>
    </row>
    <row r="13" spans="1:19" s="11" customFormat="1" ht="128.25" customHeight="1" x14ac:dyDescent="0.25">
      <c r="A13" s="178">
        <v>3</v>
      </c>
      <c r="B13" s="178">
        <v>1</v>
      </c>
      <c r="C13" s="178">
        <v>4</v>
      </c>
      <c r="D13" s="180">
        <v>2</v>
      </c>
      <c r="E13" s="104" t="s">
        <v>262</v>
      </c>
      <c r="F13" s="180" t="s">
        <v>263</v>
      </c>
      <c r="G13" s="180" t="s">
        <v>128</v>
      </c>
      <c r="H13" s="180" t="s">
        <v>264</v>
      </c>
      <c r="I13" s="69" t="s">
        <v>265</v>
      </c>
      <c r="J13" s="180" t="s">
        <v>266</v>
      </c>
      <c r="K13" s="179" t="s">
        <v>50</v>
      </c>
      <c r="L13" s="179"/>
      <c r="M13" s="182">
        <v>64200</v>
      </c>
      <c r="N13" s="182"/>
      <c r="O13" s="182">
        <v>64200</v>
      </c>
      <c r="P13" s="182"/>
      <c r="Q13" s="180" t="s">
        <v>250</v>
      </c>
      <c r="R13" s="180" t="s">
        <v>251</v>
      </c>
    </row>
    <row r="14" spans="1:19" s="11" customFormat="1" ht="53.25" customHeight="1" x14ac:dyDescent="0.25">
      <c r="A14" s="178"/>
      <c r="B14" s="295" t="s">
        <v>267</v>
      </c>
      <c r="C14" s="296"/>
      <c r="D14" s="296"/>
      <c r="E14" s="296"/>
      <c r="F14" s="296"/>
      <c r="G14" s="296"/>
      <c r="H14" s="296"/>
      <c r="I14" s="296"/>
      <c r="J14" s="296"/>
      <c r="K14" s="296"/>
      <c r="L14" s="296"/>
      <c r="M14" s="296"/>
      <c r="N14" s="296"/>
      <c r="O14" s="296"/>
      <c r="P14" s="296"/>
      <c r="Q14" s="296"/>
      <c r="R14" s="297"/>
    </row>
    <row r="15" spans="1:19" s="11" customFormat="1" ht="60.75" customHeight="1" x14ac:dyDescent="0.25">
      <c r="A15" s="293">
        <v>4</v>
      </c>
      <c r="B15" s="293">
        <v>1</v>
      </c>
      <c r="C15" s="293">
        <v>4</v>
      </c>
      <c r="D15" s="287">
        <v>5</v>
      </c>
      <c r="E15" s="298" t="s">
        <v>268</v>
      </c>
      <c r="F15" s="287" t="s">
        <v>269</v>
      </c>
      <c r="G15" s="291" t="s">
        <v>270</v>
      </c>
      <c r="H15" s="180" t="s">
        <v>246</v>
      </c>
      <c r="I15" s="178">
        <v>40</v>
      </c>
      <c r="J15" s="287" t="s">
        <v>266</v>
      </c>
      <c r="K15" s="293" t="s">
        <v>43</v>
      </c>
      <c r="L15" s="293"/>
      <c r="M15" s="286">
        <v>60000</v>
      </c>
      <c r="N15" s="286"/>
      <c r="O15" s="286">
        <v>60000</v>
      </c>
      <c r="P15" s="293"/>
      <c r="Q15" s="287" t="s">
        <v>250</v>
      </c>
      <c r="R15" s="287" t="s">
        <v>251</v>
      </c>
    </row>
    <row r="16" spans="1:19" s="11" customFormat="1" ht="60.75" customHeight="1" x14ac:dyDescent="0.25">
      <c r="A16" s="293"/>
      <c r="B16" s="293"/>
      <c r="C16" s="293"/>
      <c r="D16" s="287"/>
      <c r="E16" s="298"/>
      <c r="F16" s="287"/>
      <c r="G16" s="348"/>
      <c r="H16" s="180" t="s">
        <v>264</v>
      </c>
      <c r="I16" s="178">
        <v>20</v>
      </c>
      <c r="J16" s="287"/>
      <c r="K16" s="293"/>
      <c r="L16" s="293"/>
      <c r="M16" s="286"/>
      <c r="N16" s="286"/>
      <c r="O16" s="286"/>
      <c r="P16" s="293"/>
      <c r="Q16" s="287"/>
      <c r="R16" s="287"/>
    </row>
    <row r="17" spans="1:19" s="11" customFormat="1" ht="60.75" customHeight="1" x14ac:dyDescent="0.25">
      <c r="A17" s="293"/>
      <c r="B17" s="293"/>
      <c r="C17" s="293"/>
      <c r="D17" s="287"/>
      <c r="E17" s="298"/>
      <c r="F17" s="287"/>
      <c r="G17" s="349"/>
      <c r="H17" s="180" t="s">
        <v>252</v>
      </c>
      <c r="I17" s="69" t="s">
        <v>271</v>
      </c>
      <c r="J17" s="287"/>
      <c r="K17" s="293"/>
      <c r="L17" s="293"/>
      <c r="M17" s="286"/>
      <c r="N17" s="286"/>
      <c r="O17" s="286"/>
      <c r="P17" s="293"/>
      <c r="Q17" s="287"/>
      <c r="R17" s="287"/>
    </row>
    <row r="18" spans="1:19" s="11" customFormat="1" ht="77.25" customHeight="1" x14ac:dyDescent="0.25">
      <c r="A18" s="178"/>
      <c r="B18" s="295" t="s">
        <v>272</v>
      </c>
      <c r="C18" s="296"/>
      <c r="D18" s="296"/>
      <c r="E18" s="296"/>
      <c r="F18" s="296"/>
      <c r="G18" s="296"/>
      <c r="H18" s="296"/>
      <c r="I18" s="296"/>
      <c r="J18" s="296"/>
      <c r="K18" s="296"/>
      <c r="L18" s="296"/>
      <c r="M18" s="296"/>
      <c r="N18" s="296"/>
      <c r="O18" s="296"/>
      <c r="P18" s="296"/>
      <c r="Q18" s="296"/>
      <c r="R18" s="297"/>
    </row>
    <row r="19" spans="1:19" s="218" customFormat="1" ht="179.25" customHeight="1" x14ac:dyDescent="0.25">
      <c r="A19" s="178">
        <v>5</v>
      </c>
      <c r="B19" s="178">
        <v>1</v>
      </c>
      <c r="C19" s="178">
        <v>4</v>
      </c>
      <c r="D19" s="180">
        <v>5</v>
      </c>
      <c r="E19" s="180" t="s">
        <v>739</v>
      </c>
      <c r="F19" s="180" t="s">
        <v>681</v>
      </c>
      <c r="G19" s="180" t="s">
        <v>37</v>
      </c>
      <c r="H19" s="180" t="s">
        <v>682</v>
      </c>
      <c r="I19" s="69" t="s">
        <v>222</v>
      </c>
      <c r="J19" s="180" t="s">
        <v>683</v>
      </c>
      <c r="K19" s="179" t="s">
        <v>344</v>
      </c>
      <c r="L19" s="179"/>
      <c r="M19" s="182">
        <v>27588.5</v>
      </c>
      <c r="N19" s="182"/>
      <c r="O19" s="182">
        <v>20963.5</v>
      </c>
      <c r="P19" s="182"/>
      <c r="Q19" s="180" t="s">
        <v>656</v>
      </c>
      <c r="R19" s="180" t="s">
        <v>684</v>
      </c>
      <c r="S19" s="217"/>
    </row>
    <row r="20" spans="1:19" s="218" customFormat="1" ht="21.75" customHeight="1" x14ac:dyDescent="0.25">
      <c r="A20" s="178"/>
      <c r="B20" s="288" t="s">
        <v>685</v>
      </c>
      <c r="C20" s="289"/>
      <c r="D20" s="289"/>
      <c r="E20" s="289"/>
      <c r="F20" s="289"/>
      <c r="G20" s="289"/>
      <c r="H20" s="289"/>
      <c r="I20" s="289"/>
      <c r="J20" s="289"/>
      <c r="K20" s="289"/>
      <c r="L20" s="289"/>
      <c r="M20" s="289"/>
      <c r="N20" s="289"/>
      <c r="O20" s="289"/>
      <c r="P20" s="289"/>
      <c r="Q20" s="289"/>
      <c r="R20" s="290"/>
      <c r="S20" s="217"/>
    </row>
    <row r="21" spans="1:19" s="11" customFormat="1" x14ac:dyDescent="0.25"/>
    <row r="22" spans="1:19" s="11" customFormat="1" x14ac:dyDescent="0.25"/>
    <row r="23" spans="1:19" s="11" customFormat="1" x14ac:dyDescent="0.25">
      <c r="M23" s="283" t="s">
        <v>144</v>
      </c>
      <c r="N23" s="284"/>
      <c r="O23" s="284" t="s">
        <v>145</v>
      </c>
      <c r="P23" s="285"/>
    </row>
    <row r="24" spans="1:19" s="11" customFormat="1" x14ac:dyDescent="0.25">
      <c r="M24" s="25" t="s">
        <v>118</v>
      </c>
      <c r="N24" s="25" t="s">
        <v>119</v>
      </c>
      <c r="O24" s="25" t="s">
        <v>118</v>
      </c>
      <c r="P24" s="25" t="s">
        <v>119</v>
      </c>
    </row>
    <row r="25" spans="1:19" s="11" customFormat="1" x14ac:dyDescent="0.25">
      <c r="M25" s="26">
        <v>4</v>
      </c>
      <c r="N25" s="27">
        <f>M7+M10+M13+M15</f>
        <v>148000</v>
      </c>
      <c r="O25" s="28">
        <v>1</v>
      </c>
      <c r="P25" s="155">
        <v>20963.5</v>
      </c>
    </row>
    <row r="26" spans="1:19" s="11" customFormat="1" x14ac:dyDescent="0.25">
      <c r="M26" s="12"/>
      <c r="N26" s="12"/>
      <c r="O26" s="12"/>
      <c r="P26" s="12"/>
    </row>
    <row r="27" spans="1:19" s="11" customFormat="1" x14ac:dyDescent="0.25">
      <c r="M27" s="12"/>
      <c r="N27" s="12"/>
      <c r="O27" s="12"/>
      <c r="P27" s="12"/>
    </row>
    <row r="28" spans="1:19" s="11" customFormat="1" x14ac:dyDescent="0.25"/>
    <row r="29" spans="1:19" s="11" customFormat="1" x14ac:dyDescent="0.25"/>
    <row r="30" spans="1:19" s="11" customFormat="1" x14ac:dyDescent="0.25"/>
    <row r="31" spans="1:19" s="11" customFormat="1" x14ac:dyDescent="0.25"/>
    <row r="32" spans="1:19" s="11" customFormat="1" x14ac:dyDescent="0.25">
      <c r="M32" s="12"/>
      <c r="N32" s="12"/>
      <c r="O32" s="12"/>
      <c r="P32" s="12"/>
    </row>
    <row r="33" spans="13:16" s="11" customFormat="1" x14ac:dyDescent="0.25">
      <c r="M33" s="12"/>
      <c r="N33" s="12"/>
      <c r="O33" s="12"/>
      <c r="P33" s="12"/>
    </row>
    <row r="34" spans="13:16" s="11" customFormat="1" x14ac:dyDescent="0.25">
      <c r="M34" s="12"/>
      <c r="N34" s="12"/>
      <c r="O34" s="12"/>
      <c r="P34" s="12"/>
    </row>
    <row r="35" spans="13:16" s="11" customFormat="1" x14ac:dyDescent="0.25">
      <c r="M35" s="12"/>
      <c r="N35" s="12"/>
      <c r="O35" s="12"/>
      <c r="P35" s="12"/>
    </row>
    <row r="36" spans="13:16" s="11" customFormat="1" x14ac:dyDescent="0.25">
      <c r="M36" s="12"/>
      <c r="N36" s="12"/>
      <c r="O36" s="12"/>
      <c r="P36" s="12"/>
    </row>
    <row r="37" spans="13:16" s="11" customFormat="1" x14ac:dyDescent="0.25">
      <c r="M37" s="12"/>
      <c r="N37" s="12"/>
      <c r="O37" s="12"/>
      <c r="P37" s="12"/>
    </row>
    <row r="38" spans="13:16" s="11" customFormat="1" x14ac:dyDescent="0.25">
      <c r="M38" s="12"/>
      <c r="N38" s="12"/>
      <c r="O38" s="12"/>
      <c r="P38" s="12"/>
    </row>
    <row r="39" spans="13:16" s="11" customFormat="1" x14ac:dyDescent="0.25">
      <c r="M39" s="12"/>
      <c r="N39" s="12"/>
      <c r="O39" s="12"/>
      <c r="P39" s="12"/>
    </row>
    <row r="40" spans="13:16" s="11" customFormat="1" x14ac:dyDescent="0.25">
      <c r="M40" s="12"/>
      <c r="N40" s="12"/>
      <c r="O40" s="12"/>
      <c r="P40" s="12"/>
    </row>
    <row r="41" spans="13:16" s="11" customFormat="1" x14ac:dyDescent="0.25">
      <c r="M41" s="12"/>
      <c r="N41" s="12"/>
      <c r="O41" s="12"/>
      <c r="P41" s="12"/>
    </row>
    <row r="42" spans="13:16" s="11" customFormat="1" x14ac:dyDescent="0.25">
      <c r="M42" s="12"/>
      <c r="N42" s="12"/>
      <c r="O42" s="12"/>
      <c r="P42" s="12"/>
    </row>
    <row r="43" spans="13:16" s="11" customFormat="1" x14ac:dyDescent="0.25">
      <c r="M43" s="12"/>
      <c r="N43" s="12"/>
      <c r="O43" s="12"/>
      <c r="P43" s="12"/>
    </row>
    <row r="44" spans="13:16" s="11" customFormat="1" x14ac:dyDescent="0.25">
      <c r="M44" s="12"/>
      <c r="N44" s="12"/>
      <c r="O44" s="12"/>
      <c r="P44" s="12"/>
    </row>
    <row r="45" spans="13:16" s="11" customFormat="1" x14ac:dyDescent="0.25">
      <c r="M45" s="12"/>
      <c r="N45" s="12"/>
      <c r="O45" s="12"/>
      <c r="P45" s="12"/>
    </row>
    <row r="46" spans="13:16" s="11" customFormat="1" x14ac:dyDescent="0.25">
      <c r="M46" s="12"/>
      <c r="N46" s="12"/>
      <c r="O46" s="12"/>
      <c r="P46" s="12"/>
    </row>
    <row r="47" spans="13:16" s="11" customFormat="1" x14ac:dyDescent="0.25">
      <c r="M47" s="12"/>
      <c r="N47" s="12"/>
      <c r="O47" s="12"/>
      <c r="P47" s="12"/>
    </row>
    <row r="48" spans="13:16" s="11" customFormat="1" x14ac:dyDescent="0.25">
      <c r="M48" s="12"/>
      <c r="N48" s="12"/>
      <c r="O48" s="12"/>
      <c r="P48" s="12"/>
    </row>
    <row r="49" spans="13:16" s="11" customFormat="1" x14ac:dyDescent="0.25">
      <c r="M49" s="12"/>
      <c r="N49" s="12"/>
      <c r="O49" s="12"/>
      <c r="P49" s="12"/>
    </row>
    <row r="50" spans="13:16" s="11" customFormat="1" x14ac:dyDescent="0.25">
      <c r="M50" s="12"/>
      <c r="N50" s="12"/>
      <c r="O50" s="12"/>
      <c r="P50" s="12"/>
    </row>
    <row r="51" spans="13:16" s="11" customFormat="1" x14ac:dyDescent="0.25">
      <c r="M51" s="12"/>
      <c r="N51" s="12"/>
      <c r="O51" s="12"/>
      <c r="P51" s="12"/>
    </row>
    <row r="52" spans="13:16" s="11" customFormat="1" x14ac:dyDescent="0.25">
      <c r="M52" s="12"/>
      <c r="N52" s="12"/>
      <c r="O52" s="12"/>
      <c r="P52" s="12"/>
    </row>
    <row r="53" spans="13:16" s="11" customFormat="1" x14ac:dyDescent="0.25">
      <c r="M53" s="12"/>
      <c r="N53" s="12"/>
      <c r="O53" s="12"/>
      <c r="P53" s="12"/>
    </row>
    <row r="54" spans="13:16" s="11" customFormat="1" x14ac:dyDescent="0.25">
      <c r="M54" s="12"/>
      <c r="N54" s="12"/>
      <c r="O54" s="12"/>
      <c r="P54" s="12"/>
    </row>
    <row r="55" spans="13:16" s="11" customFormat="1" x14ac:dyDescent="0.25">
      <c r="M55" s="12"/>
      <c r="N55" s="12"/>
      <c r="O55" s="12"/>
      <c r="P55" s="12"/>
    </row>
    <row r="56" spans="13:16" s="11" customFormat="1" x14ac:dyDescent="0.25">
      <c r="M56" s="12"/>
      <c r="N56" s="12"/>
      <c r="O56" s="12"/>
      <c r="P56" s="12"/>
    </row>
    <row r="57" spans="13:16" s="11" customFormat="1" x14ac:dyDescent="0.25">
      <c r="M57" s="12"/>
      <c r="N57" s="12"/>
      <c r="O57" s="12"/>
      <c r="P57" s="12"/>
    </row>
    <row r="58" spans="13:16" s="11" customFormat="1" x14ac:dyDescent="0.25">
      <c r="M58" s="12"/>
      <c r="N58" s="12"/>
      <c r="O58" s="12"/>
      <c r="P58" s="12"/>
    </row>
    <row r="59" spans="13:16" s="11" customFormat="1" x14ac:dyDescent="0.25">
      <c r="M59" s="12"/>
      <c r="N59" s="12"/>
      <c r="O59" s="12"/>
      <c r="P59" s="12"/>
    </row>
    <row r="60" spans="13:16" s="11" customFormat="1" x14ac:dyDescent="0.25">
      <c r="M60" s="12"/>
      <c r="N60" s="12"/>
      <c r="O60" s="12"/>
      <c r="P60" s="12"/>
    </row>
    <row r="61" spans="13:16" s="11" customFormat="1" x14ac:dyDescent="0.25">
      <c r="M61" s="12"/>
      <c r="N61" s="12"/>
      <c r="O61" s="12"/>
      <c r="P61" s="12"/>
    </row>
    <row r="62" spans="13:16" s="11" customFormat="1" x14ac:dyDescent="0.25">
      <c r="M62" s="12"/>
      <c r="N62" s="12"/>
      <c r="O62" s="12"/>
      <c r="P62" s="12"/>
    </row>
    <row r="63" spans="13:16" s="11" customFormat="1" x14ac:dyDescent="0.25">
      <c r="M63" s="12"/>
      <c r="N63" s="12"/>
      <c r="O63" s="12"/>
      <c r="P63" s="12"/>
    </row>
    <row r="64" spans="13:16" s="11" customFormat="1" x14ac:dyDescent="0.25">
      <c r="M64" s="12"/>
      <c r="N64" s="12"/>
      <c r="O64" s="12"/>
      <c r="P64" s="12"/>
    </row>
    <row r="65" spans="13:16" s="11" customFormat="1" x14ac:dyDescent="0.25">
      <c r="M65" s="12"/>
      <c r="N65" s="12"/>
      <c r="O65" s="12"/>
      <c r="P65" s="12"/>
    </row>
    <row r="66" spans="13:16" s="11" customFormat="1" x14ac:dyDescent="0.25">
      <c r="M66" s="12"/>
      <c r="N66" s="12"/>
      <c r="O66" s="12"/>
      <c r="P66" s="12"/>
    </row>
    <row r="67" spans="13:16" s="11" customFormat="1" x14ac:dyDescent="0.25">
      <c r="M67" s="12"/>
      <c r="N67" s="12"/>
      <c r="O67" s="12"/>
      <c r="P67" s="12"/>
    </row>
    <row r="68" spans="13:16" s="11" customFormat="1" x14ac:dyDescent="0.25">
      <c r="M68" s="12"/>
      <c r="N68" s="12"/>
      <c r="O68" s="12"/>
      <c r="P68" s="12"/>
    </row>
    <row r="69" spans="13:16" s="11" customFormat="1" x14ac:dyDescent="0.25">
      <c r="M69" s="12"/>
      <c r="N69" s="12"/>
      <c r="O69" s="12"/>
      <c r="P69" s="12"/>
    </row>
    <row r="70" spans="13:16" s="11" customFormat="1" x14ac:dyDescent="0.25">
      <c r="M70" s="12"/>
      <c r="N70" s="12"/>
      <c r="O70" s="12"/>
      <c r="P70" s="12"/>
    </row>
    <row r="71" spans="13:16" s="11" customFormat="1" x14ac:dyDescent="0.25">
      <c r="M71" s="12"/>
      <c r="N71" s="12"/>
      <c r="O71" s="12"/>
      <c r="P71" s="12"/>
    </row>
    <row r="72" spans="13:16" s="11" customFormat="1" x14ac:dyDescent="0.25">
      <c r="M72" s="12"/>
      <c r="N72" s="12"/>
      <c r="O72" s="12"/>
      <c r="P72" s="12"/>
    </row>
    <row r="73" spans="13:16" s="11" customFormat="1" x14ac:dyDescent="0.25">
      <c r="M73" s="12"/>
      <c r="N73" s="12"/>
      <c r="O73" s="12"/>
      <c r="P73" s="12"/>
    </row>
    <row r="74" spans="13:16" s="11" customFormat="1" x14ac:dyDescent="0.25">
      <c r="M74" s="12"/>
      <c r="N74" s="12"/>
      <c r="O74" s="12"/>
      <c r="P74" s="12"/>
    </row>
    <row r="75" spans="13:16" s="11" customFormat="1" x14ac:dyDescent="0.25">
      <c r="M75" s="12"/>
      <c r="N75" s="12"/>
      <c r="O75" s="12"/>
      <c r="P75" s="12"/>
    </row>
    <row r="76" spans="13:16" s="11" customFormat="1" x14ac:dyDescent="0.25">
      <c r="M76" s="12"/>
      <c r="N76" s="12"/>
      <c r="O76" s="12"/>
      <c r="P76" s="12"/>
    </row>
    <row r="77" spans="13:16" s="11" customFormat="1" x14ac:dyDescent="0.25">
      <c r="M77" s="12"/>
      <c r="N77" s="12"/>
      <c r="O77" s="12"/>
      <c r="P77" s="12"/>
    </row>
    <row r="78" spans="13:16" s="11" customFormat="1" x14ac:dyDescent="0.25">
      <c r="M78" s="12"/>
      <c r="N78" s="12"/>
      <c r="O78" s="12"/>
      <c r="P78" s="12"/>
    </row>
    <row r="79" spans="13:16" s="11" customFormat="1" x14ac:dyDescent="0.25">
      <c r="M79" s="12"/>
      <c r="N79" s="12"/>
      <c r="O79" s="12"/>
      <c r="P79" s="12"/>
    </row>
    <row r="80" spans="13:16" s="11" customFormat="1" x14ac:dyDescent="0.25">
      <c r="M80" s="12"/>
      <c r="N80" s="12"/>
      <c r="O80" s="12"/>
      <c r="P80" s="12"/>
    </row>
    <row r="81" spans="13:16" s="11" customFormat="1" x14ac:dyDescent="0.25">
      <c r="M81" s="12"/>
      <c r="N81" s="12"/>
      <c r="O81" s="12"/>
      <c r="P81" s="12"/>
    </row>
    <row r="82" spans="13:16" s="11" customFormat="1" x14ac:dyDescent="0.25">
      <c r="M82" s="12"/>
      <c r="N82" s="12"/>
      <c r="O82" s="12"/>
      <c r="P82" s="12"/>
    </row>
    <row r="83" spans="13:16" s="11" customFormat="1" x14ac:dyDescent="0.25">
      <c r="M83" s="12"/>
      <c r="N83" s="12"/>
      <c r="O83" s="12"/>
      <c r="P83" s="12"/>
    </row>
    <row r="84" spans="13:16" s="11" customFormat="1" x14ac:dyDescent="0.25">
      <c r="M84" s="12"/>
      <c r="N84" s="12"/>
      <c r="O84" s="12"/>
      <c r="P84" s="12"/>
    </row>
    <row r="85" spans="13:16" s="11" customFormat="1" x14ac:dyDescent="0.25">
      <c r="M85" s="12"/>
      <c r="N85" s="12"/>
      <c r="O85" s="12"/>
      <c r="P85" s="12"/>
    </row>
    <row r="86" spans="13:16" s="11" customFormat="1" x14ac:dyDescent="0.25">
      <c r="M86" s="12"/>
      <c r="N86" s="12"/>
      <c r="O86" s="12"/>
      <c r="P86" s="12"/>
    </row>
    <row r="87" spans="13:16" s="11" customFormat="1" x14ac:dyDescent="0.25">
      <c r="M87" s="12"/>
      <c r="N87" s="12"/>
      <c r="O87" s="12"/>
      <c r="P87" s="12"/>
    </row>
    <row r="88" spans="13:16" s="11" customFormat="1" x14ac:dyDescent="0.25">
      <c r="M88" s="12"/>
      <c r="N88" s="12"/>
      <c r="O88" s="12"/>
      <c r="P88" s="12"/>
    </row>
    <row r="89" spans="13:16" s="11" customFormat="1" x14ac:dyDescent="0.25">
      <c r="M89" s="12"/>
      <c r="N89" s="12"/>
      <c r="O89" s="12"/>
      <c r="P89" s="12"/>
    </row>
    <row r="90" spans="13:16" s="11" customFormat="1" x14ac:dyDescent="0.25">
      <c r="M90" s="12"/>
      <c r="N90" s="12"/>
      <c r="O90" s="12"/>
      <c r="P90" s="12"/>
    </row>
    <row r="91" spans="13:16" s="11" customFormat="1" x14ac:dyDescent="0.25">
      <c r="M91" s="12"/>
      <c r="N91" s="12"/>
      <c r="O91" s="12"/>
      <c r="P91" s="12"/>
    </row>
    <row r="92" spans="13:16" s="11" customFormat="1" x14ac:dyDescent="0.25">
      <c r="M92" s="12"/>
      <c r="N92" s="12"/>
      <c r="O92" s="12"/>
      <c r="P92" s="12"/>
    </row>
    <row r="93" spans="13:16" s="11" customFormat="1" x14ac:dyDescent="0.25">
      <c r="M93" s="12"/>
      <c r="N93" s="12"/>
      <c r="O93" s="12"/>
      <c r="P93" s="12"/>
    </row>
    <row r="94" spans="13:16" s="11" customFormat="1" x14ac:dyDescent="0.25">
      <c r="M94" s="12"/>
      <c r="N94" s="12"/>
      <c r="O94" s="12"/>
      <c r="P94" s="12"/>
    </row>
    <row r="95" spans="13:16" s="11" customFormat="1" x14ac:dyDescent="0.25">
      <c r="M95" s="12"/>
      <c r="N95" s="12"/>
      <c r="O95" s="12"/>
      <c r="P95" s="12"/>
    </row>
    <row r="96" spans="13:16" s="11" customFormat="1" x14ac:dyDescent="0.25">
      <c r="M96" s="12"/>
      <c r="N96" s="12"/>
      <c r="O96" s="12"/>
      <c r="P96" s="12"/>
    </row>
    <row r="97" spans="13:16" s="11" customFormat="1" x14ac:dyDescent="0.25">
      <c r="M97" s="12"/>
      <c r="N97" s="12"/>
      <c r="O97" s="12"/>
      <c r="P97" s="12"/>
    </row>
    <row r="98" spans="13:16" s="11" customFormat="1" x14ac:dyDescent="0.25">
      <c r="M98" s="12"/>
      <c r="N98" s="12"/>
      <c r="O98" s="12"/>
      <c r="P98" s="12"/>
    </row>
    <row r="99" spans="13:16" s="11" customFormat="1" x14ac:dyDescent="0.25">
      <c r="M99" s="12"/>
      <c r="N99" s="12"/>
      <c r="O99" s="12"/>
      <c r="P99" s="12"/>
    </row>
    <row r="100" spans="13:16" s="11" customFormat="1" x14ac:dyDescent="0.25">
      <c r="M100" s="12"/>
      <c r="N100" s="12"/>
      <c r="O100" s="12"/>
      <c r="P100" s="12"/>
    </row>
    <row r="101" spans="13:16" s="11" customFormat="1" x14ac:dyDescent="0.25">
      <c r="M101" s="12"/>
      <c r="N101" s="12"/>
      <c r="O101" s="12"/>
      <c r="P101" s="12"/>
    </row>
    <row r="102" spans="13:16" s="11" customFormat="1" x14ac:dyDescent="0.25">
      <c r="M102" s="12"/>
      <c r="N102" s="12"/>
      <c r="O102" s="12"/>
      <c r="P102" s="12"/>
    </row>
    <row r="103" spans="13:16" s="11" customFormat="1" x14ac:dyDescent="0.25">
      <c r="M103" s="12"/>
      <c r="N103" s="12"/>
      <c r="O103" s="12"/>
      <c r="P103" s="12"/>
    </row>
    <row r="104" spans="13:16" s="11" customFormat="1" x14ac:dyDescent="0.25">
      <c r="M104" s="12"/>
      <c r="N104" s="12"/>
      <c r="O104" s="12"/>
      <c r="P104" s="12"/>
    </row>
    <row r="105" spans="13:16" s="11" customFormat="1" x14ac:dyDescent="0.25">
      <c r="M105" s="12"/>
      <c r="N105" s="12"/>
      <c r="O105" s="12"/>
      <c r="P105" s="12"/>
    </row>
    <row r="106" spans="13:16" s="11" customFormat="1" x14ac:dyDescent="0.25">
      <c r="M106" s="12"/>
      <c r="N106" s="12"/>
      <c r="O106" s="12"/>
      <c r="P106" s="12"/>
    </row>
    <row r="107" spans="13:16" s="11" customFormat="1" x14ac:dyDescent="0.25">
      <c r="M107" s="12"/>
      <c r="N107" s="12"/>
      <c r="O107" s="12"/>
      <c r="P107" s="12"/>
    </row>
    <row r="108" spans="13:16" s="11" customFormat="1" x14ac:dyDescent="0.25">
      <c r="M108" s="12"/>
      <c r="N108" s="12"/>
      <c r="O108" s="12"/>
      <c r="P108" s="12"/>
    </row>
    <row r="109" spans="13:16" s="11" customFormat="1" x14ac:dyDescent="0.25">
      <c r="M109" s="12"/>
      <c r="N109" s="12"/>
      <c r="O109" s="12"/>
      <c r="P109" s="12"/>
    </row>
    <row r="110" spans="13:16" s="11" customFormat="1" x14ac:dyDescent="0.25">
      <c r="M110" s="12"/>
      <c r="N110" s="12"/>
      <c r="O110" s="12"/>
      <c r="P110" s="12"/>
    </row>
    <row r="111" spans="13:16" s="11" customFormat="1" x14ac:dyDescent="0.25">
      <c r="M111" s="12"/>
      <c r="N111" s="12"/>
      <c r="O111" s="12"/>
      <c r="P111" s="12"/>
    </row>
    <row r="112" spans="13:16" s="11" customFormat="1" x14ac:dyDescent="0.25">
      <c r="M112" s="12"/>
      <c r="N112" s="12"/>
      <c r="O112" s="12"/>
      <c r="P112" s="12"/>
    </row>
    <row r="113" spans="13:16" s="11" customFormat="1" x14ac:dyDescent="0.25">
      <c r="M113" s="12"/>
      <c r="N113" s="12"/>
      <c r="O113" s="12"/>
      <c r="P113" s="12"/>
    </row>
    <row r="114" spans="13:16" s="11" customFormat="1" x14ac:dyDescent="0.25">
      <c r="M114" s="12"/>
      <c r="N114" s="12"/>
      <c r="O114" s="12"/>
      <c r="P114" s="12"/>
    </row>
    <row r="115" spans="13:16" s="11" customFormat="1" x14ac:dyDescent="0.25">
      <c r="M115" s="12"/>
      <c r="N115" s="12"/>
      <c r="O115" s="12"/>
      <c r="P115" s="12"/>
    </row>
    <row r="116" spans="13:16" s="11" customFormat="1" x14ac:dyDescent="0.25">
      <c r="M116" s="12"/>
      <c r="N116" s="12"/>
      <c r="O116" s="12"/>
      <c r="P116" s="12"/>
    </row>
    <row r="117" spans="13:16" s="11" customFormat="1" x14ac:dyDescent="0.25">
      <c r="M117" s="12"/>
      <c r="N117" s="12"/>
      <c r="O117" s="12"/>
      <c r="P117" s="12"/>
    </row>
    <row r="118" spans="13:16" s="11" customFormat="1" x14ac:dyDescent="0.25">
      <c r="M118" s="12"/>
      <c r="N118" s="12"/>
      <c r="O118" s="12"/>
      <c r="P118" s="12"/>
    </row>
    <row r="119" spans="13:16" s="11" customFormat="1" x14ac:dyDescent="0.25">
      <c r="M119" s="12"/>
      <c r="N119" s="12"/>
      <c r="O119" s="12"/>
      <c r="P119" s="12"/>
    </row>
    <row r="120" spans="13:16" s="11" customFormat="1" x14ac:dyDescent="0.25">
      <c r="M120" s="12"/>
      <c r="N120" s="12"/>
      <c r="O120" s="12"/>
      <c r="P120" s="12"/>
    </row>
    <row r="121" spans="13:16" s="11" customFormat="1" x14ac:dyDescent="0.25">
      <c r="M121" s="12"/>
      <c r="N121" s="12"/>
      <c r="O121" s="12"/>
      <c r="P121" s="12"/>
    </row>
    <row r="122" spans="13:16" s="11" customFormat="1" x14ac:dyDescent="0.25">
      <c r="M122" s="12"/>
      <c r="N122" s="12"/>
      <c r="O122" s="12"/>
      <c r="P122" s="12"/>
    </row>
    <row r="123" spans="13:16" s="11" customFormat="1" x14ac:dyDescent="0.25">
      <c r="M123" s="12"/>
      <c r="N123" s="12"/>
      <c r="O123" s="12"/>
      <c r="P123" s="12"/>
    </row>
    <row r="124" spans="13:16" s="11" customFormat="1" x14ac:dyDescent="0.25">
      <c r="M124" s="12"/>
      <c r="N124" s="12"/>
      <c r="O124" s="12"/>
      <c r="P124" s="12"/>
    </row>
    <row r="125" spans="13:16" s="11" customFormat="1" x14ac:dyDescent="0.25">
      <c r="M125" s="12"/>
      <c r="N125" s="12"/>
      <c r="O125" s="12"/>
      <c r="P125" s="12"/>
    </row>
    <row r="126" spans="13:16" s="11" customFormat="1" x14ac:dyDescent="0.25">
      <c r="M126" s="12"/>
      <c r="N126" s="12"/>
      <c r="O126" s="12"/>
      <c r="P126" s="12"/>
    </row>
    <row r="127" spans="13:16" s="11" customFormat="1" x14ac:dyDescent="0.25">
      <c r="M127" s="12"/>
      <c r="N127" s="12"/>
      <c r="O127" s="12"/>
      <c r="P127" s="12"/>
    </row>
    <row r="128" spans="13:16" s="11" customFormat="1" x14ac:dyDescent="0.25">
      <c r="M128" s="12"/>
      <c r="N128" s="12"/>
      <c r="O128" s="12"/>
      <c r="P128" s="12"/>
    </row>
    <row r="129" spans="12:16" s="11" customFormat="1" x14ac:dyDescent="0.25">
      <c r="M129" s="12"/>
      <c r="N129" s="12"/>
      <c r="O129" s="12"/>
      <c r="P129" s="12"/>
    </row>
    <row r="130" spans="12:16" s="11" customFormat="1" x14ac:dyDescent="0.25">
      <c r="M130" s="12"/>
      <c r="N130" s="12"/>
      <c r="O130" s="12"/>
      <c r="P130" s="12"/>
    </row>
    <row r="131" spans="12:16" s="11" customFormat="1" x14ac:dyDescent="0.25">
      <c r="M131" s="12"/>
      <c r="N131" s="12"/>
      <c r="O131" s="12"/>
      <c r="P131" s="12"/>
    </row>
    <row r="132" spans="12:16" s="11" customFormat="1" x14ac:dyDescent="0.25">
      <c r="M132" s="12"/>
      <c r="N132" s="12"/>
      <c r="O132" s="12"/>
      <c r="P132" s="12"/>
    </row>
    <row r="133" spans="12:16" s="11" customFormat="1" x14ac:dyDescent="0.25">
      <c r="M133" s="12"/>
      <c r="N133" s="12"/>
      <c r="O133" s="12"/>
      <c r="P133" s="12"/>
    </row>
    <row r="134" spans="12:16" s="11" customFormat="1" x14ac:dyDescent="0.25">
      <c r="M134" s="12"/>
      <c r="N134" s="12"/>
      <c r="O134" s="12"/>
      <c r="P134" s="12"/>
    </row>
    <row r="135" spans="12:16" s="11" customFormat="1" x14ac:dyDescent="0.25">
      <c r="M135" s="12"/>
      <c r="N135" s="12"/>
      <c r="O135" s="12"/>
      <c r="P135" s="12"/>
    </row>
    <row r="136" spans="12:16" s="11" customFormat="1" x14ac:dyDescent="0.25">
      <c r="M136" s="12"/>
      <c r="N136" s="12"/>
      <c r="O136" s="12"/>
      <c r="P136" s="12"/>
    </row>
    <row r="137" spans="12:16" s="11" customFormat="1" x14ac:dyDescent="0.25">
      <c r="M137" s="12"/>
      <c r="N137" s="12"/>
      <c r="O137" s="12"/>
      <c r="P137" s="12"/>
    </row>
    <row r="138" spans="12:16" s="11" customFormat="1" x14ac:dyDescent="0.25">
      <c r="M138" s="12"/>
      <c r="N138" s="12"/>
      <c r="O138" s="12"/>
      <c r="P138" s="12"/>
    </row>
    <row r="139" spans="12:16" s="11" customFormat="1" x14ac:dyDescent="0.25">
      <c r="L139"/>
      <c r="M139" s="12"/>
      <c r="N139" s="12"/>
      <c r="O139" s="12"/>
      <c r="P139" s="12"/>
    </row>
  </sheetData>
  <mergeCells count="69">
    <mergeCell ref="F4:F5"/>
    <mergeCell ref="A4:A5"/>
    <mergeCell ref="B4:B5"/>
    <mergeCell ref="C4:C5"/>
    <mergeCell ref="D4:D5"/>
    <mergeCell ref="E4:E5"/>
    <mergeCell ref="Q4:Q5"/>
    <mergeCell ref="R4:R5"/>
    <mergeCell ref="A7:A8"/>
    <mergeCell ref="B7:B8"/>
    <mergeCell ref="C7:C8"/>
    <mergeCell ref="D7:D8"/>
    <mergeCell ref="E7:E8"/>
    <mergeCell ref="F7:F8"/>
    <mergeCell ref="G7:G8"/>
    <mergeCell ref="J7:J8"/>
    <mergeCell ref="G4:G5"/>
    <mergeCell ref="H4:I4"/>
    <mergeCell ref="J4:J5"/>
    <mergeCell ref="K4:L4"/>
    <mergeCell ref="M4:N4"/>
    <mergeCell ref="O4:P4"/>
    <mergeCell ref="Q7:Q8"/>
    <mergeCell ref="R7:R8"/>
    <mergeCell ref="B9:R9"/>
    <mergeCell ref="A10:A11"/>
    <mergeCell ref="B10:B11"/>
    <mergeCell ref="C10:C11"/>
    <mergeCell ref="D10:D11"/>
    <mergeCell ref="E10:E11"/>
    <mergeCell ref="F10:F11"/>
    <mergeCell ref="G10:G11"/>
    <mergeCell ref="K7:K8"/>
    <mergeCell ref="L7:L8"/>
    <mergeCell ref="M7:M8"/>
    <mergeCell ref="N7:N8"/>
    <mergeCell ref="O7:O8"/>
    <mergeCell ref="P7:P8"/>
    <mergeCell ref="A15:A17"/>
    <mergeCell ref="B15:B17"/>
    <mergeCell ref="C15:C17"/>
    <mergeCell ref="D15:D17"/>
    <mergeCell ref="E15:E17"/>
    <mergeCell ref="P10:P11"/>
    <mergeCell ref="Q10:Q11"/>
    <mergeCell ref="R10:R11"/>
    <mergeCell ref="B12:R12"/>
    <mergeCell ref="B14:R14"/>
    <mergeCell ref="J10:J11"/>
    <mergeCell ref="K10:K11"/>
    <mergeCell ref="L10:L11"/>
    <mergeCell ref="M10:M11"/>
    <mergeCell ref="N10:N11"/>
    <mergeCell ref="O10:O11"/>
    <mergeCell ref="M23:N23"/>
    <mergeCell ref="O23:P23"/>
    <mergeCell ref="N15:N17"/>
    <mergeCell ref="O15:O17"/>
    <mergeCell ref="P15:P17"/>
    <mergeCell ref="B20:R20"/>
    <mergeCell ref="Q15:Q17"/>
    <mergeCell ref="R15:R17"/>
    <mergeCell ref="B18:R18"/>
    <mergeCell ref="F15:F17"/>
    <mergeCell ref="G15:G17"/>
    <mergeCell ref="J15:J17"/>
    <mergeCell ref="K15:K17"/>
    <mergeCell ref="L15:L17"/>
    <mergeCell ref="M15:M17"/>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S168"/>
  <sheetViews>
    <sheetView topLeftCell="G22" workbookViewId="0">
      <selection activeCell="O35" sqref="O35:P35"/>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1" width="10.7109375" customWidth="1"/>
    <col min="12" max="12" width="12.7109375" customWidth="1"/>
    <col min="13" max="16" width="14.7109375" style="2" customWidth="1"/>
    <col min="17" max="17" width="18.42578125"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1" spans="1:19" ht="18.75" x14ac:dyDescent="0.3">
      <c r="A1" s="266" t="s">
        <v>793</v>
      </c>
    </row>
    <row r="2" spans="1:19" x14ac:dyDescent="0.25">
      <c r="A2" s="1" t="s">
        <v>800</v>
      </c>
    </row>
    <row r="4" spans="1:19" s="4" customFormat="1" ht="47.25" customHeight="1" x14ac:dyDescent="0.25">
      <c r="A4" s="302" t="s">
        <v>0</v>
      </c>
      <c r="B4" s="304" t="s">
        <v>1</v>
      </c>
      <c r="C4" s="304" t="s">
        <v>2</v>
      </c>
      <c r="D4" s="304" t="s">
        <v>3</v>
      </c>
      <c r="E4" s="302" t="s">
        <v>4</v>
      </c>
      <c r="F4" s="302" t="s">
        <v>5</v>
      </c>
      <c r="G4" s="302" t="s">
        <v>6</v>
      </c>
      <c r="H4" s="319" t="s">
        <v>7</v>
      </c>
      <c r="I4" s="319"/>
      <c r="J4" s="302" t="s">
        <v>8</v>
      </c>
      <c r="K4" s="320" t="s">
        <v>9</v>
      </c>
      <c r="L4" s="321"/>
      <c r="M4" s="322" t="s">
        <v>10</v>
      </c>
      <c r="N4" s="322"/>
      <c r="O4" s="322" t="s">
        <v>11</v>
      </c>
      <c r="P4" s="322"/>
      <c r="Q4" s="302" t="s">
        <v>12</v>
      </c>
      <c r="R4" s="304" t="s">
        <v>13</v>
      </c>
      <c r="S4" s="3"/>
    </row>
    <row r="5" spans="1:19" s="4" customFormat="1" ht="35.25" customHeight="1" x14ac:dyDescent="0.2">
      <c r="A5" s="303"/>
      <c r="B5" s="305"/>
      <c r="C5" s="305"/>
      <c r="D5" s="305"/>
      <c r="E5" s="303"/>
      <c r="F5" s="303"/>
      <c r="G5" s="303"/>
      <c r="H5" s="20" t="s">
        <v>14</v>
      </c>
      <c r="I5" s="20" t="s">
        <v>15</v>
      </c>
      <c r="J5" s="303"/>
      <c r="K5" s="21">
        <v>2018</v>
      </c>
      <c r="L5" s="21">
        <v>2019</v>
      </c>
      <c r="M5" s="13">
        <v>2018</v>
      </c>
      <c r="N5" s="13">
        <v>2019</v>
      </c>
      <c r="O5" s="13">
        <v>2018</v>
      </c>
      <c r="P5" s="13">
        <v>2019</v>
      </c>
      <c r="Q5" s="303"/>
      <c r="R5" s="305"/>
      <c r="S5" s="3"/>
    </row>
    <row r="6" spans="1:19" s="4" customFormat="1" ht="15.75" customHeight="1" x14ac:dyDescent="0.2">
      <c r="A6" s="19" t="s">
        <v>16</v>
      </c>
      <c r="B6" s="20" t="s">
        <v>17</v>
      </c>
      <c r="C6" s="20" t="s">
        <v>18</v>
      </c>
      <c r="D6" s="20" t="s">
        <v>19</v>
      </c>
      <c r="E6" s="19" t="s">
        <v>20</v>
      </c>
      <c r="F6" s="19" t="s">
        <v>21</v>
      </c>
      <c r="G6" s="19" t="s">
        <v>22</v>
      </c>
      <c r="H6" s="20" t="s">
        <v>23</v>
      </c>
      <c r="I6" s="20" t="s">
        <v>24</v>
      </c>
      <c r="J6" s="19" t="s">
        <v>25</v>
      </c>
      <c r="K6" s="21" t="s">
        <v>26</v>
      </c>
      <c r="L6" s="21" t="s">
        <v>27</v>
      </c>
      <c r="M6" s="22" t="s">
        <v>28</v>
      </c>
      <c r="N6" s="22" t="s">
        <v>29</v>
      </c>
      <c r="O6" s="22" t="s">
        <v>30</v>
      </c>
      <c r="P6" s="22" t="s">
        <v>31</v>
      </c>
      <c r="Q6" s="19" t="s">
        <v>32</v>
      </c>
      <c r="R6" s="20" t="s">
        <v>33</v>
      </c>
      <c r="S6" s="3"/>
    </row>
    <row r="7" spans="1:19" s="10" customFormat="1" ht="154.5" customHeight="1" x14ac:dyDescent="0.25">
      <c r="A7" s="63">
        <v>1</v>
      </c>
      <c r="B7" s="178">
        <v>1</v>
      </c>
      <c r="C7" s="178">
        <v>4</v>
      </c>
      <c r="D7" s="180">
        <v>5</v>
      </c>
      <c r="E7" s="104" t="s">
        <v>273</v>
      </c>
      <c r="F7" s="180" t="s">
        <v>274</v>
      </c>
      <c r="G7" s="180" t="s">
        <v>128</v>
      </c>
      <c r="H7" s="179" t="s">
        <v>275</v>
      </c>
      <c r="I7" s="69" t="s">
        <v>276</v>
      </c>
      <c r="J7" s="180" t="s">
        <v>277</v>
      </c>
      <c r="K7" s="179" t="s">
        <v>43</v>
      </c>
      <c r="L7" s="179"/>
      <c r="M7" s="182">
        <v>2000</v>
      </c>
      <c r="N7" s="182"/>
      <c r="O7" s="182">
        <v>2000</v>
      </c>
      <c r="P7" s="182"/>
      <c r="Q7" s="175" t="s">
        <v>278</v>
      </c>
      <c r="R7" s="175" t="s">
        <v>279</v>
      </c>
      <c r="S7" s="9"/>
    </row>
    <row r="8" spans="1:19" s="10" customFormat="1" ht="42.75" customHeight="1" x14ac:dyDescent="0.25">
      <c r="A8" s="63"/>
      <c r="B8" s="295" t="s">
        <v>280</v>
      </c>
      <c r="C8" s="289"/>
      <c r="D8" s="289"/>
      <c r="E8" s="289"/>
      <c r="F8" s="289"/>
      <c r="G8" s="289"/>
      <c r="H8" s="289"/>
      <c r="I8" s="289"/>
      <c r="J8" s="289"/>
      <c r="K8" s="289"/>
      <c r="L8" s="289"/>
      <c r="M8" s="289"/>
      <c r="N8" s="289"/>
      <c r="O8" s="289"/>
      <c r="P8" s="289"/>
      <c r="Q8" s="289"/>
      <c r="R8" s="290"/>
      <c r="S8" s="9"/>
    </row>
    <row r="9" spans="1:19" s="10" customFormat="1" ht="215.25" customHeight="1" x14ac:dyDescent="0.25">
      <c r="A9" s="178">
        <v>2</v>
      </c>
      <c r="B9" s="178">
        <v>1</v>
      </c>
      <c r="C9" s="178">
        <v>4</v>
      </c>
      <c r="D9" s="180">
        <v>5</v>
      </c>
      <c r="E9" s="104" t="s">
        <v>281</v>
      </c>
      <c r="F9" s="180" t="s">
        <v>282</v>
      </c>
      <c r="G9" s="180" t="s">
        <v>128</v>
      </c>
      <c r="H9" s="180" t="s">
        <v>275</v>
      </c>
      <c r="I9" s="69" t="s">
        <v>139</v>
      </c>
      <c r="J9" s="180" t="s">
        <v>277</v>
      </c>
      <c r="K9" s="179" t="s">
        <v>43</v>
      </c>
      <c r="L9" s="179"/>
      <c r="M9" s="182">
        <v>7000</v>
      </c>
      <c r="N9" s="182"/>
      <c r="O9" s="182">
        <v>7000</v>
      </c>
      <c r="P9" s="182"/>
      <c r="Q9" s="175" t="s">
        <v>278</v>
      </c>
      <c r="R9" s="175" t="s">
        <v>279</v>
      </c>
      <c r="S9" s="9"/>
    </row>
    <row r="10" spans="1:19" s="10" customFormat="1" ht="30.75" customHeight="1" x14ac:dyDescent="0.25">
      <c r="A10" s="178"/>
      <c r="B10" s="295" t="s">
        <v>283</v>
      </c>
      <c r="C10" s="289"/>
      <c r="D10" s="289"/>
      <c r="E10" s="289"/>
      <c r="F10" s="289"/>
      <c r="G10" s="289"/>
      <c r="H10" s="289"/>
      <c r="I10" s="289"/>
      <c r="J10" s="289"/>
      <c r="K10" s="289"/>
      <c r="L10" s="289"/>
      <c r="M10" s="289"/>
      <c r="N10" s="289"/>
      <c r="O10" s="289"/>
      <c r="P10" s="289"/>
      <c r="Q10" s="289"/>
      <c r="R10" s="290"/>
      <c r="S10" s="9"/>
    </row>
    <row r="11" spans="1:19" s="10" customFormat="1" ht="127.5" customHeight="1" x14ac:dyDescent="0.25">
      <c r="A11" s="63">
        <v>3</v>
      </c>
      <c r="B11" s="178">
        <v>1</v>
      </c>
      <c r="C11" s="178">
        <v>4</v>
      </c>
      <c r="D11" s="180">
        <v>5</v>
      </c>
      <c r="E11" s="104" t="s">
        <v>284</v>
      </c>
      <c r="F11" s="180" t="s">
        <v>285</v>
      </c>
      <c r="G11" s="180" t="s">
        <v>48</v>
      </c>
      <c r="H11" s="179" t="s">
        <v>275</v>
      </c>
      <c r="I11" s="69" t="s">
        <v>185</v>
      </c>
      <c r="J11" s="180" t="s">
        <v>277</v>
      </c>
      <c r="K11" s="179" t="s">
        <v>43</v>
      </c>
      <c r="L11" s="179"/>
      <c r="M11" s="182">
        <v>8000</v>
      </c>
      <c r="N11" s="182"/>
      <c r="O11" s="182">
        <v>8000</v>
      </c>
      <c r="P11" s="182"/>
      <c r="Q11" s="175" t="s">
        <v>278</v>
      </c>
      <c r="R11" s="175" t="s">
        <v>279</v>
      </c>
      <c r="S11" s="9"/>
    </row>
    <row r="12" spans="1:19" s="10" customFormat="1" ht="56.25" customHeight="1" x14ac:dyDescent="0.25">
      <c r="A12" s="63"/>
      <c r="B12" s="295" t="s">
        <v>286</v>
      </c>
      <c r="C12" s="296"/>
      <c r="D12" s="296"/>
      <c r="E12" s="296"/>
      <c r="F12" s="296"/>
      <c r="G12" s="296"/>
      <c r="H12" s="296"/>
      <c r="I12" s="296"/>
      <c r="J12" s="296"/>
      <c r="K12" s="296"/>
      <c r="L12" s="296"/>
      <c r="M12" s="296"/>
      <c r="N12" s="296"/>
      <c r="O12" s="296"/>
      <c r="P12" s="296"/>
      <c r="Q12" s="296"/>
      <c r="R12" s="297"/>
      <c r="S12" s="9"/>
    </row>
    <row r="13" spans="1:19" s="10" customFormat="1" ht="140.25" customHeight="1" x14ac:dyDescent="0.25">
      <c r="A13" s="63">
        <v>4</v>
      </c>
      <c r="B13" s="178">
        <v>1</v>
      </c>
      <c r="C13" s="178">
        <v>4</v>
      </c>
      <c r="D13" s="180">
        <v>5</v>
      </c>
      <c r="E13" s="104" t="s">
        <v>287</v>
      </c>
      <c r="F13" s="180" t="s">
        <v>288</v>
      </c>
      <c r="G13" s="180" t="s">
        <v>48</v>
      </c>
      <c r="H13" s="179" t="s">
        <v>275</v>
      </c>
      <c r="I13" s="69" t="s">
        <v>49</v>
      </c>
      <c r="J13" s="180" t="s">
        <v>277</v>
      </c>
      <c r="K13" s="179" t="s">
        <v>43</v>
      </c>
      <c r="L13" s="179"/>
      <c r="M13" s="182">
        <v>5500</v>
      </c>
      <c r="N13" s="182"/>
      <c r="O13" s="182">
        <v>5500</v>
      </c>
      <c r="P13" s="182"/>
      <c r="Q13" s="175" t="s">
        <v>278</v>
      </c>
      <c r="R13" s="175" t="s">
        <v>279</v>
      </c>
      <c r="S13" s="9"/>
    </row>
    <row r="14" spans="1:19" s="10" customFormat="1" ht="48" customHeight="1" x14ac:dyDescent="0.25">
      <c r="A14" s="63"/>
      <c r="B14" s="295" t="s">
        <v>289</v>
      </c>
      <c r="C14" s="296"/>
      <c r="D14" s="296"/>
      <c r="E14" s="296"/>
      <c r="F14" s="296"/>
      <c r="G14" s="296"/>
      <c r="H14" s="296"/>
      <c r="I14" s="296"/>
      <c r="J14" s="296"/>
      <c r="K14" s="296"/>
      <c r="L14" s="296"/>
      <c r="M14" s="296"/>
      <c r="N14" s="296"/>
      <c r="O14" s="296"/>
      <c r="P14" s="296"/>
      <c r="Q14" s="296"/>
      <c r="R14" s="297"/>
      <c r="S14" s="9"/>
    </row>
    <row r="15" spans="1:19" s="10" customFormat="1" ht="154.5" customHeight="1" x14ac:dyDescent="0.25">
      <c r="A15" s="63">
        <v>5</v>
      </c>
      <c r="B15" s="178">
        <v>1</v>
      </c>
      <c r="C15" s="178">
        <v>4</v>
      </c>
      <c r="D15" s="180">
        <v>5</v>
      </c>
      <c r="E15" s="104" t="s">
        <v>290</v>
      </c>
      <c r="F15" s="180" t="s">
        <v>291</v>
      </c>
      <c r="G15" s="180" t="s">
        <v>128</v>
      </c>
      <c r="H15" s="179" t="s">
        <v>275</v>
      </c>
      <c r="I15" s="69" t="s">
        <v>139</v>
      </c>
      <c r="J15" s="180" t="s">
        <v>277</v>
      </c>
      <c r="K15" s="179" t="s">
        <v>43</v>
      </c>
      <c r="L15" s="179"/>
      <c r="M15" s="182">
        <v>23000</v>
      </c>
      <c r="N15" s="182"/>
      <c r="O15" s="182">
        <v>23000</v>
      </c>
      <c r="P15" s="182"/>
      <c r="Q15" s="175" t="s">
        <v>278</v>
      </c>
      <c r="R15" s="175" t="s">
        <v>279</v>
      </c>
      <c r="S15" s="9"/>
    </row>
    <row r="16" spans="1:19" s="10" customFormat="1" ht="62.25" customHeight="1" x14ac:dyDescent="0.25">
      <c r="A16" s="63"/>
      <c r="B16" s="295" t="s">
        <v>292</v>
      </c>
      <c r="C16" s="296"/>
      <c r="D16" s="296"/>
      <c r="E16" s="296"/>
      <c r="F16" s="296"/>
      <c r="G16" s="296"/>
      <c r="H16" s="296"/>
      <c r="I16" s="296"/>
      <c r="J16" s="296"/>
      <c r="K16" s="296"/>
      <c r="L16" s="296"/>
      <c r="M16" s="296"/>
      <c r="N16" s="296"/>
      <c r="O16" s="296"/>
      <c r="P16" s="296"/>
      <c r="Q16" s="296"/>
      <c r="R16" s="297"/>
      <c r="S16" s="9"/>
    </row>
    <row r="17" spans="1:19" s="10" customFormat="1" ht="135" x14ac:dyDescent="0.25">
      <c r="A17" s="63">
        <v>6</v>
      </c>
      <c r="B17" s="178">
        <v>1</v>
      </c>
      <c r="C17" s="178">
        <v>4</v>
      </c>
      <c r="D17" s="180">
        <v>5</v>
      </c>
      <c r="E17" s="104" t="s">
        <v>293</v>
      </c>
      <c r="F17" s="180" t="s">
        <v>294</v>
      </c>
      <c r="G17" s="180" t="s">
        <v>48</v>
      </c>
      <c r="H17" s="179" t="s">
        <v>275</v>
      </c>
      <c r="I17" s="69" t="s">
        <v>295</v>
      </c>
      <c r="J17" s="180" t="s">
        <v>277</v>
      </c>
      <c r="K17" s="179" t="s">
        <v>43</v>
      </c>
      <c r="L17" s="179"/>
      <c r="M17" s="182">
        <v>6600</v>
      </c>
      <c r="N17" s="182"/>
      <c r="O17" s="182">
        <v>6600</v>
      </c>
      <c r="P17" s="182"/>
      <c r="Q17" s="175" t="s">
        <v>278</v>
      </c>
      <c r="R17" s="175" t="s">
        <v>279</v>
      </c>
      <c r="S17" s="9"/>
    </row>
    <row r="18" spans="1:19" s="10" customFormat="1" ht="47.25" customHeight="1" x14ac:dyDescent="0.25">
      <c r="A18" s="63"/>
      <c r="B18" s="295" t="s">
        <v>296</v>
      </c>
      <c r="C18" s="296"/>
      <c r="D18" s="296"/>
      <c r="E18" s="296"/>
      <c r="F18" s="296"/>
      <c r="G18" s="296"/>
      <c r="H18" s="296"/>
      <c r="I18" s="296"/>
      <c r="J18" s="296"/>
      <c r="K18" s="296"/>
      <c r="L18" s="296"/>
      <c r="M18" s="296"/>
      <c r="N18" s="296"/>
      <c r="O18" s="296"/>
      <c r="P18" s="296"/>
      <c r="Q18" s="296"/>
      <c r="R18" s="297"/>
      <c r="S18" s="9"/>
    </row>
    <row r="19" spans="1:19" s="10" customFormat="1" ht="86.25" customHeight="1" x14ac:dyDescent="0.25">
      <c r="A19" s="63">
        <v>7</v>
      </c>
      <c r="B19" s="178">
        <v>1</v>
      </c>
      <c r="C19" s="178">
        <v>4</v>
      </c>
      <c r="D19" s="180">
        <v>5</v>
      </c>
      <c r="E19" s="104" t="s">
        <v>297</v>
      </c>
      <c r="F19" s="180" t="s">
        <v>298</v>
      </c>
      <c r="G19" s="180" t="s">
        <v>48</v>
      </c>
      <c r="H19" s="179" t="s">
        <v>275</v>
      </c>
      <c r="I19" s="69" t="s">
        <v>170</v>
      </c>
      <c r="J19" s="180" t="s">
        <v>277</v>
      </c>
      <c r="K19" s="179" t="s">
        <v>43</v>
      </c>
      <c r="L19" s="179"/>
      <c r="M19" s="182">
        <v>8500</v>
      </c>
      <c r="N19" s="182"/>
      <c r="O19" s="182">
        <v>8500</v>
      </c>
      <c r="P19" s="182"/>
      <c r="Q19" s="175" t="s">
        <v>278</v>
      </c>
      <c r="R19" s="175" t="s">
        <v>279</v>
      </c>
      <c r="S19" s="9"/>
    </row>
    <row r="20" spans="1:19" s="10" customFormat="1" ht="45" customHeight="1" x14ac:dyDescent="0.25">
      <c r="A20" s="63"/>
      <c r="B20" s="295" t="s">
        <v>299</v>
      </c>
      <c r="C20" s="296"/>
      <c r="D20" s="296"/>
      <c r="E20" s="296"/>
      <c r="F20" s="296"/>
      <c r="G20" s="296"/>
      <c r="H20" s="296"/>
      <c r="I20" s="296"/>
      <c r="J20" s="296"/>
      <c r="K20" s="296"/>
      <c r="L20" s="296"/>
      <c r="M20" s="296"/>
      <c r="N20" s="296"/>
      <c r="O20" s="296"/>
      <c r="P20" s="296"/>
      <c r="Q20" s="296"/>
      <c r="R20" s="297"/>
      <c r="S20" s="9"/>
    </row>
    <row r="21" spans="1:19" s="10" customFormat="1" ht="173.25" customHeight="1" x14ac:dyDescent="0.25">
      <c r="A21" s="63">
        <v>8</v>
      </c>
      <c r="B21" s="178">
        <v>1</v>
      </c>
      <c r="C21" s="178">
        <v>4</v>
      </c>
      <c r="D21" s="180">
        <v>5</v>
      </c>
      <c r="E21" s="104" t="s">
        <v>300</v>
      </c>
      <c r="F21" s="180" t="s">
        <v>301</v>
      </c>
      <c r="G21" s="180" t="s">
        <v>128</v>
      </c>
      <c r="H21" s="179" t="s">
        <v>275</v>
      </c>
      <c r="I21" s="69" t="s">
        <v>222</v>
      </c>
      <c r="J21" s="180" t="s">
        <v>277</v>
      </c>
      <c r="K21" s="179" t="s">
        <v>43</v>
      </c>
      <c r="L21" s="179"/>
      <c r="M21" s="182">
        <v>37000</v>
      </c>
      <c r="N21" s="182"/>
      <c r="O21" s="182">
        <v>37000</v>
      </c>
      <c r="P21" s="182"/>
      <c r="Q21" s="175" t="s">
        <v>278</v>
      </c>
      <c r="R21" s="175" t="s">
        <v>279</v>
      </c>
      <c r="S21" s="9"/>
    </row>
    <row r="22" spans="1:19" s="11" customFormat="1" ht="39" customHeight="1" x14ac:dyDescent="0.25">
      <c r="A22" s="63"/>
      <c r="B22" s="295" t="s">
        <v>302</v>
      </c>
      <c r="C22" s="296"/>
      <c r="D22" s="296"/>
      <c r="E22" s="296"/>
      <c r="F22" s="296"/>
      <c r="G22" s="296"/>
      <c r="H22" s="296"/>
      <c r="I22" s="296"/>
      <c r="J22" s="296"/>
      <c r="K22" s="296"/>
      <c r="L22" s="296"/>
      <c r="M22" s="296"/>
      <c r="N22" s="296"/>
      <c r="O22" s="296"/>
      <c r="P22" s="296"/>
      <c r="Q22" s="296"/>
      <c r="R22" s="297"/>
    </row>
    <row r="23" spans="1:19" s="11" customFormat="1" ht="165" x14ac:dyDescent="0.25">
      <c r="A23" s="63">
        <v>9</v>
      </c>
      <c r="B23" s="178">
        <v>1</v>
      </c>
      <c r="C23" s="178">
        <v>4</v>
      </c>
      <c r="D23" s="180">
        <v>5</v>
      </c>
      <c r="E23" s="104" t="s">
        <v>303</v>
      </c>
      <c r="F23" s="180" t="s">
        <v>304</v>
      </c>
      <c r="G23" s="180" t="s">
        <v>48</v>
      </c>
      <c r="H23" s="179" t="s">
        <v>275</v>
      </c>
      <c r="I23" s="69" t="s">
        <v>295</v>
      </c>
      <c r="J23" s="180" t="s">
        <v>277</v>
      </c>
      <c r="K23" s="179" t="s">
        <v>43</v>
      </c>
      <c r="L23" s="179"/>
      <c r="M23" s="182">
        <v>8000</v>
      </c>
      <c r="N23" s="182"/>
      <c r="O23" s="182">
        <v>8000</v>
      </c>
      <c r="P23" s="182"/>
      <c r="Q23" s="175" t="s">
        <v>278</v>
      </c>
      <c r="R23" s="175" t="s">
        <v>279</v>
      </c>
    </row>
    <row r="24" spans="1:19" s="11" customFormat="1" ht="38.25" customHeight="1" x14ac:dyDescent="0.25">
      <c r="A24" s="178"/>
      <c r="B24" s="295" t="s">
        <v>305</v>
      </c>
      <c r="C24" s="296"/>
      <c r="D24" s="296"/>
      <c r="E24" s="296"/>
      <c r="F24" s="296"/>
      <c r="G24" s="296"/>
      <c r="H24" s="296"/>
      <c r="I24" s="296"/>
      <c r="J24" s="296"/>
      <c r="K24" s="296"/>
      <c r="L24" s="296"/>
      <c r="M24" s="296"/>
      <c r="N24" s="296"/>
      <c r="O24" s="296"/>
      <c r="P24" s="296"/>
      <c r="Q24" s="296"/>
      <c r="R24" s="297"/>
    </row>
    <row r="25" spans="1:19" s="218" customFormat="1" ht="21.75" customHeight="1" x14ac:dyDescent="0.25">
      <c r="A25" s="291">
        <v>1</v>
      </c>
      <c r="B25" s="291">
        <v>1</v>
      </c>
      <c r="C25" s="291">
        <v>4</v>
      </c>
      <c r="D25" s="307">
        <v>5</v>
      </c>
      <c r="E25" s="307" t="s">
        <v>811</v>
      </c>
      <c r="F25" s="307" t="s">
        <v>812</v>
      </c>
      <c r="G25" s="355" t="s">
        <v>821</v>
      </c>
      <c r="H25" s="267" t="s">
        <v>48</v>
      </c>
      <c r="I25" s="268">
        <v>9</v>
      </c>
      <c r="J25" s="307" t="s">
        <v>813</v>
      </c>
      <c r="K25" s="324" t="s">
        <v>814</v>
      </c>
      <c r="L25" s="358"/>
      <c r="M25" s="361">
        <v>82706.5</v>
      </c>
      <c r="N25" s="358"/>
      <c r="O25" s="361">
        <v>67706.5</v>
      </c>
      <c r="P25" s="358"/>
      <c r="Q25" s="324" t="s">
        <v>815</v>
      </c>
      <c r="R25" s="324" t="s">
        <v>816</v>
      </c>
      <c r="S25" s="217"/>
    </row>
    <row r="26" spans="1:19" s="218" customFormat="1" ht="29.25" customHeight="1" x14ac:dyDescent="0.25">
      <c r="A26" s="306"/>
      <c r="B26" s="306"/>
      <c r="C26" s="306"/>
      <c r="D26" s="308"/>
      <c r="E26" s="308"/>
      <c r="F26" s="308"/>
      <c r="G26" s="356"/>
      <c r="H26" s="267" t="s">
        <v>817</v>
      </c>
      <c r="I26" s="268">
        <v>25</v>
      </c>
      <c r="J26" s="308"/>
      <c r="K26" s="329"/>
      <c r="L26" s="359"/>
      <c r="M26" s="362"/>
      <c r="N26" s="359"/>
      <c r="O26" s="362"/>
      <c r="P26" s="359"/>
      <c r="Q26" s="329"/>
      <c r="R26" s="329"/>
      <c r="S26" s="217"/>
    </row>
    <row r="27" spans="1:19" s="218" customFormat="1" ht="21.75" customHeight="1" x14ac:dyDescent="0.25">
      <c r="A27" s="306"/>
      <c r="B27" s="306"/>
      <c r="C27" s="306"/>
      <c r="D27" s="308"/>
      <c r="E27" s="308"/>
      <c r="F27" s="308"/>
      <c r="G27" s="356"/>
      <c r="H27" s="267" t="s">
        <v>128</v>
      </c>
      <c r="I27" s="268">
        <v>2</v>
      </c>
      <c r="J27" s="308"/>
      <c r="K27" s="329"/>
      <c r="L27" s="359"/>
      <c r="M27" s="362"/>
      <c r="N27" s="359"/>
      <c r="O27" s="362"/>
      <c r="P27" s="359"/>
      <c r="Q27" s="329"/>
      <c r="R27" s="329"/>
      <c r="S27" s="217"/>
    </row>
    <row r="28" spans="1:19" s="218" customFormat="1" ht="47.25" customHeight="1" x14ac:dyDescent="0.25">
      <c r="A28" s="306"/>
      <c r="B28" s="306"/>
      <c r="C28" s="306"/>
      <c r="D28" s="308"/>
      <c r="E28" s="308"/>
      <c r="F28" s="308"/>
      <c r="G28" s="356"/>
      <c r="H28" s="267" t="s">
        <v>818</v>
      </c>
      <c r="I28" s="268">
        <v>25</v>
      </c>
      <c r="J28" s="308"/>
      <c r="K28" s="329"/>
      <c r="L28" s="359"/>
      <c r="M28" s="362"/>
      <c r="N28" s="359"/>
      <c r="O28" s="362"/>
      <c r="P28" s="359"/>
      <c r="Q28" s="329"/>
      <c r="R28" s="329"/>
      <c r="S28" s="217"/>
    </row>
    <row r="29" spans="1:19" s="218" customFormat="1" ht="30" customHeight="1" x14ac:dyDescent="0.25">
      <c r="A29" s="306"/>
      <c r="B29" s="306"/>
      <c r="C29" s="306"/>
      <c r="D29" s="308"/>
      <c r="E29" s="308"/>
      <c r="F29" s="308"/>
      <c r="G29" s="356"/>
      <c r="H29" s="267" t="s">
        <v>37</v>
      </c>
      <c r="I29" s="268">
        <v>1</v>
      </c>
      <c r="J29" s="308"/>
      <c r="K29" s="329"/>
      <c r="L29" s="359"/>
      <c r="M29" s="362"/>
      <c r="N29" s="359"/>
      <c r="O29" s="362"/>
      <c r="P29" s="359"/>
      <c r="Q29" s="329"/>
      <c r="R29" s="329"/>
      <c r="S29" s="217"/>
    </row>
    <row r="30" spans="1:19" s="218" customFormat="1" ht="45.75" customHeight="1" x14ac:dyDescent="0.25">
      <c r="A30" s="292"/>
      <c r="B30" s="292"/>
      <c r="C30" s="292"/>
      <c r="D30" s="309"/>
      <c r="E30" s="309"/>
      <c r="F30" s="309"/>
      <c r="G30" s="357"/>
      <c r="H30" s="269" t="s">
        <v>246</v>
      </c>
      <c r="I30" s="270" t="s">
        <v>819</v>
      </c>
      <c r="J30" s="309"/>
      <c r="K30" s="325"/>
      <c r="L30" s="360"/>
      <c r="M30" s="363"/>
      <c r="N30" s="360"/>
      <c r="O30" s="363"/>
      <c r="P30" s="360"/>
      <c r="Q30" s="325"/>
      <c r="R30" s="325"/>
      <c r="S30" s="217"/>
    </row>
    <row r="31" spans="1:19" s="218" customFormat="1" ht="21" customHeight="1" x14ac:dyDescent="0.25">
      <c r="A31" s="265"/>
      <c r="B31" s="288" t="s">
        <v>820</v>
      </c>
      <c r="C31" s="289"/>
      <c r="D31" s="289"/>
      <c r="E31" s="289"/>
      <c r="F31" s="289"/>
      <c r="G31" s="289"/>
      <c r="H31" s="289"/>
      <c r="I31" s="289"/>
      <c r="J31" s="289"/>
      <c r="K31" s="289"/>
      <c r="L31" s="289"/>
      <c r="M31" s="289"/>
      <c r="N31" s="289"/>
      <c r="O31" s="289"/>
      <c r="P31" s="289"/>
      <c r="Q31" s="289"/>
      <c r="R31" s="290"/>
      <c r="S31" s="217"/>
    </row>
    <row r="32" spans="1:19" s="11" customFormat="1" x14ac:dyDescent="0.25">
      <c r="A32" s="14"/>
      <c r="B32" s="15"/>
      <c r="C32" s="15"/>
      <c r="D32" s="15"/>
      <c r="E32" s="15"/>
      <c r="F32" s="15"/>
      <c r="G32" s="15"/>
      <c r="H32" s="15"/>
      <c r="I32" s="15"/>
      <c r="J32" s="15"/>
      <c r="K32" s="15"/>
      <c r="L32" s="15"/>
      <c r="M32" s="18"/>
      <c r="N32" s="18"/>
      <c r="O32" s="18"/>
      <c r="P32" s="18"/>
      <c r="Q32" s="15"/>
      <c r="R32" s="15"/>
    </row>
    <row r="33" spans="13:16" s="11" customFormat="1" x14ac:dyDescent="0.25">
      <c r="M33" s="283" t="s">
        <v>144</v>
      </c>
      <c r="N33" s="284"/>
      <c r="O33" s="284" t="s">
        <v>145</v>
      </c>
      <c r="P33" s="285"/>
    </row>
    <row r="34" spans="13:16" s="11" customFormat="1" x14ac:dyDescent="0.25">
      <c r="M34" s="25" t="s">
        <v>118</v>
      </c>
      <c r="N34" s="25" t="s">
        <v>119</v>
      </c>
      <c r="O34" s="25" t="s">
        <v>118</v>
      </c>
      <c r="P34" s="25" t="s">
        <v>119</v>
      </c>
    </row>
    <row r="35" spans="13:16" s="11" customFormat="1" x14ac:dyDescent="0.25">
      <c r="M35" s="26">
        <v>9</v>
      </c>
      <c r="N35" s="27">
        <f>O7+O9+O11+O13+O15+O17+O19+O21+O23</f>
        <v>105600</v>
      </c>
      <c r="O35" s="28">
        <v>1</v>
      </c>
      <c r="P35" s="155">
        <v>67706.5</v>
      </c>
    </row>
    <row r="36" spans="13:16" s="11" customFormat="1" x14ac:dyDescent="0.25">
      <c r="M36" s="12"/>
      <c r="N36" s="12"/>
      <c r="O36" s="12"/>
      <c r="P36" s="12"/>
    </row>
    <row r="37" spans="13:16" s="11" customFormat="1" x14ac:dyDescent="0.25">
      <c r="M37" s="12"/>
      <c r="N37" s="12"/>
      <c r="O37" s="12"/>
      <c r="P37" s="12"/>
    </row>
    <row r="38" spans="13:16" s="11" customFormat="1" x14ac:dyDescent="0.25">
      <c r="M38" s="12"/>
      <c r="N38" s="12"/>
      <c r="O38" s="12"/>
      <c r="P38" s="12"/>
    </row>
    <row r="39" spans="13:16" s="11" customFormat="1" x14ac:dyDescent="0.25">
      <c r="M39" s="12"/>
      <c r="N39" s="12"/>
      <c r="O39" s="12"/>
      <c r="P39" s="12"/>
    </row>
    <row r="40" spans="13:16" s="11" customFormat="1" x14ac:dyDescent="0.25">
      <c r="M40" s="12"/>
      <c r="N40" s="12"/>
      <c r="O40" s="12"/>
      <c r="P40" s="12"/>
    </row>
    <row r="41" spans="13:16" s="11" customFormat="1" x14ac:dyDescent="0.25">
      <c r="M41" s="12"/>
      <c r="N41" s="12"/>
      <c r="O41" s="12"/>
      <c r="P41" s="12"/>
    </row>
    <row r="42" spans="13:16" s="11" customFormat="1" x14ac:dyDescent="0.25">
      <c r="M42" s="12"/>
      <c r="N42" s="12"/>
      <c r="O42" s="12"/>
      <c r="P42" s="12"/>
    </row>
    <row r="43" spans="13:16" s="11" customFormat="1" x14ac:dyDescent="0.25">
      <c r="M43" s="12"/>
      <c r="N43" s="12"/>
      <c r="O43" s="12"/>
      <c r="P43" s="12"/>
    </row>
    <row r="44" spans="13:16" s="11" customFormat="1" x14ac:dyDescent="0.25">
      <c r="M44" s="12"/>
      <c r="N44" s="12"/>
      <c r="O44" s="12"/>
      <c r="P44" s="12"/>
    </row>
    <row r="45" spans="13:16" s="11" customFormat="1" x14ac:dyDescent="0.25">
      <c r="M45" s="12"/>
      <c r="N45" s="12"/>
      <c r="O45" s="12"/>
      <c r="P45" s="12"/>
    </row>
    <row r="46" spans="13:16" s="11" customFormat="1" x14ac:dyDescent="0.25">
      <c r="M46" s="12"/>
      <c r="N46" s="12"/>
      <c r="O46" s="12"/>
      <c r="P46" s="12"/>
    </row>
    <row r="47" spans="13:16" s="11" customFormat="1" x14ac:dyDescent="0.25">
      <c r="M47" s="12"/>
      <c r="N47" s="12"/>
      <c r="O47" s="12"/>
      <c r="P47" s="12"/>
    </row>
    <row r="48" spans="13:16" s="11" customFormat="1" x14ac:dyDescent="0.25">
      <c r="M48" s="12"/>
      <c r="N48" s="12"/>
      <c r="O48" s="12"/>
      <c r="P48" s="12"/>
    </row>
    <row r="49" spans="13:16" s="11" customFormat="1" x14ac:dyDescent="0.25">
      <c r="M49" s="12"/>
      <c r="N49" s="12"/>
      <c r="O49" s="12"/>
      <c r="P49" s="12"/>
    </row>
    <row r="50" spans="13:16" s="11" customFormat="1" x14ac:dyDescent="0.25">
      <c r="M50" s="12"/>
      <c r="N50" s="12"/>
      <c r="O50" s="12"/>
      <c r="P50" s="12"/>
    </row>
    <row r="51" spans="13:16" s="11" customFormat="1" x14ac:dyDescent="0.25">
      <c r="M51" s="12"/>
      <c r="N51" s="12"/>
      <c r="O51" s="12"/>
      <c r="P51" s="12"/>
    </row>
    <row r="52" spans="13:16" s="11" customFormat="1" x14ac:dyDescent="0.25">
      <c r="M52" s="12"/>
      <c r="N52" s="12"/>
      <c r="O52" s="12"/>
      <c r="P52" s="12"/>
    </row>
    <row r="53" spans="13:16" s="11" customFormat="1" x14ac:dyDescent="0.25">
      <c r="M53" s="12"/>
      <c r="N53" s="12"/>
      <c r="O53" s="12"/>
      <c r="P53" s="12"/>
    </row>
    <row r="54" spans="13:16" s="11" customFormat="1" x14ac:dyDescent="0.25">
      <c r="M54" s="12"/>
      <c r="N54" s="12"/>
      <c r="O54" s="12"/>
      <c r="P54" s="12"/>
    </row>
    <row r="55" spans="13:16" s="11" customFormat="1" x14ac:dyDescent="0.25">
      <c r="M55" s="12"/>
      <c r="N55" s="12"/>
      <c r="O55" s="12"/>
      <c r="P55" s="12"/>
    </row>
    <row r="56" spans="13:16" s="11" customFormat="1" x14ac:dyDescent="0.25">
      <c r="M56" s="12"/>
      <c r="N56" s="12"/>
      <c r="O56" s="12"/>
      <c r="P56" s="12"/>
    </row>
    <row r="57" spans="13:16" s="11" customFormat="1" x14ac:dyDescent="0.25">
      <c r="M57" s="12"/>
      <c r="N57" s="12"/>
      <c r="O57" s="12"/>
      <c r="P57" s="12"/>
    </row>
    <row r="58" spans="13:16" s="11" customFormat="1" x14ac:dyDescent="0.25">
      <c r="M58" s="12"/>
      <c r="N58" s="12"/>
      <c r="O58" s="12"/>
      <c r="P58" s="12"/>
    </row>
    <row r="59" spans="13:16" s="11" customFormat="1" x14ac:dyDescent="0.25">
      <c r="M59" s="12"/>
      <c r="N59" s="12"/>
      <c r="O59" s="12"/>
      <c r="P59" s="12"/>
    </row>
    <row r="60" spans="13:16" s="11" customFormat="1" x14ac:dyDescent="0.25">
      <c r="M60" s="12"/>
      <c r="N60" s="12"/>
      <c r="O60" s="12"/>
      <c r="P60" s="12"/>
    </row>
    <row r="61" spans="13:16" s="11" customFormat="1" x14ac:dyDescent="0.25">
      <c r="M61" s="12"/>
      <c r="N61" s="12"/>
      <c r="O61" s="12"/>
      <c r="P61" s="12"/>
    </row>
    <row r="62" spans="13:16" s="11" customFormat="1" x14ac:dyDescent="0.25">
      <c r="M62" s="12"/>
      <c r="N62" s="12"/>
      <c r="O62" s="12"/>
      <c r="P62" s="12"/>
    </row>
    <row r="63" spans="13:16" s="11" customFormat="1" x14ac:dyDescent="0.25">
      <c r="M63" s="12"/>
      <c r="N63" s="12"/>
      <c r="O63" s="12"/>
      <c r="P63" s="12"/>
    </row>
    <row r="64" spans="13:16" s="11" customFormat="1" x14ac:dyDescent="0.25">
      <c r="M64" s="12"/>
      <c r="N64" s="12"/>
      <c r="O64" s="12"/>
      <c r="P64" s="12"/>
    </row>
    <row r="65" spans="13:16" s="11" customFormat="1" x14ac:dyDescent="0.25">
      <c r="M65" s="12"/>
      <c r="N65" s="12"/>
      <c r="O65" s="12"/>
      <c r="P65" s="12"/>
    </row>
    <row r="66" spans="13:16" s="11" customFormat="1" x14ac:dyDescent="0.25">
      <c r="M66" s="12"/>
      <c r="N66" s="12"/>
      <c r="O66" s="12"/>
      <c r="P66" s="12"/>
    </row>
    <row r="67" spans="13:16" s="11" customFormat="1" x14ac:dyDescent="0.25">
      <c r="M67" s="12"/>
      <c r="N67" s="12"/>
      <c r="O67" s="12"/>
      <c r="P67" s="12"/>
    </row>
    <row r="68" spans="13:16" s="11" customFormat="1" x14ac:dyDescent="0.25">
      <c r="M68" s="12"/>
      <c r="N68" s="12"/>
      <c r="O68" s="12"/>
      <c r="P68" s="12"/>
    </row>
    <row r="69" spans="13:16" s="11" customFormat="1" x14ac:dyDescent="0.25">
      <c r="M69" s="12"/>
      <c r="N69" s="12"/>
      <c r="O69" s="12"/>
      <c r="P69" s="12"/>
    </row>
    <row r="70" spans="13:16" s="11" customFormat="1" x14ac:dyDescent="0.25">
      <c r="M70" s="12"/>
      <c r="N70" s="12"/>
      <c r="O70" s="12"/>
      <c r="P70" s="12"/>
    </row>
    <row r="71" spans="13:16" s="11" customFormat="1" x14ac:dyDescent="0.25">
      <c r="M71" s="12"/>
      <c r="N71" s="12"/>
      <c r="O71" s="12"/>
      <c r="P71" s="12"/>
    </row>
    <row r="72" spans="13:16" s="11" customFormat="1" x14ac:dyDescent="0.25">
      <c r="M72" s="12"/>
      <c r="N72" s="12"/>
      <c r="O72" s="12"/>
      <c r="P72" s="12"/>
    </row>
    <row r="73" spans="13:16" s="11" customFormat="1" x14ac:dyDescent="0.25">
      <c r="M73" s="12"/>
      <c r="N73" s="12"/>
      <c r="O73" s="12"/>
      <c r="P73" s="12"/>
    </row>
    <row r="74" spans="13:16" s="11" customFormat="1" x14ac:dyDescent="0.25">
      <c r="M74" s="12"/>
      <c r="N74" s="12"/>
      <c r="O74" s="12"/>
      <c r="P74" s="12"/>
    </row>
    <row r="75" spans="13:16" s="11" customFormat="1" x14ac:dyDescent="0.25">
      <c r="M75" s="12"/>
      <c r="N75" s="12"/>
      <c r="O75" s="12"/>
      <c r="P75" s="12"/>
    </row>
    <row r="76" spans="13:16" s="11" customFormat="1" x14ac:dyDescent="0.25">
      <c r="M76" s="12"/>
      <c r="N76" s="12"/>
      <c r="O76" s="12"/>
      <c r="P76" s="12"/>
    </row>
    <row r="77" spans="13:16" s="11" customFormat="1" x14ac:dyDescent="0.25">
      <c r="M77" s="12"/>
      <c r="N77" s="12"/>
      <c r="O77" s="12"/>
      <c r="P77" s="12"/>
    </row>
    <row r="78" spans="13:16" s="11" customFormat="1" x14ac:dyDescent="0.25">
      <c r="M78" s="12"/>
      <c r="N78" s="12"/>
      <c r="O78" s="12"/>
      <c r="P78" s="12"/>
    </row>
    <row r="79" spans="13:16" s="11" customFormat="1" x14ac:dyDescent="0.25">
      <c r="M79" s="12"/>
      <c r="N79" s="12"/>
      <c r="O79" s="12"/>
      <c r="P79" s="12"/>
    </row>
    <row r="80" spans="13:16" s="11" customFormat="1" x14ac:dyDescent="0.25">
      <c r="M80" s="12"/>
      <c r="N80" s="12"/>
      <c r="O80" s="12"/>
      <c r="P80" s="12"/>
    </row>
    <row r="81" spans="13:16" s="11" customFormat="1" x14ac:dyDescent="0.25">
      <c r="M81" s="12"/>
      <c r="N81" s="12"/>
      <c r="O81" s="12"/>
      <c r="P81" s="12"/>
    </row>
    <row r="82" spans="13:16" s="11" customFormat="1" x14ac:dyDescent="0.25">
      <c r="M82" s="12"/>
      <c r="N82" s="12"/>
      <c r="O82" s="12"/>
      <c r="P82" s="12"/>
    </row>
    <row r="83" spans="13:16" s="11" customFormat="1" x14ac:dyDescent="0.25">
      <c r="M83" s="12"/>
      <c r="N83" s="12"/>
      <c r="O83" s="12"/>
      <c r="P83" s="12"/>
    </row>
    <row r="84" spans="13:16" s="11" customFormat="1" x14ac:dyDescent="0.25">
      <c r="M84" s="12"/>
      <c r="N84" s="12"/>
      <c r="O84" s="12"/>
      <c r="P84" s="12"/>
    </row>
    <row r="85" spans="13:16" s="11" customFormat="1" x14ac:dyDescent="0.25">
      <c r="M85" s="12"/>
      <c r="N85" s="12"/>
      <c r="O85" s="12"/>
      <c r="P85" s="12"/>
    </row>
    <row r="86" spans="13:16" s="11" customFormat="1" x14ac:dyDescent="0.25">
      <c r="M86" s="12"/>
      <c r="N86" s="12"/>
      <c r="O86" s="12"/>
      <c r="P86" s="12"/>
    </row>
    <row r="87" spans="13:16" s="11" customFormat="1" x14ac:dyDescent="0.25">
      <c r="M87" s="12"/>
      <c r="N87" s="12"/>
      <c r="O87" s="12"/>
      <c r="P87" s="12"/>
    </row>
    <row r="88" spans="13:16" s="11" customFormat="1" x14ac:dyDescent="0.25">
      <c r="M88" s="12"/>
      <c r="N88" s="12"/>
      <c r="O88" s="12"/>
      <c r="P88" s="12"/>
    </row>
    <row r="89" spans="13:16" s="11" customFormat="1" x14ac:dyDescent="0.25">
      <c r="M89" s="12"/>
      <c r="N89" s="12"/>
      <c r="O89" s="12"/>
      <c r="P89" s="12"/>
    </row>
    <row r="90" spans="13:16" s="11" customFormat="1" x14ac:dyDescent="0.25">
      <c r="M90" s="12"/>
      <c r="N90" s="12"/>
      <c r="O90" s="12"/>
      <c r="P90" s="12"/>
    </row>
    <row r="91" spans="13:16" s="11" customFormat="1" x14ac:dyDescent="0.25">
      <c r="M91" s="12"/>
      <c r="N91" s="12"/>
      <c r="O91" s="12"/>
      <c r="P91" s="12"/>
    </row>
    <row r="92" spans="13:16" s="11" customFormat="1" x14ac:dyDescent="0.25">
      <c r="M92" s="12"/>
      <c r="N92" s="12"/>
      <c r="O92" s="12"/>
      <c r="P92" s="12"/>
    </row>
    <row r="93" spans="13:16" s="11" customFormat="1" x14ac:dyDescent="0.25">
      <c r="M93" s="12"/>
      <c r="N93" s="12"/>
      <c r="O93" s="12"/>
      <c r="P93" s="12"/>
    </row>
    <row r="94" spans="13:16" s="11" customFormat="1" x14ac:dyDescent="0.25">
      <c r="M94" s="12"/>
      <c r="N94" s="12"/>
      <c r="O94" s="12"/>
      <c r="P94" s="12"/>
    </row>
    <row r="95" spans="13:16" s="11" customFormat="1" x14ac:dyDescent="0.25">
      <c r="M95" s="12"/>
      <c r="N95" s="12"/>
      <c r="O95" s="12"/>
      <c r="P95" s="12"/>
    </row>
    <row r="96" spans="13:16" s="11" customFormat="1" x14ac:dyDescent="0.25">
      <c r="M96" s="12"/>
      <c r="N96" s="12"/>
      <c r="O96" s="12"/>
      <c r="P96" s="12"/>
    </row>
    <row r="97" spans="13:16" s="11" customFormat="1" x14ac:dyDescent="0.25">
      <c r="M97" s="12"/>
      <c r="N97" s="12"/>
      <c r="O97" s="12"/>
      <c r="P97" s="12"/>
    </row>
    <row r="98" spans="13:16" s="11" customFormat="1" x14ac:dyDescent="0.25">
      <c r="M98" s="12"/>
      <c r="N98" s="12"/>
      <c r="O98" s="12"/>
      <c r="P98" s="12"/>
    </row>
    <row r="99" spans="13:16" s="11" customFormat="1" x14ac:dyDescent="0.25">
      <c r="M99" s="12"/>
      <c r="N99" s="12"/>
      <c r="O99" s="12"/>
      <c r="P99" s="12"/>
    </row>
    <row r="100" spans="13:16" s="11" customFormat="1" x14ac:dyDescent="0.25">
      <c r="M100" s="12"/>
      <c r="N100" s="12"/>
      <c r="O100" s="12"/>
      <c r="P100" s="12"/>
    </row>
    <row r="101" spans="13:16" s="11" customFormat="1" x14ac:dyDescent="0.25">
      <c r="M101" s="12"/>
      <c r="N101" s="12"/>
      <c r="O101" s="12"/>
      <c r="P101" s="12"/>
    </row>
    <row r="102" spans="13:16" s="11" customFormat="1" x14ac:dyDescent="0.25">
      <c r="M102" s="12"/>
      <c r="N102" s="12"/>
      <c r="O102" s="12"/>
      <c r="P102" s="12"/>
    </row>
    <row r="103" spans="13:16" s="11" customFormat="1" x14ac:dyDescent="0.25">
      <c r="M103" s="12"/>
      <c r="N103" s="12"/>
      <c r="O103" s="12"/>
      <c r="P103" s="12"/>
    </row>
    <row r="104" spans="13:16" s="11" customFormat="1" x14ac:dyDescent="0.25">
      <c r="M104" s="12"/>
      <c r="N104" s="12"/>
      <c r="O104" s="12"/>
      <c r="P104" s="12"/>
    </row>
    <row r="105" spans="13:16" s="11" customFormat="1" x14ac:dyDescent="0.25">
      <c r="M105" s="12"/>
      <c r="N105" s="12"/>
      <c r="O105" s="12"/>
      <c r="P105" s="12"/>
    </row>
    <row r="106" spans="13:16" s="11" customFormat="1" x14ac:dyDescent="0.25">
      <c r="M106" s="12"/>
      <c r="N106" s="12"/>
      <c r="O106" s="12"/>
      <c r="P106" s="12"/>
    </row>
    <row r="107" spans="13:16" s="11" customFormat="1" x14ac:dyDescent="0.25">
      <c r="M107" s="12"/>
      <c r="N107" s="12"/>
      <c r="O107" s="12"/>
      <c r="P107" s="12"/>
    </row>
    <row r="108" spans="13:16" s="11" customFormat="1" x14ac:dyDescent="0.25">
      <c r="M108" s="12"/>
      <c r="N108" s="12"/>
      <c r="O108" s="12"/>
      <c r="P108" s="12"/>
    </row>
    <row r="109" spans="13:16" s="11" customFormat="1" x14ac:dyDescent="0.25">
      <c r="M109" s="12"/>
      <c r="N109" s="12"/>
      <c r="O109" s="12"/>
      <c r="P109" s="12"/>
    </row>
    <row r="110" spans="13:16" s="11" customFormat="1" x14ac:dyDescent="0.25">
      <c r="M110" s="12"/>
      <c r="N110" s="12"/>
      <c r="O110" s="12"/>
      <c r="P110" s="12"/>
    </row>
    <row r="111" spans="13:16" s="11" customFormat="1" x14ac:dyDescent="0.25">
      <c r="M111" s="12"/>
      <c r="N111" s="12"/>
      <c r="O111" s="12"/>
      <c r="P111" s="12"/>
    </row>
    <row r="112" spans="13:16" s="11" customFormat="1" x14ac:dyDescent="0.25">
      <c r="M112" s="12"/>
      <c r="N112" s="12"/>
      <c r="O112" s="12"/>
      <c r="P112" s="12"/>
    </row>
    <row r="113" spans="13:16" s="11" customFormat="1" x14ac:dyDescent="0.25">
      <c r="M113" s="12"/>
      <c r="N113" s="12"/>
      <c r="O113" s="12"/>
      <c r="P113" s="12"/>
    </row>
    <row r="114" spans="13:16" s="11" customFormat="1" x14ac:dyDescent="0.25">
      <c r="M114" s="12"/>
      <c r="N114" s="12"/>
      <c r="O114" s="12"/>
      <c r="P114" s="12"/>
    </row>
    <row r="115" spans="13:16" s="11" customFormat="1" x14ac:dyDescent="0.25">
      <c r="M115" s="12"/>
      <c r="N115" s="12"/>
      <c r="O115" s="12"/>
      <c r="P115" s="12"/>
    </row>
    <row r="116" spans="13:16" s="11" customFormat="1" x14ac:dyDescent="0.25">
      <c r="M116" s="12"/>
      <c r="N116" s="12"/>
      <c r="O116" s="12"/>
      <c r="P116" s="12"/>
    </row>
    <row r="117" spans="13:16" s="11" customFormat="1" x14ac:dyDescent="0.25">
      <c r="M117" s="12"/>
      <c r="N117" s="12"/>
      <c r="O117" s="12"/>
      <c r="P117" s="12"/>
    </row>
    <row r="118" spans="13:16" s="11" customFormat="1" x14ac:dyDescent="0.25">
      <c r="M118" s="12"/>
      <c r="N118" s="12"/>
      <c r="O118" s="12"/>
      <c r="P118" s="12"/>
    </row>
    <row r="119" spans="13:16" s="11" customFormat="1" x14ac:dyDescent="0.25">
      <c r="M119" s="12"/>
      <c r="N119" s="12"/>
      <c r="O119" s="12"/>
      <c r="P119" s="12"/>
    </row>
    <row r="120" spans="13:16" s="11" customFormat="1" x14ac:dyDescent="0.25">
      <c r="M120" s="12"/>
      <c r="N120" s="12"/>
      <c r="O120" s="12"/>
      <c r="P120" s="12"/>
    </row>
    <row r="121" spans="13:16" s="11" customFormat="1" x14ac:dyDescent="0.25">
      <c r="M121" s="12"/>
      <c r="N121" s="12"/>
      <c r="O121" s="12"/>
      <c r="P121" s="12"/>
    </row>
    <row r="122" spans="13:16" s="11" customFormat="1" x14ac:dyDescent="0.25">
      <c r="M122" s="12"/>
      <c r="N122" s="12"/>
      <c r="O122" s="12"/>
      <c r="P122" s="12"/>
    </row>
    <row r="123" spans="13:16" s="11" customFormat="1" x14ac:dyDescent="0.25">
      <c r="M123" s="12"/>
      <c r="N123" s="12"/>
      <c r="O123" s="12"/>
      <c r="P123" s="12"/>
    </row>
    <row r="124" spans="13:16" s="11" customFormat="1" x14ac:dyDescent="0.25">
      <c r="M124" s="12"/>
      <c r="N124" s="12"/>
      <c r="O124" s="12"/>
      <c r="P124" s="12"/>
    </row>
    <row r="125" spans="13:16" s="11" customFormat="1" x14ac:dyDescent="0.25">
      <c r="M125" s="12"/>
      <c r="N125" s="12"/>
      <c r="O125" s="12"/>
      <c r="P125" s="12"/>
    </row>
    <row r="126" spans="13:16" s="11" customFormat="1" x14ac:dyDescent="0.25">
      <c r="M126" s="12"/>
      <c r="N126" s="12"/>
      <c r="O126" s="12"/>
      <c r="P126" s="12"/>
    </row>
    <row r="127" spans="13:16" s="11" customFormat="1" x14ac:dyDescent="0.25">
      <c r="M127" s="12"/>
      <c r="N127" s="12"/>
      <c r="O127" s="12"/>
      <c r="P127" s="12"/>
    </row>
    <row r="128" spans="13:16" s="11" customFormat="1" x14ac:dyDescent="0.25">
      <c r="M128" s="12"/>
      <c r="N128" s="12"/>
      <c r="O128" s="12"/>
      <c r="P128" s="12"/>
    </row>
    <row r="129" spans="13:16" s="11" customFormat="1" x14ac:dyDescent="0.25">
      <c r="M129" s="12"/>
      <c r="N129" s="12"/>
      <c r="O129" s="12"/>
      <c r="P129" s="12"/>
    </row>
    <row r="130" spans="13:16" s="11" customFormat="1" x14ac:dyDescent="0.25">
      <c r="M130" s="12"/>
      <c r="N130" s="12"/>
      <c r="O130" s="12"/>
      <c r="P130" s="12"/>
    </row>
    <row r="131" spans="13:16" s="11" customFormat="1" x14ac:dyDescent="0.25">
      <c r="M131" s="12"/>
      <c r="N131" s="12"/>
      <c r="O131" s="12"/>
      <c r="P131" s="12"/>
    </row>
    <row r="132" spans="13:16" s="11" customFormat="1" x14ac:dyDescent="0.25">
      <c r="M132" s="12"/>
      <c r="N132" s="12"/>
      <c r="O132" s="12"/>
      <c r="P132" s="12"/>
    </row>
    <row r="133" spans="13:16" s="11" customFormat="1" x14ac:dyDescent="0.25">
      <c r="M133" s="12"/>
      <c r="N133" s="12"/>
      <c r="O133" s="12"/>
      <c r="P133" s="12"/>
    </row>
    <row r="134" spans="13:16" s="11" customFormat="1" x14ac:dyDescent="0.25">
      <c r="M134" s="12"/>
      <c r="N134" s="12"/>
      <c r="O134" s="12"/>
      <c r="P134" s="12"/>
    </row>
    <row r="135" spans="13:16" s="11" customFormat="1" x14ac:dyDescent="0.25">
      <c r="M135" s="12"/>
      <c r="N135" s="12"/>
      <c r="O135" s="12"/>
      <c r="P135" s="12"/>
    </row>
    <row r="136" spans="13:16" s="11" customFormat="1" x14ac:dyDescent="0.25">
      <c r="M136" s="12"/>
      <c r="N136" s="12"/>
      <c r="O136" s="12"/>
      <c r="P136" s="12"/>
    </row>
    <row r="137" spans="13:16" s="11" customFormat="1" x14ac:dyDescent="0.25">
      <c r="M137" s="12"/>
      <c r="N137" s="12"/>
      <c r="O137" s="12"/>
      <c r="P137" s="12"/>
    </row>
    <row r="138" spans="13:16" s="11" customFormat="1" x14ac:dyDescent="0.25">
      <c r="M138" s="12"/>
      <c r="N138" s="12"/>
      <c r="O138" s="12"/>
      <c r="P138" s="12"/>
    </row>
    <row r="139" spans="13:16" s="11" customFormat="1" x14ac:dyDescent="0.25">
      <c r="M139" s="12"/>
      <c r="N139" s="12"/>
      <c r="O139" s="12"/>
      <c r="P139" s="12"/>
    </row>
    <row r="140" spans="13:16" s="11" customFormat="1" x14ac:dyDescent="0.25">
      <c r="M140" s="12"/>
      <c r="N140" s="12"/>
      <c r="O140" s="12"/>
      <c r="P140" s="12"/>
    </row>
    <row r="141" spans="13:16" s="11" customFormat="1" x14ac:dyDescent="0.25">
      <c r="M141" s="12"/>
      <c r="N141" s="12"/>
      <c r="O141" s="12"/>
      <c r="P141" s="12"/>
    </row>
    <row r="142" spans="13:16" s="11" customFormat="1" x14ac:dyDescent="0.25">
      <c r="M142" s="12"/>
      <c r="N142" s="12"/>
      <c r="O142" s="12"/>
      <c r="P142" s="12"/>
    </row>
    <row r="143" spans="13:16" s="11" customFormat="1" x14ac:dyDescent="0.25">
      <c r="M143" s="12"/>
      <c r="N143" s="12"/>
      <c r="O143" s="12"/>
      <c r="P143" s="12"/>
    </row>
    <row r="144" spans="13:16" s="11" customFormat="1" x14ac:dyDescent="0.25">
      <c r="M144" s="12"/>
      <c r="N144" s="12"/>
      <c r="O144" s="12"/>
      <c r="P144" s="12"/>
    </row>
    <row r="145" spans="13:16" s="11" customFormat="1" x14ac:dyDescent="0.25">
      <c r="M145" s="12"/>
      <c r="N145" s="12"/>
      <c r="O145" s="12"/>
      <c r="P145" s="12"/>
    </row>
    <row r="146" spans="13:16" s="11" customFormat="1" x14ac:dyDescent="0.25">
      <c r="M146" s="12"/>
      <c r="N146" s="12"/>
      <c r="O146" s="12"/>
      <c r="P146" s="12"/>
    </row>
    <row r="147" spans="13:16" s="11" customFormat="1" x14ac:dyDescent="0.25">
      <c r="M147" s="12"/>
      <c r="N147" s="12"/>
      <c r="O147" s="12"/>
      <c r="P147" s="12"/>
    </row>
    <row r="148" spans="13:16" s="11" customFormat="1" x14ac:dyDescent="0.25">
      <c r="M148" s="12"/>
      <c r="N148" s="12"/>
      <c r="O148" s="12"/>
      <c r="P148" s="12"/>
    </row>
    <row r="149" spans="13:16" s="11" customFormat="1" x14ac:dyDescent="0.25">
      <c r="M149" s="12"/>
      <c r="N149" s="12"/>
      <c r="O149" s="12"/>
      <c r="P149" s="12"/>
    </row>
    <row r="150" spans="13:16" s="11" customFormat="1" x14ac:dyDescent="0.25">
      <c r="M150" s="12"/>
      <c r="N150" s="12"/>
      <c r="O150" s="12"/>
      <c r="P150" s="12"/>
    </row>
    <row r="151" spans="13:16" s="11" customFormat="1" x14ac:dyDescent="0.25">
      <c r="M151" s="12"/>
      <c r="N151" s="12"/>
      <c r="O151" s="12"/>
      <c r="P151" s="12"/>
    </row>
    <row r="152" spans="13:16" s="11" customFormat="1" x14ac:dyDescent="0.25">
      <c r="M152" s="12"/>
      <c r="N152" s="12"/>
      <c r="O152" s="12"/>
      <c r="P152" s="12"/>
    </row>
    <row r="153" spans="13:16" s="11" customFormat="1" x14ac:dyDescent="0.25">
      <c r="M153" s="12"/>
      <c r="N153" s="12"/>
      <c r="O153" s="12"/>
      <c r="P153" s="12"/>
    </row>
    <row r="154" spans="13:16" s="11" customFormat="1" x14ac:dyDescent="0.25">
      <c r="M154" s="12"/>
      <c r="N154" s="12"/>
      <c r="O154" s="12"/>
      <c r="P154" s="12"/>
    </row>
    <row r="155" spans="13:16" s="11" customFormat="1" x14ac:dyDescent="0.25">
      <c r="M155" s="12"/>
      <c r="N155" s="12"/>
      <c r="O155" s="12"/>
      <c r="P155" s="12"/>
    </row>
    <row r="156" spans="13:16" s="11" customFormat="1" x14ac:dyDescent="0.25">
      <c r="M156" s="12"/>
      <c r="N156" s="12"/>
      <c r="O156" s="12"/>
      <c r="P156" s="12"/>
    </row>
    <row r="157" spans="13:16" s="11" customFormat="1" x14ac:dyDescent="0.25">
      <c r="M157" s="12"/>
      <c r="N157" s="12"/>
      <c r="O157" s="12"/>
      <c r="P157" s="12"/>
    </row>
    <row r="158" spans="13:16" s="11" customFormat="1" x14ac:dyDescent="0.25">
      <c r="M158" s="12"/>
      <c r="N158" s="12"/>
      <c r="O158" s="12"/>
      <c r="P158" s="12"/>
    </row>
    <row r="159" spans="13:16" s="11" customFormat="1" x14ac:dyDescent="0.25">
      <c r="M159" s="12"/>
      <c r="N159" s="12"/>
      <c r="O159" s="12"/>
      <c r="P159" s="12"/>
    </row>
    <row r="160" spans="13:16" s="11" customFormat="1" x14ac:dyDescent="0.25">
      <c r="M160" s="12"/>
      <c r="N160" s="12"/>
      <c r="O160" s="12"/>
      <c r="P160" s="12"/>
    </row>
    <row r="161" spans="12:16" s="11" customFormat="1" x14ac:dyDescent="0.25">
      <c r="M161" s="12"/>
      <c r="N161" s="12"/>
      <c r="O161" s="12"/>
      <c r="P161" s="12"/>
    </row>
    <row r="162" spans="12:16" s="11" customFormat="1" x14ac:dyDescent="0.25">
      <c r="M162" s="12"/>
      <c r="N162" s="12"/>
      <c r="O162" s="12"/>
      <c r="P162" s="12"/>
    </row>
    <row r="163" spans="12:16" s="11" customFormat="1" x14ac:dyDescent="0.25">
      <c r="M163" s="12"/>
      <c r="N163" s="12"/>
      <c r="O163" s="12"/>
      <c r="P163" s="12"/>
    </row>
    <row r="164" spans="12:16" s="11" customFormat="1" x14ac:dyDescent="0.25">
      <c r="M164" s="12"/>
      <c r="N164" s="12"/>
      <c r="O164" s="12"/>
      <c r="P164" s="12"/>
    </row>
    <row r="165" spans="12:16" s="11" customFormat="1" x14ac:dyDescent="0.25">
      <c r="M165" s="12"/>
      <c r="N165" s="12"/>
      <c r="O165" s="12"/>
      <c r="P165" s="12"/>
    </row>
    <row r="166" spans="12:16" s="11" customFormat="1" x14ac:dyDescent="0.25">
      <c r="M166" s="12"/>
      <c r="N166" s="12"/>
      <c r="O166" s="12"/>
      <c r="P166" s="12"/>
    </row>
    <row r="167" spans="12:16" s="11" customFormat="1" x14ac:dyDescent="0.25">
      <c r="M167" s="12"/>
      <c r="N167" s="12"/>
      <c r="O167" s="12"/>
      <c r="P167" s="12"/>
    </row>
    <row r="168" spans="12:16" s="11" customFormat="1" x14ac:dyDescent="0.25">
      <c r="L168"/>
      <c r="M168" s="12"/>
      <c r="N168" s="12"/>
      <c r="O168" s="12"/>
      <c r="P168" s="12"/>
    </row>
  </sheetData>
  <mergeCells count="42">
    <mergeCell ref="R25:R30"/>
    <mergeCell ref="B31:R31"/>
    <mergeCell ref="L25:L30"/>
    <mergeCell ref="M25:M30"/>
    <mergeCell ref="N25:N30"/>
    <mergeCell ref="O25:O30"/>
    <mergeCell ref="P25:P30"/>
    <mergeCell ref="A25:A30"/>
    <mergeCell ref="B25:B30"/>
    <mergeCell ref="C25:C30"/>
    <mergeCell ref="D25:D30"/>
    <mergeCell ref="E25:E30"/>
    <mergeCell ref="O4:P4"/>
    <mergeCell ref="F4:F5"/>
    <mergeCell ref="Q4:Q5"/>
    <mergeCell ref="R4:R5"/>
    <mergeCell ref="G4:G5"/>
    <mergeCell ref="H4:I4"/>
    <mergeCell ref="J4:J5"/>
    <mergeCell ref="K4:L4"/>
    <mergeCell ref="M4:N4"/>
    <mergeCell ref="A4:A5"/>
    <mergeCell ref="B4:B5"/>
    <mergeCell ref="C4:C5"/>
    <mergeCell ref="D4:D5"/>
    <mergeCell ref="E4:E5"/>
    <mergeCell ref="B22:R22"/>
    <mergeCell ref="B24:R24"/>
    <mergeCell ref="M33:N33"/>
    <mergeCell ref="O33:P33"/>
    <mergeCell ref="B8:R8"/>
    <mergeCell ref="B10:R10"/>
    <mergeCell ref="B12:R12"/>
    <mergeCell ref="B18:R18"/>
    <mergeCell ref="B20:R20"/>
    <mergeCell ref="B16:R16"/>
    <mergeCell ref="B14:R14"/>
    <mergeCell ref="F25:F30"/>
    <mergeCell ref="G25:G30"/>
    <mergeCell ref="J25:J30"/>
    <mergeCell ref="K25:K30"/>
    <mergeCell ref="Q25:Q30"/>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19</vt:i4>
      </vt:variant>
    </vt:vector>
  </HeadingPairs>
  <TitlesOfParts>
    <vt:vector size="19" baseType="lpstr">
      <vt:lpstr>IZ</vt:lpstr>
      <vt:lpstr>CDR w Brwinowie</vt:lpstr>
      <vt:lpstr>Dolnośląski ODR</vt:lpstr>
      <vt:lpstr>Kujawsko-Pomorski ODR</vt:lpstr>
      <vt:lpstr>Lubelski ODR</vt:lpstr>
      <vt:lpstr>Lubuski ODR</vt:lpstr>
      <vt:lpstr>Łódzki ODR</vt:lpstr>
      <vt:lpstr>Małopolski ODR</vt:lpstr>
      <vt:lpstr>Mazowiecki ODR</vt:lpstr>
      <vt:lpstr>Opolski ODR</vt:lpstr>
      <vt:lpstr>Podkarpacki ODR</vt:lpstr>
      <vt:lpstr>Podlaski ODR</vt:lpstr>
      <vt:lpstr>Pomorski ODR</vt:lpstr>
      <vt:lpstr>Śląski ODR</vt:lpstr>
      <vt:lpstr>Świętokrzyski ODR</vt:lpstr>
      <vt:lpstr>Warmińsko-Mazurski ODR</vt:lpstr>
      <vt:lpstr>Wielkopolski ODR</vt:lpstr>
      <vt:lpstr>Zachodniopomorski ODR</vt:lpstr>
      <vt:lpstr>RAZEM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09</dc:creator>
  <cp:lastModifiedBy>09</cp:lastModifiedBy>
  <cp:lastPrinted>2018-03-16T08:33:06Z</cp:lastPrinted>
  <dcterms:created xsi:type="dcterms:W3CDTF">2018-01-22T14:51:08Z</dcterms:created>
  <dcterms:modified xsi:type="dcterms:W3CDTF">2018-05-09T10:57:40Z</dcterms:modified>
</cp:coreProperties>
</file>