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Z:\GRUPA ROBOCZA\Grupy tematycznej ds. innowacji w rolnictwie i na obszarach wiejskich\VI posiedzenie GTI- uchwała 16\"/>
    </mc:Choice>
  </mc:AlternateContent>
  <xr:revisionPtr revIDLastSave="0" documentId="13_ncr:1_{8875B59A-9522-424C-9FB5-015BF588567F}" xr6:coauthVersionLast="45" xr6:coauthVersionMax="45" xr10:uidLastSave="{00000000-0000-0000-0000-000000000000}"/>
  <bookViews>
    <workbookView xWindow="-120" yWindow="-120" windowWidth="29040" windowHeight="15840" activeTab="1" xr2:uid="{00000000-000D-0000-FFFF-FFFF00000000}"/>
  </bookViews>
  <sheets>
    <sheet name="MRiRW" sheetId="18" r:id="rId1"/>
    <sheet name="CDR (SIR)" sheetId="1" r:id="rId2"/>
    <sheet name="Dolnośląski ODR" sheetId="2" r:id="rId3"/>
    <sheet name="Kujawsko-pomorski ODR" sheetId="3" r:id="rId4"/>
    <sheet name="Lubelski ODR" sheetId="4" r:id="rId5"/>
    <sheet name="Lubuski ODR" sheetId="5" r:id="rId6"/>
    <sheet name="Łódzki ODR" sheetId="6" r:id="rId7"/>
    <sheet name="Małopolski ODR" sheetId="16" r:id="rId8"/>
    <sheet name="Mazowiecki ODR" sheetId="7" r:id="rId9"/>
    <sheet name="Opolski ODR" sheetId="17" r:id="rId10"/>
    <sheet name="Podkarpacki ODR" sheetId="8" r:id="rId11"/>
    <sheet name="Podlaski ODR" sheetId="9" r:id="rId12"/>
    <sheet name="Pomorski ODR" sheetId="10" r:id="rId13"/>
    <sheet name="Śląski ODR" sheetId="11" r:id="rId14"/>
    <sheet name="Świętokrzyski ODR" sheetId="12" r:id="rId15"/>
    <sheet name="Warmińsko-mazurski ODR" sheetId="13" r:id="rId16"/>
    <sheet name="Wielkopolski ODR" sheetId="14" r:id="rId17"/>
    <sheet name="Zachodniopomorski ODR" sheetId="15"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18" l="1"/>
  <c r="P19" i="18"/>
  <c r="O19" i="18"/>
  <c r="P18" i="18"/>
  <c r="O18" i="18"/>
  <c r="P17" i="18"/>
  <c r="O17" i="18"/>
  <c r="P16" i="18"/>
  <c r="O16" i="18"/>
  <c r="P14" i="18"/>
  <c r="O14" i="18"/>
  <c r="P13" i="18"/>
  <c r="O13" i="18"/>
  <c r="P11" i="18"/>
  <c r="O11" i="18"/>
  <c r="P10" i="18"/>
  <c r="O10" i="18"/>
  <c r="O8" i="18"/>
  <c r="O7" i="18"/>
  <c r="N23" i="18" s="1"/>
  <c r="N33" i="15" l="1"/>
  <c r="P100" i="13"/>
  <c r="N49" i="12"/>
  <c r="N44" i="11"/>
  <c r="P67" i="10"/>
  <c r="N67" i="10"/>
  <c r="P64" i="9"/>
  <c r="N64" i="9"/>
  <c r="P54" i="7"/>
  <c r="P70" i="6"/>
  <c r="P74" i="4"/>
  <c r="N74" i="4"/>
  <c r="P53" i="3"/>
  <c r="N115" i="1"/>
  <c r="O17" i="14" l="1"/>
  <c r="O16" i="14"/>
  <c r="O15" i="14"/>
  <c r="O14" i="14"/>
  <c r="O13" i="14"/>
  <c r="O12" i="14"/>
  <c r="O11" i="14"/>
  <c r="O9" i="14"/>
  <c r="P18" i="8" l="1"/>
  <c r="P16" i="8"/>
  <c r="P15" i="8"/>
  <c r="P14" i="8"/>
  <c r="P13" i="8"/>
  <c r="O13" i="8"/>
  <c r="P10" i="8"/>
  <c r="O8" i="8"/>
  <c r="N26" i="8" l="1"/>
  <c r="P47" i="7"/>
  <c r="P30" i="7"/>
  <c r="N54" i="7" s="1"/>
  <c r="P35" i="6" l="1"/>
  <c r="N70" i="6" s="1"/>
  <c r="P34" i="6"/>
  <c r="R13" i="5" l="1"/>
  <c r="P44" i="3" l="1"/>
  <c r="P40" i="3"/>
  <c r="P24" i="3"/>
</calcChain>
</file>

<file path=xl/sharedStrings.xml><?xml version="1.0" encoding="utf-8"?>
<sst xmlns="http://schemas.openxmlformats.org/spreadsheetml/2006/main" count="4684" uniqueCount="1599">
  <si>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</si>
  <si>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</si>
  <si>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</si>
  <si>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</si>
  <si>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</si>
  <si>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</si>
  <si>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</si>
  <si>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</si>
  <si>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</si>
  <si>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</si>
  <si>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</si>
  <si>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</si>
  <si>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</si>
  <si>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</si>
  <si>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</si>
  <si>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</si>
  <si>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</si>
  <si>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</si>
  <si>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</si>
  <si>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</si>
  <si>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</si>
  <si>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</si>
  <si>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</si>
  <si>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</si>
  <si>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</si>
  <si>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</si>
  <si>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</si>
  <si>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</si>
  <si>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</si>
  <si>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</si>
  <si>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</si>
  <si>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</si>
  <si>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</si>
  <si>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</si>
  <si>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</si>
  <si>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</si>
  <si>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artykułów naukowych</t>
  </si>
  <si>
    <t>konferencja</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</si>
  <si>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</si>
  <si>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II-IV</t>
  </si>
  <si>
    <t>Centrum Doradztwa Rolniczego w Brwinowie</t>
  </si>
  <si>
    <t>ul. Pszczelińska 99, 05-840 Brwinów</t>
  </si>
  <si>
    <t>liczba uczestników</t>
  </si>
  <si>
    <t xml:space="preserve">I dzień = 140, II dzień = 140, III dzień = 139 </t>
  </si>
  <si>
    <t>publikacja artykułów naukowych</t>
  </si>
  <si>
    <t>15</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</si>
  <si>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</si>
  <si>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</si>
  <si>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Szkolenie</t>
  </si>
  <si>
    <t>szkolenie</t>
  </si>
  <si>
    <t>1</t>
  </si>
  <si>
    <t>doradcy rolniczy prywatnych i publicznych podmiotów doradztwa, uczniowie i studenci szkół rolniczych oraz rolnicy</t>
  </si>
  <si>
    <t>III-IV</t>
  </si>
  <si>
    <t>31</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</si>
  <si>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</si>
  <si>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</si>
  <si>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</si>
  <si>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Konferencja</t>
  </si>
  <si>
    <t xml:space="preserve">Partnerzy zarejestrowani w bazie Partnerów SIR, potencjalni partnerzy, pracownicy CDR oraz WODR  </t>
  </si>
  <si>
    <t>120 osób (dodtkowo I dzień 15 wolnych słuchaczy, II dzień 17 wolnych słuchaczy)</t>
  </si>
  <si>
    <t xml:space="preserve">III Forum wiedzy i innowacji </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</si>
  <si>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</si>
  <si>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Doradcy, przedstawiciele instytucji pracujcych na rzecz rolnictwa, rolnicy, przedstawiciele nauki, administracja rządowa </t>
  </si>
  <si>
    <t>150 (dodatkowo I dnia 41 wolnych słuchaczy)</t>
  </si>
  <si>
    <t xml:space="preserve">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</si>
  <si>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</si>
  <si>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publikacja</t>
  </si>
  <si>
    <t>Doradcy, nauka, rolnicy, przedsiębiorcy oraz wszyscy zainteresowani działaniem Współpraca</t>
  </si>
  <si>
    <t>nakład</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</si>
  <si>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</si>
  <si>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</si>
  <si>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</si>
  <si>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</si>
  <si>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2</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</si>
  <si>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</si>
  <si>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liczba uczestników szkolenia nr 1</t>
  </si>
  <si>
    <t>dzień I - 51 osób + 1 wolny słuchacz  
dzień II - 51 osób</t>
  </si>
  <si>
    <t>liczba uczestników szkolenia nr 2</t>
  </si>
  <si>
    <t xml:space="preserve">dzień I -  70 osób + 1 wolny słuchacz
dzień II - 66  osób + 2 wolnych słuchaczy </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</si>
  <si>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</si>
  <si>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</si>
  <si>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t>
  </si>
  <si>
    <t>liczba spotkań informacyjno-szkoleniowych</t>
  </si>
  <si>
    <t>4</t>
  </si>
  <si>
    <t>Pracownicy Centrum Doradztwa Rolniczego w Brwinowie wraz z Oddziałami oraz pracownicy Wojewódzkich Ośrodków Doradztwa Rolniczego (brokerzy innowacji oraz pracownicy wspierający wdrażnie Działania Współpraca), przedstawiciele MRiRW oraz ARiMR</t>
  </si>
  <si>
    <t>177</t>
  </si>
  <si>
    <t>Promocja innowacji w hodowli bydła mięsnego podczas Europejskich Targów Hodowlanych w Clermont-Ferrand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</si>
  <si>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</si>
  <si>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Wyjazd studyjny</t>
  </si>
  <si>
    <t>50</t>
  </si>
  <si>
    <t xml:space="preserve">Rolnicy, przedsiębiorcy, członkowie grup producenckich, doradcy 
i specjaliści ODR-ów oraz naukowców z Uniwersytetu Technologiczno-Przyrodniczego w Bydgoszczy i/lub Uniwersytetu Przyrodniczego w Poznaniu
</t>
  </si>
  <si>
    <t>Pomorski Ośrodek Doradztwa Rolniczego w Lubaniu</t>
  </si>
  <si>
    <t>Maderskiego 3, 
83-422 Lubań</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</si>
  <si>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</si>
  <si>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</si>
  <si>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</si>
  <si>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liczba uczestników operacji</t>
  </si>
  <si>
    <t>80</t>
  </si>
  <si>
    <t>rolnicy, doradcy, przedstawiciele samorządu rolniczego, przedstawiciele nauki oraz przedstawiciele innych organizacji czy instytucji  działających na rzecz rozwoju rolnictwa</t>
  </si>
  <si>
    <t>Warmińsko-Mazurski Ośrodek Doradztwa Rolniczego z siedzibą w Olsztynie</t>
  </si>
  <si>
    <t>ul. Jagiellońska 91, 10-356 Olsztyn</t>
  </si>
  <si>
    <t xml:space="preserve"> broszura (liczba egzemplarzy)</t>
  </si>
  <si>
    <t>1000</t>
  </si>
  <si>
    <t>Cykl konferencji w zakresie innowacyjnych rozwiązań w małych gospodarstwach rolnych</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</si>
  <si>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</si>
  <si>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4 konferencje</t>
  </si>
  <si>
    <t>liczba uczestników  konferencji</t>
  </si>
  <si>
    <t>200</t>
  </si>
  <si>
    <t>Rolnicy, przedsiębiorcy, doradcy, naukowcy.</t>
  </si>
  <si>
    <t>Częstochowskie Stowarzyszenie Rozwoju Małej Przedsiębiorczości</t>
  </si>
  <si>
    <t>ul. Tkacka 5/6,  
42-200 Częstochowa</t>
  </si>
  <si>
    <t>konferencje</t>
  </si>
  <si>
    <t>Możliwości przeprojektowania systemu upraw w gospodarstwach ekologicznych.
Jak prowadzić nawożenie  w zgodzie z nowymi przepisami programu azotanowego.</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</si>
  <si>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</si>
  <si>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Konferencja 2 dniowa</t>
  </si>
  <si>
    <t xml:space="preserve">Doradcy, rolnicy ekologiczni, przedstawiciele nauki, biznesu i administracji </t>
  </si>
  <si>
    <t>ul. Pszczelińska 99, 
05-840 Brwinów</t>
  </si>
  <si>
    <t>I dzień = 80 osób + 3 wolnych słuchaczy, II dzień = 100 osób</t>
  </si>
  <si>
    <t>Spotkania informacyjno-szkoleniowe dla pracowników WODR oraz CDR wykonujących i wspierających zadania na rzecz SIR</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</si>
  <si>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</si>
  <si>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Pracownicy CDR i WODR, przedstawiciele MRiRW oraz ARiMR</t>
  </si>
  <si>
    <t>I-IV</t>
  </si>
  <si>
    <t>Centrum Doradztwa Rolniczego w Brwinowie
Oddział w Warszawie</t>
  </si>
  <si>
    <t>ul. Wspólna 30, 
00-930 Warszawa</t>
  </si>
  <si>
    <t>Uzasadnienie: w komórkach pn. "Wnioskodawca" i "Siedziba Wnioskodawcy" wprowadzono CDR O/Warszawa oraz jego siedzibę, jako jednostkę realizującą operację i rozliczającą ją w Agencji Restrukturyzacji i Modernizacji Rolnictwa.</t>
  </si>
  <si>
    <t>Partnerstwo dla rozwoju III</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</si>
  <si>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</si>
  <si>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 xml:space="preserve">szkolenia 
</t>
  </si>
  <si>
    <t>3</t>
  </si>
  <si>
    <t>Rolnicy, pracownicy jednostek doradztwa rolniczego, naukowcy, przedsiębiorcy oraz inne osoby i podmioty zainteresowane tworzeniem Grup Operacyjnych EPI.</t>
  </si>
  <si>
    <t>liczba uczestników szkoleń</t>
  </si>
  <si>
    <t>150</t>
  </si>
  <si>
    <t>liczba uczestników szkolenie nr 1</t>
  </si>
  <si>
    <t>liczba uczestników szkolenie nr 2</t>
  </si>
  <si>
    <t>liczba uczestników szkolenie nr 3</t>
  </si>
  <si>
    <t>Uzasadnienie: 
1. Wprowadzono zmianę liczby odbiorców operacji, zgodną z listami obecności. 
2. Zmieniono budżet operacji i koszty kwalifikowalne operacji, co jest wynikiem oszczędności stanowiących różnicę między szacowaniem wartości na podstawie informacji uzyskanych z rozmów telefonicznych oraz zawartych w cennikach na stronach internetowych a kosztami faktycznie poniesionymi w wyniku zastosowania trybu postępowań Pzp;
3. Komórki pn. "Wnioskodawca" i "Siedziba Wnioskodawcy": wprowadzono CDR O/Warszawa oraz jego siedzibę, jako jednostkę realizującą operację i rozliczającą ją w Agencji Restrukturyzacji i Modernizacji Rolnictwa.</t>
  </si>
  <si>
    <t>II Forum „Sieciowanie Partnerów SIR”</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</si>
  <si>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</si>
  <si>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 xml:space="preserve">Konferencja </t>
  </si>
  <si>
    <t xml:space="preserve">Partnerzy zarejestrowani w bazie Partnerów SIR, potencjalni Partnerzy SIR, pracownicy CDR oraz WODR, przedstawiciele Grup Operacyjnych EPI.  </t>
  </si>
  <si>
    <t xml:space="preserve">liczba uczestników </t>
  </si>
  <si>
    <t xml:space="preserve">Uzasadnienie: 
1. Na etapie planowania operacji dostępne środki pozwalały na zorganizowanie 1-dniowej konferencji, w której ze względu na odległość nie mogliby uczestniczyć mieszkańcy całego kraju. Dzięki uzyskanym oszczędnościom z organizacji pozostałych operacji wpisanych do Planu Operacyjnego KSOW można zorganizować dwudniową konferencję, dzięki czemu operacja będzie dostępna dla szerszej, pod względem geograficznym, grupy odbioców. Dodatkowym atutem organizacji dwudniowych wydarzeń jest możliwość większego zintegrowania grupy, co ma ogromne znaczenie przy "sieciowaniu Partnerów Sieci".  
2.   Komórki pn. "Wnioskodawca" i "Siedziba Wnioskodawcy": wprowadzono CDR O/Warszawa oraz jego siedzibę, jako jednostkę realizującą operację i rozliczającą ją w Agencji Restrukturyzacji i Modernizacji Rolnictwa. </t>
  </si>
  <si>
    <t>Śladami innowacji w rolnictwie północnych Włoch</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</si>
  <si>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</si>
  <si>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wyjazd studyjny</t>
  </si>
  <si>
    <t>Pracownicy CDR i WODR realizujący zadania na rzecz SIR, przedstawiciele MRiRW i ARiMR</t>
  </si>
  <si>
    <t>45</t>
  </si>
  <si>
    <t>Dobre przykłady współpracy wytwórców lokalnej żywności na przykładzie doświadczeń zagranicznych i polskich</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</si>
  <si>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</si>
  <si>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liczba wyjazdów studyjnych</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</si>
  <si>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</si>
  <si>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Kujawsko-Pomorski Ośrodek Doradztwa Rolniczego w Minikowie</t>
  </si>
  <si>
    <t>Minikowo 1, 
89-122 Minikowo</t>
  </si>
  <si>
    <t>26</t>
  </si>
  <si>
    <t>Uprawa i przetwórstwo trufli szansą na konkurencyjność małych gospodarstw rolnych</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</si>
  <si>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</si>
  <si>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Rolnicy, przedsiębiorcy, przedstawiciele organizacji pozarządowych oraz inne osoby zainteresowane tematyką operacji. Grupa docelowa obejmuje 4 województwa: śląskie, małopolskie, podlaskie i świętokrzyskie.</t>
  </si>
  <si>
    <t>ul.Tkacka 5, 
42-200 Częstochowa</t>
  </si>
  <si>
    <t>30</t>
  </si>
  <si>
    <t>Innowacje szansą na rozwój obszarów wiejskich</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</si>
  <si>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</si>
  <si>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 xml:space="preserve">Rolnicy lub grupy rolników, posiadacze lasów, przedstawiciele jednostek naukowych,
przedsiębiorcy, przedstawiciele
podmiotów doradczych oraz przedstawiciele innych jednostek, które mogą wchodzić w skład grup operacyjnych EPI.
</t>
  </si>
  <si>
    <t xml:space="preserve">Lokalna Grupa Działania Ziemi Kraśnickiej </t>
  </si>
  <si>
    <t>ul. Słowackiego 7, 
23-210 Kraśnik</t>
  </si>
  <si>
    <t>25</t>
  </si>
  <si>
    <t>Produkcja bezpiecznej zdrowotnie żywności w gospodarstwach rolniczych w aspekcie rozwoju Rolniczego Handlu Detalicznego</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</si>
  <si>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</si>
  <si>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liczba szkoleń</t>
  </si>
  <si>
    <t>Pracownicy jednostek doradztwa rolniczego, rolnicy.</t>
  </si>
  <si>
    <t xml:space="preserve">Instytut Biotechnologii Przemysłu Rolno-Spożywczego 
im. prof. Wacława Dąbrowskiego
</t>
  </si>
  <si>
    <t>ul. Rakowiecka 36, 
02-532 Warszawa</t>
  </si>
  <si>
    <t>Innowacje w prowadzeniu gospodarstwa ekologicznego</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</si>
  <si>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</si>
  <si>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wyjazd studyjny, publikacja (broszura)</t>
  </si>
  <si>
    <t xml:space="preserve">Rolnicy, przedstawiciele instytucji działających na rzecz rozwoju rolnictwa oraz osoby zainteresowane produkcją ekologiczną. Grupa docelowa obejmuje cztery województwa: warmińsko-mazurskie, pomorskie, kujawsko-pomorskie i mazowieckie. </t>
  </si>
  <si>
    <t>ul. Jagiellońska 91, 
10-356 Olsztyn</t>
  </si>
  <si>
    <t xml:space="preserve">liczba uczestników wyjazdu studyjnego </t>
  </si>
  <si>
    <t>liczba wydanych publikacji (broszur)</t>
  </si>
  <si>
    <t>Farmy wertykalne przyszłością zrównoważonej produkcji żywności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</si>
  <si>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</si>
  <si>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Rolnicy, przedsiębiorcy, przedstawiciele organizacji pozarządowych oraz osoby lub przedstawiciele podmiotów zaineresowanych tematyką operacji.</t>
  </si>
  <si>
    <t>Sieciowanie Polskich Innowacji i Grup Operacyjnych na poziomie międzynarodowym</t>
  </si>
  <si>
    <t xml:space="preserve">Celem operacji jest zacieśnienie współpracy międzynarodowej poprzez udział w wydarzeniach, organizowanych na szczeblu międzynarodowym, poświęconych promowaniu i upowszechnianiu innowacji w rolnictwie, produkcji żywności i na obszarach wiejskich, a także poświęconych możliwości tworzenia i funkcjonowania  Grup Operacyjnych EIP.  Operacja przyczyni się do tworzenia międzynarodowej sieci kontaktów oraz promowania polskich Grup Operacyjnych. </t>
  </si>
  <si>
    <t>udział w  międzynarodowym spotkaniu</t>
  </si>
  <si>
    <t>spotkanie</t>
  </si>
  <si>
    <t>Pracownicy CDR wykonujący działania na rzecz tworzenia i wspierania Grup Operacyjnych EPI oraz upowszechniania innowacji.</t>
  </si>
  <si>
    <t>Transfer wiedzy w zakresie nowoczesnych systemów zarządzania w chowie bydła</t>
  </si>
  <si>
    <t>Celem operacji jest wzmocnienie powiązań między różnymi ogniwami agrobiznesu oraz świata nauki, w celu transferu wiedzy w zakresie nowoczesnych systemów zarządzania w chowie bydła oraz transferu innowacji w sektorze rolniczym.</t>
  </si>
  <si>
    <t>Szkolenia + warsztaty terenowe</t>
  </si>
  <si>
    <t xml:space="preserve">Rolnicy, nauczyciele szkół rolniczych, pracownicy jednostek doradztwa rolniczego </t>
  </si>
  <si>
    <t>III i IV</t>
  </si>
  <si>
    <t>liczba warsztatów terenowych</t>
  </si>
  <si>
    <t>IV 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</si>
  <si>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</si>
  <si>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liczba konferencji</t>
  </si>
  <si>
    <r>
      <t>przedstawiciele: jednostek doradztwa rolniczego, nauki, administracji rządowej i samorządowej,</t>
    </r>
    <r>
      <rPr>
        <sz val="11"/>
        <color rgb="FF00B050"/>
        <rFont val="Calibri"/>
        <family val="2"/>
        <charset val="238"/>
      </rPr>
      <t xml:space="preserve"> </t>
    </r>
    <r>
      <rPr>
        <sz val="11"/>
        <color theme="9" tint="-0.249977111117893"/>
        <rFont val="Calibri"/>
        <family val="2"/>
        <charset val="238"/>
      </rPr>
      <t>i</t>
    </r>
    <r>
      <rPr>
        <sz val="11"/>
        <rFont val="Calibri"/>
        <family val="2"/>
        <charset val="238"/>
      </rPr>
      <t xml:space="preserve">nstytucji pracujacych na rzecz rolnictwa, rolnicy, przedsiębiorcy </t>
    </r>
  </si>
  <si>
    <t xml:space="preserve">W ramach operacji zostaną zorganizowane:
1. Konferencja pn. IV Forum wiedzy i innowacji,
2. Konkurs pn. Najciekawszy projekt/operacja realizowany w ramach środków unijnych/ KSOW
3. Konkurs pn. Najciekawsze rozwiązania  IT dla rolnictwa
Celem głównym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Celem konkursów będzie promowanie dobrych praktyk w zakresie rolnictwa i obszarów wiejskich oraz innowacyjnych technik i technologii, które mogą być wykorzystane w celu efektywniejszego zarządzania gospodarstwem rolnym. Konkursy będą zachętą dla producentów do wdrażania nowych rozwiązań. 
</t>
  </si>
  <si>
    <t>Konferencja, konkursy</t>
  </si>
  <si>
    <t xml:space="preserve">przedstawiciele: jednostek doradztwa rolniczego, nauki, administracji rządowej i samorządowej, instytucji pracujacych na rzecz rolnictwa, rolnicy, przedsiębiorcy </t>
  </si>
  <si>
    <t>Centrum Doradztwa Rolniczego w Brwinowie Oddział w Radomiu</t>
  </si>
  <si>
    <t>Chorzowska 16/18, 
26-615 Radom</t>
  </si>
  <si>
    <t>liczba uczestników konferencji</t>
  </si>
  <si>
    <t>konkursy</t>
  </si>
  <si>
    <t>Uzasadnienie wprowadzonych zmian: 
1.  Komórka pn. "Cel, przedmiot i temat operacji": dodano informację o wprowadzonych do operacji konkursach i ich celach. Promowanie i  nagradzanie dobrych praktyk w zakresie innowacyjnych technik i technologii w rolnictwie jest niezbędne dla zachęcenia podmiotów działających na rzecz rolnictwa polskiego do ciągłego rozwoju. Wprowadzenie konkursów nie wpływa na zwiększenie budżetu operacji. Koszt, o którym mowa będzie pokryty z oszczędności wynikających z różnicy między szacowaniem kosztu organizacji konferencji a finalnym kosztem wynikającym z zamówienia. 
2.  Komórka pn. "Forma realizacji operacji": wprowadzono dodatkową formę relizacji, tj. konkursy, celem ujednolicenia zapisów operacji.
3.  Komórka pn. "Wskaźniki monitorowania realizacji operacji": wprowadzono wskaźniki dotyczące konkursów celem ujednolicenia zapisów operacji.
4.  Komórki pn. "Wnioskodawca" i "Siedziba Wnioskodawcy": wprowadzono CDR O/Radom oraz jego siedzibę, jako jednostkę realizującą operację i rozliczającą ją w Agencji Restrukturyzacji i Modernizacji Rolnictwa.</t>
  </si>
  <si>
    <t>Gospodarstwa demonstracyjne efektywnym instrumentem transferu wiedzy i  innowacji w rolnictwie</t>
  </si>
  <si>
    <r>
      <t>Celem operacji jest opracowanie systemu rozpowszechnienia informacji o gospodarstwach demonstracyjnych, jako efektywnej formie transferu wiedzy i innowacji.  W ramach  warsztów przygotowane zostaną</t>
    </r>
    <r>
      <rPr>
        <b/>
        <sz val="11"/>
        <rFont val="Calibri"/>
        <family val="2"/>
        <scheme val="minor"/>
      </rPr>
      <t xml:space="preserve"> </t>
    </r>
    <r>
      <rPr>
        <sz val="11"/>
        <rFont val="Calibri"/>
        <family val="2"/>
        <scheme val="minor"/>
      </rPr>
      <t xml:space="preserve">założenia merytoryczne i IT, którego efektem będzie opracowanie projektu narzędzia internetowego sieci gospodarstw demonstracyjnych w Polsce. Konferencja, w ramach której zostanie zaprezentowane  gospodarstwo demonstracyjne,  ma na celu wymianę informacji na temat potrzeb prowadzenia demonstracji, sieciowania i funkcjonowania gospodarstw demonstracyjnych oraz stworzenia bazy gospodarstw demonstracyjnych.
</t>
    </r>
  </si>
  <si>
    <t>warsztaty</t>
  </si>
  <si>
    <t>liczba warsztatów</t>
  </si>
  <si>
    <t>Pracownicy CDR i WODR, przedstawiciele Instytucji Naukowych, przedstawiciele gospodarstw demonstracyjnych,  eksperci IT, rolnicy</t>
  </si>
  <si>
    <t>opracowanie systemu rozpowszechniania informacji</t>
  </si>
  <si>
    <t>opracowanie</t>
  </si>
  <si>
    <t>Nauka-Edukacja-Doradztwo</t>
  </si>
  <si>
    <t xml:space="preserve">Celem operacji jest wypracowanie praktycznych i możliwych do realizacji propozycji rozwiązań głównych problemów identyfikowanych przez przedstawicieli nauki, oświaty i doradztwa w zakresie transferu wiedzy i innowacji. </t>
  </si>
  <si>
    <t xml:space="preserve">przedstawiciele Instytucji naukowych, przedstawiciele szkół rolniczych, pracownicy JDR.  </t>
  </si>
  <si>
    <t>20</t>
  </si>
  <si>
    <t>37</t>
  </si>
  <si>
    <t>Uzasadnienie: 
1.  Wprowadzono zmianę liczby odbiorców operacji, zgodną z listami obecności. 
2. Zmieniono wartość budżetu operacji i kosztów kwalifikowalnych, co jest wynikiem oszczędności stanowiących różnicę między szacowaniem wartości na podstawie informacji uzyskanych z rozmów telefonicznych oraz zawartych w cennikach na stronach internetowych a kosztami faktycznie poniesionymi w wyniku zastosowania trybu postępowań Pzp</t>
  </si>
  <si>
    <t xml:space="preserve">Liczba  uczestników  I Warsztatów </t>
  </si>
  <si>
    <t xml:space="preserve">Liczba  uczestników  II Warsztatów </t>
  </si>
  <si>
    <t xml:space="preserve">Liczba  uczestników  III Warsztatów </t>
  </si>
  <si>
    <t>Pracownicy CDR i WODR, przedstawiciele Instytucji Naukowych, przedstawiciele gospodarstw demonstracyjnych,  rolnicy</t>
  </si>
  <si>
    <t xml:space="preserve">Uzasadnienie:
1. Zmieniono wskaźnik monitorowania operacji zgodnie z listami obecności. 
2. Zmieniła się grupa docelowa operacji - brak zainteresowania ze strony ekspertów IT. </t>
  </si>
  <si>
    <t xml:space="preserve">opracowanie </t>
  </si>
  <si>
    <t>Dzień I konferencji (wizyta w gospodarstwie) -
 82 osoby (w tym:  
2 organizatorów,  
3 prelegentów, 
1 gospoadarz )    
 Dzien II konferencji (część stacjonarna) -
 88 osób (w tym:  
2 organizatorów,    
11 prelegentów)</t>
  </si>
  <si>
    <t>16 uczestników,         
1-moderator,                     1-organizator.</t>
  </si>
  <si>
    <t>13-uczestników,         
1-moderator,               
1-organizator.</t>
  </si>
  <si>
    <t>11 uczestników,         
1-moderator,                    1-organizator.</t>
  </si>
  <si>
    <r>
      <rPr>
        <sz val="11"/>
        <color rgb="FFFF0000"/>
        <rFont val="Calibri"/>
        <family val="2"/>
        <charset val="238"/>
        <scheme val="minor"/>
      </rPr>
      <t xml:space="preserve">przedstawiciele Instytucji naukowych, pracownicy JDR. </t>
    </r>
    <r>
      <rPr>
        <sz val="11"/>
        <color theme="1" tint="4.9989318521683403E-2"/>
        <rFont val="Calibri"/>
        <family val="2"/>
        <scheme val="minor"/>
      </rPr>
      <t xml:space="preserve"> </t>
    </r>
  </si>
  <si>
    <t>dzień I - 55  (w tym 3 organizatorów);
dzień II - 56  (w tym 3 organizatorów)</t>
  </si>
  <si>
    <t>dzień I - 64  (w tym 3 organizatorów);
dzień II - 62  (w tym 3 organizatorów)</t>
  </si>
  <si>
    <t>dzień I - 59  (w tym 3 organizatorów);
dzień II - 60  (w tym 3 organizatorów)</t>
  </si>
  <si>
    <t>Uzasadnienie: 
1. Wprowadzono zmianę liczby odbiorców operacji, zgodną z listą obecności. 
2. Zmieniono budżet operacji i koszty kwalifikowalne operacji, co jest wynikiem oszczędności stanowiących różnicę między szacowaniem wartości na podstawie informacji uzyskanych z rozmów telefonicznych oraz zawartych w cennikach na stronach internetowych a kosztami faktycznie poniesionymi w wyniku zastosowania trybu postępowań Pzp, a także wynikiem mniejszej liczby uczestników.
3. Komórki pn. "Wnioskodawca" i "Siedziba Wnioskodawcy": wprowadzono CDR O/Warszawa oraz jego siedzibę, jako jednostkę realizującą operację i rozliczającą ją w Agencji Restrukturyzacji i Modernizacji Rolnictwa.</t>
  </si>
  <si>
    <t xml:space="preserve">Uzasadnienie:
1. Zmieniono wskaźnik monitorowania operacji z uwagi na brak przedstawicieli szkół rolniczych w warsztatach.
2. Dodano opracowanie jako nową formę realizacji operacji, która pozwoli na podsumowanie wypracowanych rozwiązań.                                                                                                                                                                                                                                                                                                                                                                                                                                                                                                                                                                                                                                                                                                                       3.  Zmieniła się grupa docelowa operacji - brak możliwości uczestniczenia przedstawicieli szkół rolniczych na warsztatach.                                                                                                                                                                                                                                                                                                                                                                                                                                                                                                                                                                                                                                                                                                                                                         </t>
  </si>
  <si>
    <t>Plan operacyjny KSOW na lata 2018-2019 (z wyłączeniem działania 8 Plan komunikacyjny) - Dolnośląski ODR - listopad 2019</t>
  </si>
  <si>
    <t>Innowacyjne wykorzystanie zasobów Dolnego Śląska w celu poprawy jakości życia w regionie – PROW 2014-2020 Działanie „Współpraca”</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</si>
  <si>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</si>
  <si>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seminarium</t>
  </si>
  <si>
    <t xml:space="preserve">
Liczba seminariów
Liczba uczestników seminarium, 
w tym 
liczba doradców rolniczych</t>
  </si>
  <si>
    <t xml:space="preserve">
1
90
10</t>
  </si>
  <si>
    <t>przedstawiciele jednostek naukowych, rolnicy, właściciele lasów, przedsiębiorcy, doradcy rolniczy oraz mieszkańcy obszarów wiejskich i inne podmioty zainteresowane wdrażaniem innowacji w rolnictwie i na obszarach wiejskich z Dolnego Śląska</t>
  </si>
  <si>
    <t>II, III</t>
  </si>
  <si>
    <t>Dolnośląski Ośrodek Doradztwa Rolniczego z siedzibą we Wrocławiu</t>
  </si>
  <si>
    <t>ul. Zwycięska 8,
53-033 Wrocław</t>
  </si>
  <si>
    <t xml:space="preserve">Dolnośląskie warsztaty serowarskie </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</si>
  <si>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</si>
  <si>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
Liczba warsztatów
Liczba uczestników warsztatów,
w tym
liczba doradców rolniczych</t>
  </si>
  <si>
    <t xml:space="preserve">
1
16
2</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</si>
  <si>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</si>
  <si>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II, III, IV</t>
  </si>
  <si>
    <t xml:space="preserve">Wiejskie usługi opiekuńcze – innowacyjna forma przedsiębiorczości </t>
  </si>
  <si>
    <t xml:space="preserve">Celem operacji jest propagowanie idei rozwijania wiejskich usług opiekuńczych, w tym gospodarstw opiekuńczych jako innowacyjnej formy przedsiębiorczości na obszarach wiejskich Dolnego Śląska. </t>
  </si>
  <si>
    <t>seminarium
dwudniowe warsztaty</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</si>
  <si>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</si>
  <si>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1
60
2
2
1
30
2
2
1 000</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</si>
  <si>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</si>
  <si>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III, IV</t>
  </si>
  <si>
    <t>Innowacje w praktyce – cykl warsztatów polowych: rzepak, soja, kukurydza</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</si>
  <si>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</si>
  <si>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warsztaty polowe</t>
  </si>
  <si>
    <t xml:space="preserve">
Liczba warsztatów
Liczba uczestników warsztatów,
w tym
liczba doradców rolniczych</t>
  </si>
  <si>
    <t xml:space="preserve">
3
90
15</t>
  </si>
  <si>
    <t xml:space="preserve">producenci rolni – rolnicy, doradcy rolniczy, przedstawiciele jednostek naukowo-badawczych
</t>
  </si>
  <si>
    <t>Dolny Śląsk. Zielona dolina żywności i zdrowia – wyjazd studyjny partnerów KSOW.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</si>
  <si>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</si>
  <si>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 xml:space="preserve">
Liczba wyjazdów studyjnych
Liczba uczestników.
w tym 
liczba doradców</t>
  </si>
  <si>
    <t xml:space="preserve">
1
18
3</t>
  </si>
  <si>
    <t xml:space="preserve">rolnicy, jednostki naukowe oraz uczelnie, przedsiębiorcy, podmioty świadczące usługi doradcze,
przedstawiciele jednostek samorządu terytorialnego
</t>
  </si>
  <si>
    <t>Uniwersytet Przyrodniczy we Wrocławiu</t>
  </si>
  <si>
    <t>ul. C. K. Norwida 25, 
50-375 Wrocław</t>
  </si>
  <si>
    <t>Wdrażanie innowacji w celu zachowania bioróżnorodności w obliczu zmian klimatu</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</si>
  <si>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</si>
  <si>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szkolenie połączone z warsztatami</t>
  </si>
  <si>
    <t xml:space="preserve">
Liczba szkoleń
Liczba uczestników szkoleń,
w tym liczba doradców
Liczba warsztatów
Liczba uczestników warsztatów,
w tym liczba doradców
</t>
  </si>
  <si>
    <t xml:space="preserve">
1
25
10
1
25
10</t>
  </si>
  <si>
    <t>rolnicy, jednostki działające na rzecz rolników, wtym organizacje przyrodnicze działające na rzecz ochrony przyrody, doradcy rolniczy, przedstawiciele jednostek naukowo-badawczych</t>
  </si>
  <si>
    <t>Austria – innowacje w małym przetwórstwie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</si>
  <si>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</si>
  <si>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wyjazd studyjny
spotkanie informacyjno-promocyjne</t>
  </si>
  <si>
    <t xml:space="preserve">
Liczba wyjazdów studyjnych
Liczba uczestników wyjazdu,
w tym liczba doradców
Liczba spotkań informacyjno-promocyjnych
Liczba uczestników spotkań,
w tym liczba doradców</t>
  </si>
  <si>
    <t xml:space="preserve">
1
25
4
1
25
4</t>
  </si>
  <si>
    <t>rolnicy, producenci rolni, przedsiębiorcy sektora rolno-spożywczego, doradcy, przedstawiciele świata nauki, mieszkańcy obszarów wiejskich i inne osoby zainteresowane wdrażaniem innowacji w rolnictwie i na obszarach wiejskich Dolnego Śląska</t>
  </si>
  <si>
    <t>Rolnictwo zaangażowane społecznie jako innowacyjna forma przedsiębiorczości na obszarach wiejskich</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</si>
  <si>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</si>
  <si>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 xml:space="preserve">
Liczba seminariów
Liczba uczestników seminarium,
w tym liczba doradców</t>
  </si>
  <si>
    <t xml:space="preserve">
1
60
10</t>
  </si>
  <si>
    <t>mieszkańcy obszarów wiejskich, rolnicy, właściciele gospodarstw agroturystycznych i zagród edukacyjnych, doradcy, przedstawiciele ośrodków pomocy społecznej oraz ośrodka wsparcia ekonomii społecznej, przedstawiciele lokalnych władz</t>
  </si>
  <si>
    <t>Innowacje w dolnośląskim serowarstwie</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</si>
  <si>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</si>
  <si>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 xml:space="preserve">
Liczba warsztatów
Liczba uczestników warsztatów,
w tym liczba doradców</t>
  </si>
  <si>
    <t xml:space="preserve">
1
12
2</t>
  </si>
  <si>
    <t>rolnicy, producenci rolni, doradcy, mieszkańcy obszarów wiejskich i inne osoby zainteresowane wdrażaniem innowacji w rolnictwie i na obszarach wiejskich z wykorzystaniem środków dostępnych w ramach działania „Współpraca"</t>
  </si>
  <si>
    <t>Od rolnika do koszyka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</si>
  <si>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</si>
  <si>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konferencja
impreza plenerowa</t>
  </si>
  <si>
    <t>Liczba imprez plenerowych
Szacowana liczba uczestników imprezy plenerowej
Liczba konferencji
Liczba uczestników konferencji, 
w tym liczba doradców
Liczba emisji spotów reklamowych w regionalnej telewizji
Liczba emisji spotów reklamowych w radio
Liczba artykułów w lokalnej prasie
Liczba artykułów w serwisie internetowym lokalnej prasy</t>
  </si>
  <si>
    <t>1
500
1
60
15
10
21
1
1</t>
  </si>
  <si>
    <t>rolnicy, producenci rolni, doradcy, przedstawiciele świata nauki, mieszkańcy obszarów wiejskich i inne osoby zainteresowane wdrażaniem innowacji w rolnictwie i na obszarach wiejskich z wykorzystaniem środków dostępnych w ramach działania „Współpraca"</t>
  </si>
  <si>
    <t>Wołowina z Zielonej Doliny - tworzenie sieci na rzecz współpracy dotyczącej hodowli bydła mięsnego na Dolnym Śląsku</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</si>
  <si>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</si>
  <si>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 xml:space="preserve">
Liczba wyjazdów studyjnych
Liczba uczestników
</t>
  </si>
  <si>
    <t xml:space="preserve">
1
12
</t>
  </si>
  <si>
    <t xml:space="preserve"> rolnicy, przedstawiciele jednostek naukowych, przedsiębiorcy, przedstawiciele podmiotów świadczących usługi doradcze
</t>
  </si>
  <si>
    <t>Wołowina z Zielonej Doliny - tworzenie sieci na rzecz wspólpracy dotyczącej hodowli bydła mięsnego na Dolnym Śląsku</t>
  </si>
  <si>
    <t>Uzasadnienie:
Zwiększenie wartości projektu nastąpiło ze względu na wyższe niż szacowano koszty usługi polegającej na organizacji wyjazdu studyjnego do Francji oraz koszty związane z wynagrodzeniami tłumacza i organizatora koncepcji organizacyjnej wyjazdu studyjnego. W związku z powyższym Uniwersytet Przyrodniczy we Wrocławiu zadeklarował pokrycie różnicy pomiędzy rzeczywistymi kosztami, a kwotą dofinansowania otrzymaną na realizację operacji. Uczelnia sfinansowała niniejszą różnicę ze środków własnych.</t>
  </si>
  <si>
    <t>Dolnośląski Targ Rolny</t>
  </si>
  <si>
    <t xml:space="preserve">Celem operacji jest wspieranie rozwoju przedsiębiorczości na obszarach wiejskich Dolnego Śląska umożliwiającej skracanie łańcuchów dostaw, poprzez podnoszenie wiedzy i umiejętności w obszarze lokalnego przetwórstwa, zachęcanie do tworzenia partnerstw podejmujących wspólne innowacyjne przedsięwzięcia w zakresie produkcji, bezpośredniej sprzedaży, promocji, certyfikacji i wprowadzania do obrotu regionalnej żywności wysokiej jakości.  </t>
  </si>
  <si>
    <t xml:space="preserve">spotkanie informacyjno-promocyjne </t>
  </si>
  <si>
    <t xml:space="preserve">
Spotkanie informacyjno-promocyjne
Liczba uczestników</t>
  </si>
  <si>
    <t xml:space="preserve">
1
30</t>
  </si>
  <si>
    <t>rolnicy, producenci rolni, doradcy, mieszkańcy obszarów wiejskich i inne osoby zainteresowane wdrażaniem innowacji w rolnictwie i na obszarach wiejskich</t>
  </si>
  <si>
    <t>IV</t>
  </si>
  <si>
    <t>Plan operacyjny KSOW na lata 2018-2019 (z wyłączeniem działania 8 Plan komunikacyjny) - Kujawsko-pomorski ODR - listopad 2019</t>
  </si>
  <si>
    <t>Wspieranie procesu tworzenia partnerstw na rzecz innowacji w serowarstwie.</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</si>
  <si>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</si>
  <si>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ilość uczestników</t>
  </si>
  <si>
    <t>rolnicy - hodowcy bydła mlecznego, doradcy rolniczy, pracownicy uczelni i jednostek naukowych, przedsiębiorcy</t>
  </si>
  <si>
    <t>Kujawsko-Pomorski Ośrodek Doradztwa Rolniczego</t>
  </si>
  <si>
    <t>Minikowo            
89-122 Minikowo</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</si>
  <si>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</si>
  <si>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</si>
  <si>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</si>
  <si>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</si>
  <si>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</si>
  <si>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</si>
  <si>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</si>
  <si>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40</t>
  </si>
  <si>
    <t xml:space="preserve">rolnicy - producenci żywca wołowego, doradcy rolniczy. </t>
  </si>
  <si>
    <t>I-III</t>
  </si>
  <si>
    <t>Minikowo,                    89-122 Minikowo</t>
  </si>
  <si>
    <t xml:space="preserve">                           broszura</t>
  </si>
  <si>
    <t>ilość egzemplarzy</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</si>
  <si>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</si>
  <si>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roślin strączkowych. Na terenie województwa kujawsko-pomorskiego prowadzona jest różnorodna produkcja zwierzęca, ale biorąc pod uwagę jednocześnie skalę wykorzystania importowanej śruty sojowej oraz możliwości fizjologiczne konwersji systemów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</si>
  <si>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</si>
  <si>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</si>
  <si>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</si>
  <si>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</si>
  <si>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</si>
  <si>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</si>
  <si>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</si>
  <si>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 xml:space="preserve">Program azotanowy w Polsce-nowe obowiązki dla rolników z województwa kujawsko-pomorskiego </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</si>
  <si>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</si>
  <si>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konferencja I</t>
  </si>
  <si>
    <t>100</t>
  </si>
  <si>
    <t>rolnicy, doradcy rolniczy</t>
  </si>
  <si>
    <t xml:space="preserve">II-IV </t>
  </si>
  <si>
    <t>konferencja II</t>
  </si>
  <si>
    <t xml:space="preserve">broszura </t>
  </si>
  <si>
    <t xml:space="preserve">AKCELERATOR AGROINNOWACJI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</si>
  <si>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</si>
  <si>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Liczba szkoleń</t>
  </si>
  <si>
    <t xml:space="preserve"> rolnicy, właściciele lasów, jednostki naukowe, przedsiębiorcy, podmioty świadczące usługi doradcze
</t>
  </si>
  <si>
    <t>II-III</t>
  </si>
  <si>
    <t xml:space="preserve">Agro Klaster Kujawy – Stowarzyszenie Na Rzecz Innowacji i Rozwoju  
</t>
  </si>
  <si>
    <r>
      <rPr>
        <sz val="11"/>
        <color theme="1"/>
        <rFont val="Calibri"/>
        <family val="2"/>
        <charset val="238"/>
        <scheme val="minor"/>
      </rPr>
      <t>ul. Bernardyńska 6-8, 85-029 Bydgoszcz</t>
    </r>
  </si>
  <si>
    <t>Liczba uczestników</t>
  </si>
  <si>
    <t>spotkania tematyczne</t>
  </si>
  <si>
    <t>liczba spotkań</t>
  </si>
  <si>
    <t xml:space="preserve"> rolnicy, właściciele lasów, przedstawiciele jednostek naukowych, przedsiębiorcy, podmioty świadczące usługi doradcze.
</t>
  </si>
  <si>
    <t>III</t>
  </si>
  <si>
    <t xml:space="preserve">Innowacyjne metody zarządzania produkcją bydła mięsnego w województwie kujawsko-pomorskim
</t>
  </si>
  <si>
    <t>Celem operacji jest wzrost wiedzy dotyczącej innowacyjnych metod zarządzania produkcją bydła mięsnego, w tym również zarządzania jakością tej produkcji, wśród 50 uczestników zainteresowanych możliwością współpracy we wdrażaniu tych metod.</t>
  </si>
  <si>
    <t xml:space="preserve">Konferencja/ kongres </t>
  </si>
  <si>
    <t xml:space="preserve"> rolnicy, przedsiębiorcy i naukowcy.</t>
  </si>
  <si>
    <t xml:space="preserve">Polskie Zrzeszenie Producentów Bydła Mięsnego
</t>
  </si>
  <si>
    <t>ul. Smulikowskiego 4 00-389 Warszawa</t>
  </si>
  <si>
    <t>Narzędzia do wspomagania zarządzania produkcją rolniczą w województwie kujawsko-pomorskim</t>
  </si>
  <si>
    <t>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</si>
  <si>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 xml:space="preserve">rolnicy, przedsiębiorcy, naukowcy, samorządowcy i przedstawiciele organizacji pozarządowych </t>
  </si>
  <si>
    <t>ul. Tkacka 5/6             42-200 Częstochowa</t>
  </si>
  <si>
    <t>60</t>
  </si>
  <si>
    <t>liczba wyjazdów</t>
  </si>
  <si>
    <t>Innowacje w uprawie rzepaku</t>
  </si>
  <si>
    <t>Celem głównym operacji jest wymiana fachowej wiedzy w zakresie uprawy rzepaku oraz stworzenie przestrzeni pomiędzy rolnikami, podmiotami doradczymi, jednostkami naukowymi, przedsiębiorcami sektora rolno-spożywczego i pozostałymi podmiotami do wymiany kontaktów w obszarze wdrażania innowacji w uprawie rzepaku. Wskazane cele zostaną osiągnięte dzięki organizacji konferencji dotyczącej innowacji w uprawie rzepaku, dotyczących aspektów nawożenia w ekstremalnych warunkach atmosferycznych. Zorganizowana zostanie także debata dotycząca biopaliw, jako ważnego elementu w produkcji rzepaku.</t>
  </si>
  <si>
    <t>Rolnicy, przedstawiciele świata nauki, przedstawiciele przedsiębiorstw z terenu województwa kujawsko-pomorskiego, podmioty doradcze</t>
  </si>
  <si>
    <t xml:space="preserve">II - III </t>
  </si>
  <si>
    <t>Kujawsko-pomorski Ośrodek Doradztwa Rolniczego w Minikowie</t>
  </si>
  <si>
    <t>Minikowo 1
89-122 Minikowo</t>
  </si>
  <si>
    <t>Innowacyjne rozwiązania w hodowli i produkcji zwierząt gospodarskich</t>
  </si>
  <si>
    <r>
      <t xml:space="preserve">Celem operacji jest upowszechnienie i propagowanie innowacji w produkcji zwierzęcej poprzez popularyzację postępu hodowlanego będącego innowacją możliwą do wdrożenia w gospodarstwach rolnych </t>
    </r>
    <r>
      <rPr>
        <sz val="11"/>
        <rFont val="Calibri"/>
        <family val="2"/>
        <charset val="238"/>
        <scheme val="minor"/>
      </rPr>
      <t xml:space="preserve"> zajmujących się chowem zwierząt gospodarskich oraz pokazanie bioróżnorodności wśród gatunków i ras tych zwierząt. Cel ten zostanie osiągnięty poprzez zorganizowanie Regionalnej Kujawsko-Pomorskiej Wystawy Zwierząt Hodowlanych w Minikowie. Podczas wystawy będzie prezentowane bydło mleczne, mięsne, drób hodowlany, użytkowy i owce. Celem operacji jest także wymiana fachowej wiedzy w obszarze postępu hodowlanego, który miał miejsce na przestrzeni 20 i innowacji jakie zostały wdrożone w hodowli zwierząt w tym okresie. Będzie to możliwe dzięki zorganizowaniu konferencji, podczas której omówione zostaną zagadnienia innowacji hodowlanych zwierząt gospodarskich na przestrzeni dwóch dekad.</t>
    </r>
  </si>
  <si>
    <t>rolnicy, pracownicy naukowi i związki branżowe/hodowlane,
wystawcy zwierząt hodowlanych, doradcy,</t>
  </si>
  <si>
    <t>Targi/wystawa</t>
  </si>
  <si>
    <t>Liczba wystaw</t>
  </si>
  <si>
    <t>Innowacyjny wypas - nowoczesne metody stosowania wypasu bydła zwiększające dochodowość gospodarstw rolnych.</t>
  </si>
  <si>
    <t xml:space="preserve">Głównym celem operacji jest ułatwienie współpracy i stworzenie warunków do poprawy opłacalności stosowania wypasu w rolnictwie. Istotna jest poprawa współpracy w istniejącej grupie operacyjnej oraz nawiązywanie kontaktów pomiędzy przedstawicielami jednostek chcących utworzyć nową grupę operacyjną. Cel operacji zostanie zrealizowany poprzez wymianę wiedzy i doświadczeń z zakresu dobrostanu, żywienia, a także najnowocześniejszych rozwiązań stosowanych w wypasie co przełoży się w przyszłości na poprawę sytuacji ekonomicznej gospodarstw. Wyjazd będzie realizowany do jednego z największych gospodarstw w UE stosującego wypas.
</t>
  </si>
  <si>
    <t>rolnicy, doradcy rolniczy, pracownicy uczelni i jednostek naukowych, przedsiębiorcy, przedstawiciele grupy operacyjnej Zielone Mleko oraz przedstawiciele jednostek zainteresowanych utworzeniem nowej grupy operacyjnej mającej na celu wdrożenie wypasu</t>
  </si>
  <si>
    <t>Plan operacyjny KSOW na lata 2018-2019 (z wyłączeniem działania 8 Plan komunikacyjny) - Lubelski ODR - zmiany listopad 2019</t>
  </si>
  <si>
    <t>Stoiska promocyjne nośnikiem informacji o Sieci na rzecz innowacji w rolnictwie i na obszarach wiejskich</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</si>
  <si>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</si>
  <si>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 xml:space="preserve">stoiska informacyjno-promocyjne </t>
  </si>
  <si>
    <t>liczba stoisk informacyjno-promocyjnych</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</si>
  <si>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</si>
  <si>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Lubelski Ośrodek Doradztwa Rolniczego w Końskowoli</t>
  </si>
  <si>
    <t>Końskowola ul. Pożowska 8 24-130 Końskowola</t>
  </si>
  <si>
    <t xml:space="preserve">Wyjazd studyjny do Austrii jako działanie na rzecz tworzenia sieci kontaktów dla osób wdrażających innowacje na obszarach wiejskich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</si>
  <si>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</si>
  <si>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35</t>
  </si>
  <si>
    <t xml:space="preserve">rolnicy,
doradcy rolniczy, przedsiębiorcy, przedstawiciele instytucji rolniczych, około rolniczych i naukowych, uczelni wyższych
</t>
  </si>
  <si>
    <t>Zakładanie plantacji winorośli. Uprawa winogron, produkcja wina, soków – alternatywą dla lubelskich rolników.</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</si>
  <si>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</si>
  <si>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rolnicy,
doradcy rolniczy, przedsiębiorcy, przedstawiciele instytucji rolniczych, około rolniczych i naukowych, uczelni wyższych</t>
  </si>
  <si>
    <t>Współpraca szansą na rozwój innowacyjnych metod uprawy i przetwórstwa ziół na Lubelszczyźnie</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</si>
  <si>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</si>
  <si>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</si>
  <si>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</si>
  <si>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obszarów wiejskich poprzez innowacje</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</si>
  <si>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</si>
  <si>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liczba seminariów
liczba uczestników</t>
  </si>
  <si>
    <t>5
20</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</si>
  <si>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</si>
  <si>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Lubelskie Stowarzyszenie Miłośników Cydru</t>
  </si>
  <si>
    <t>Mikołajówka 11       23-250 Urzędów</t>
  </si>
  <si>
    <t xml:space="preserve">Innowacje w chowie i hodowli bydła mięsnego </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</si>
  <si>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</si>
  <si>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Najnowsze terapie roślinne w profilaktyce zdrowotnej- szansą na innowacyjne wykorzystywanie surowców zielarskich</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</si>
  <si>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</si>
  <si>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 xml:space="preserve">rolnicy,
doradcy rolniczy, przedsiębiorcy, przedstawiciele instytucji rolniczych, około rolniczych i naukowych, uczelni wyższych, członkowie stowarzyszeń działających na terenach wiejskich </t>
  </si>
  <si>
    <r>
      <t xml:space="preserve">rolnicy,
</t>
    </r>
    <r>
      <rPr>
        <sz val="11"/>
        <color rgb="FFFF0000"/>
        <rFont val="Calibri"/>
        <family val="2"/>
        <charset val="238"/>
        <scheme val="minor"/>
      </rPr>
      <t>przedstawiciele jednostek doradczych,</t>
    </r>
    <r>
      <rPr>
        <sz val="11"/>
        <rFont val="Calibri"/>
        <family val="2"/>
        <charset val="238"/>
        <scheme val="minor"/>
      </rPr>
      <t xml:space="preserve"> przedsiębiorcy, przedstawiciele instytucji rolniczych, około rolniczych i naukowych, uczelni wyższych, członkowie stowarzyszeń działających na terenach wiejskich </t>
    </r>
  </si>
  <si>
    <t>Sformułowanie "Przedstawiciele jednostek doradczych" rozszerza uczestników o grupę pracowników jednostek doradztwa rolniczego nie będących na listach "doradców rolniczych" prowadzonych przez CDR.</t>
  </si>
  <si>
    <t>Ekologiczna uprawa owoców miękkich – truskawka</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</si>
  <si>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</si>
  <si>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konferencja połączona z wyjazdem studyjnym</t>
  </si>
  <si>
    <t>rolnicy,
doradcy rolniczy, przedsiębiorcy, przedstawiciele instytucji rolniczych, około rolniczych i naukowych</t>
  </si>
  <si>
    <r>
      <t xml:space="preserve">rolnicy,
</t>
    </r>
    <r>
      <rPr>
        <sz val="11"/>
        <color rgb="FFFF0000"/>
        <rFont val="Calibri"/>
        <family val="2"/>
        <charset val="238"/>
        <scheme val="minor"/>
      </rPr>
      <t xml:space="preserve">przedstawiciele jednostek doradczych, </t>
    </r>
    <r>
      <rPr>
        <sz val="11"/>
        <rFont val="Calibri"/>
        <family val="2"/>
        <charset val="238"/>
        <scheme val="minor"/>
      </rPr>
      <t>przedsiębiorcy, przedstawiciele instytucji rolniczych, około rolniczych i naukowych</t>
    </r>
  </si>
  <si>
    <t>Sformułowanie "Przedstawiciele jednostek doradczych" rozszerza uczestników o grupę pracowników jednostek doradztwa rolniczego nie będących na listach "doradców rolniczych" prowadzonych przez CDR. Mniejsza kwota wynika z przeprowadzenia rozeznania rynku na zakup materiałów szkoleniowych, wyboru miejsca konferencji, transportu  oraz wyżywienia, wybrano najkorzystniejsze pod względem cenowym oferty. Zaoszczędzone środki w kwocie 3300 zł przesunięto na operację "ABC serowarstwa w województwie lubelskim"</t>
  </si>
  <si>
    <t>Innowacje technologiczne w uprawie borówki wysokiej</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</si>
  <si>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</si>
  <si>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r>
      <t xml:space="preserve">rolnicy,
</t>
    </r>
    <r>
      <rPr>
        <sz val="11"/>
        <color rgb="FFFF0000"/>
        <rFont val="Calibri"/>
        <family val="2"/>
        <charset val="238"/>
        <scheme val="minor"/>
      </rPr>
      <t>przedstawiciele jednostek doradczych,</t>
    </r>
    <r>
      <rPr>
        <sz val="11"/>
        <rFont val="Calibri"/>
        <family val="2"/>
        <charset val="238"/>
        <scheme val="minor"/>
      </rPr>
      <t xml:space="preserve"> przedsiębiorcy, przedstawiciele instytucji rolniczych, około rolniczych i naukowych</t>
    </r>
  </si>
  <si>
    <t>Sformułowanie "Przedstawiciele jednostek doradczych" rozszerza uczestników o grupę pracowników jednostek doradztwa rolniczego nie będących na listach "doradców rolniczych" prowadzonych przez CDR</t>
  </si>
  <si>
    <t>Krótkie łańcuchy dostaw żywności w oparciu o produkty regionalne</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</si>
  <si>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</si>
  <si>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rolnicy,
doradcy rolniczy, przedsiębiorcy, przedstawiciele instytucji rolniczych, około rolniczych i naukowych, przedstawiciele stowarzyszeń</t>
  </si>
  <si>
    <r>
      <t xml:space="preserve">rolnicy,
</t>
    </r>
    <r>
      <rPr>
        <sz val="11"/>
        <color rgb="FFFF0000"/>
        <rFont val="Calibri"/>
        <family val="2"/>
        <charset val="238"/>
        <scheme val="minor"/>
      </rPr>
      <t>przedstawiciele jednostek doradczych</t>
    </r>
    <r>
      <rPr>
        <sz val="11"/>
        <rFont val="Calibri"/>
        <family val="2"/>
        <charset val="238"/>
        <scheme val="minor"/>
      </rPr>
      <t>, przedsiębiorcy, przedstawiciele instytucji rolniczych, około rolniczych i naukowych, przedstawiciele stowarzyszeń</t>
    </r>
  </si>
  <si>
    <t>Wiejskie usługi opiekuńcze – innowacyjna forma przedsiębiorczości</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</si>
  <si>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</si>
  <si>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II</t>
  </si>
  <si>
    <t>Nowe technologie w produkcji drobiarskiej</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</si>
  <si>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</si>
  <si>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</si>
  <si>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</si>
  <si>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r>
      <t xml:space="preserve">rolnicy,
</t>
    </r>
    <r>
      <rPr>
        <sz val="11"/>
        <color rgb="FFFF0000"/>
        <rFont val="Calibri"/>
        <family val="2"/>
        <charset val="238"/>
        <scheme val="minor"/>
      </rPr>
      <t>przedstawiciele jednostek doradczych</t>
    </r>
    <r>
      <rPr>
        <sz val="11"/>
        <rFont val="Calibri"/>
        <family val="2"/>
        <charset val="238"/>
        <scheme val="minor"/>
      </rPr>
      <t>,  przedsiębiorcy, przedstawiciele instytucji rolniczych, około rolniczych i naukowych</t>
    </r>
  </si>
  <si>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</si>
  <si>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</si>
  <si>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r>
      <t xml:space="preserve">rolnicy,
</t>
    </r>
    <r>
      <rPr>
        <sz val="11"/>
        <color rgb="FFFF0000"/>
        <rFont val="Calibri"/>
        <family val="2"/>
        <charset val="238"/>
        <scheme val="minor"/>
      </rPr>
      <t>przedstawiciele jednostek doradczych,</t>
    </r>
    <r>
      <rPr>
        <sz val="11"/>
        <rFont val="Calibri"/>
        <family val="2"/>
        <charset val="238"/>
        <scheme val="minor"/>
      </rPr>
      <t xml:space="preserve"> przedsiębiorcy, przedstawiciele instytucji rolniczych, około rolniczych i naukowych, przedstawiciele stowarzyszeń</t>
    </r>
  </si>
  <si>
    <t>Sformułowanie "Przedstawiciele jednostek doradczych" rozszerza uczestników o grupę pracowników jednostek doradztwa rolniczego nie będących na listach "doradców rolniczych" prowadzonych przez CDR. Mniejsza kwota operacji wynika z naliczenia kary umownej w wysokości 2 000 zł firmie realizującej wyjazd studyjny,</t>
  </si>
  <si>
    <t>Wybrane przykłady tradycyjnego przetwórstwa produktów rolnych szansą na innowacyjny rozwój małych gospodarstw w województwie lubelskim</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</si>
  <si>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</si>
  <si>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Sformułowanie "Przedstawiciele jednostek doradczych" rozszerza uczestników o grupę pracowników jednostek doradztwa rolniczego nie będących na listach "doradców rolniczych" prowadzonych przez CDR. Mniejsza kwota operacji wynika z naliczenia kary umownej w wysokości 1 000 zł firmie realizującej wyjazd studyjny,</t>
  </si>
  <si>
    <t xml:space="preserve"> Innowacyjne wdrożenia oraz doświadczenia w organizacji grup operacyjnych na Węgrzech</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</si>
  <si>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</si>
  <si>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Sformułowanie "Przedstawiciele jednostek doradczych" rozszerza uczestników o grupę pracowników jednostek doradztwa rolniczego nie będących na listach "doradców rolniczych" prowadzonych przez CDR. Mniejsza kwota operacji wynika z przeprowdzenia postepowania przetargowego na kompleksową organizację wyjzdu studyjnego (transport, zakwaterowanie, wyżywienie, opieka merytoryczna, wizyty studyjne, materiały szkoleniowe, ubezpieczenie) i zaoferowania najkorzystniejszej kwoty przez firmę realizującą wyjazd oraz naliczenia kary umownej w wysokości 1 000 zł.</t>
  </si>
  <si>
    <t>Współpraca w sektorze rolnym szansą na rozwój obszarów wiejskich</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</si>
  <si>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</si>
  <si>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Sformułowanie "Przedstawiciele jednostek doradczych" rozszerza uczestników o grupę pracowników jednostek doradztwa rolniczego nie będących na listach "doradców rolniczych" prowadzonych przez CDR. Mniejsza kwota operacji wynika z przeprowdzenia postepowania przetargowego na kompleksową organizację wyjzdu studyjnego (transport, zakwaterowanie, wyżywienie, opieka merytoryczna, wizyty studyjne, materiały szkoleniowe, ubezpieczenie) i zaoferowania najkorzystniejszej kwoty przez firmę realizującą wyjazd.</t>
  </si>
  <si>
    <t>Innowacyjność w rolnictwie drogą do sukcesu</t>
  </si>
  <si>
    <t>Celem operacji jest podniesienie wiedzy i umiejętności w zakresie innowacyjnych kierunków rozwoju gospodarstw. Podniesienie i upowszechnienie wiedzy wśród uczestników wyjazdu studyjnego na temat innowacyjnych rozwiązań  w tym wsparcia oraz zasad aplikowania grup operacyjnych w kontekście działania Współpraca będzie sprzyjać rozwojowi gospodarczemu obszarów wiejskich.</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</si>
  <si>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</si>
  <si>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Lokalna Grupa Działania Ziemi Kraśnickiej</t>
  </si>
  <si>
    <t>Kraśnik                                          ul. Słowackiego 7                   23-210 Kraśnik</t>
  </si>
  <si>
    <t>Wyjazd studyjny do Francji – innowacyjne rozwiązania w rozwoju produkcji bydła mięsnego i organizacji grup operacyjnych</t>
  </si>
  <si>
    <t>Celem operacji jest podniesienie wiedzy oraz nabycie doświadczenia w zakresie organizacji i funkcjonowania grup operacyjnych wśród rolników, doradców terenu województwa lubelskiego poprzez organizację wyjazdu studyjnego do Francji. Program wyjazdu zakłada wizytę w Instytutach Naukowych, Stacjach Hodowlanych, zakładach przetwórczych i udział w targach rolniczych na terenie Bordeaux.</t>
  </si>
  <si>
    <t>Rolnicy, doradcy rolniczy</t>
  </si>
  <si>
    <t>Gmina Tuczna</t>
  </si>
  <si>
    <t>Tuczna 191A
21-523 Tuczna</t>
  </si>
  <si>
    <t>Narzędzia do wspomagania zarządzania produkcją rolniczą w województwie lubelskim</t>
  </si>
  <si>
    <t>Rolnicy, przedsiębiorcy, naukowcy, przedstawiciele samorządu terytorialnego oraz organizacji pozarządowych.</t>
  </si>
  <si>
    <t>Częstochowa ul. Tkacka nr 5 lok. 6
42-200 Częstochowa</t>
  </si>
  <si>
    <t>Rezygnacja partnera z realizacji operacji, na podstawie pisma z dnia 17.10.2019 r. ( L.dz. 5941) informującego o rezygnacji z przyczyn niezależnych od Partnera KSOW.</t>
  </si>
  <si>
    <t xml:space="preserve">ABC serowartswa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</si>
  <si>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</si>
  <si>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liczba wyjazdów </t>
  </si>
  <si>
    <t>rolnicy</t>
  </si>
  <si>
    <t>Grupa docelowa została ograniczona tylko do rolników, ze względu na duże zainteresowanie uczestnictwem w warsztatach i możliowść wykorzystania zdobytej wiedzy w praktyce. Po przeprowadzonym rozeznaniu rynku zwiększono kwotę operacji, zwiększył się koszt przeprowadzenia warsztatów przez wykładowców, przesunięto środki zaoszczędzone w operacji  "Ekologiczna uprawa owoców miękkich – truskawka" w kwocie 3 300 zł.</t>
  </si>
  <si>
    <t>Współpraca jako innowacyjne narzędzie rozwoju obszarów wiejskich</t>
  </si>
  <si>
    <t xml:space="preserve">Celem operacji jest podniesienie  wiedzy z zakresu możliwości wdrażania innowacyjnych rozwiązań z wykorzystaniem środków w ramach działania Współpraca, stymulujących rozwój gospodarstw rolnych oraz strefy ekonomicznej terenów wiejskich. </t>
  </si>
  <si>
    <t>liczba seminariów</t>
  </si>
  <si>
    <t>Sformułowanie "Przedstawiciele jednostek doradczych" rozszerza uczestników o grupę pracowników jednostek doradztwa rolniczego nie będących na listach "doradców rolniczych" prowadzonych przez CDR. Po przeprowadzonym rozeznaniu rynku zwiększono kwotę operacji, zwiększył się koszt organizacji seminarium, przesunięto środki zaoszczędzone w operacji  "Innowacyjne wdrożenia oraz doświadczenia w organizacji grup operacyjnych na Węgrzech" w kwocie 3 406,74 zł</t>
  </si>
  <si>
    <t>Plan operacyjny KSOW na lata 2018-2019 (z wyłączeniem działania 8 Plan komunikacyjny) - Lubuski ODR - listopad 2019</t>
  </si>
  <si>
    <t>Innowacyjne metody w produkcji roślinnej przyjazne środowisku naturalnemu</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</si>
  <si>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</si>
  <si>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</si>
  <si>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Lubuski Ośrodek Doradztwa Rolniczego</t>
  </si>
  <si>
    <t>Kalsk 91
66-100 Sulechów</t>
  </si>
  <si>
    <t>Innowacyjne zwalczanie chwastów metodą elektroherbicydu</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</si>
  <si>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</si>
  <si>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Grupą docelową przeprowadzonej operacji są rolnicy, którzy prowadzą produkcję roślinną metodami konwencjonalnymi lub ekologicznymi oraz doradcy rolniczy, którzy pozostają w bezpośrednich kontakcie z rolnikami i producentami rolnymi.</t>
  </si>
  <si>
    <t>Innowacje w chowie i hodowli bydła mięsnego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</si>
  <si>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</si>
  <si>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 xml:space="preserve">Operacja skierowana jest do:
- rolników, hodowców bydła mięsnego
- doradców rolniczych,
- przedsiębiorców,
- przedstawicieli instytucji naukowych
zainteresowanych innowacjami w chowie i hodowli bydła mięsnego, w liczbie 30 osób
</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</si>
  <si>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</si>
  <si>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</si>
  <si>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</si>
  <si>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Innowacyjne metody w chowie bydła mięsnego zmierzające do produkcji wysokiej jakości markowego mięsa</t>
  </si>
  <si>
    <t>Celem operacji jest podniesienie świadomości w zakresie nowoczesnej hodowli, innowacyjnego chowu oraz znaczenie bydła mięsnego w woj. lubuskim (Strategia Rozwoju Województwa Lubuskiego 2020), wśród 60 uczestników konferencji w okresie 3 miesięcy, 2018 roku.</t>
  </si>
  <si>
    <t>60 + wolni słuchacze</t>
  </si>
  <si>
    <t>Operacja skierowana jest do: rolników, hodowców bydła mięsnego, doradców rolniczych, przedsiębiorców, przedstawicieli instytucji naukowych, samorządowych
zainteresowanych innowacjami w chowie i hodowli bydła mięsnego, w liczbie 60 osób</t>
  </si>
  <si>
    <t>Innowacje w technice ochrony roślin. Optymalna ochrona – minimalizacja pozostałości pestycydów</t>
  </si>
  <si>
    <t>Głównym celem operacji jest dostarczenie wiedzy na temat innowacyjnych rozwiązań w zakresie precyzyjnego rolnictwa dla rolników, doradców rolniczych, przedsiębiorców oraz przedstawicieli świata nauki w liczbie 40 osób w okresie trzech miesięcy.</t>
  </si>
  <si>
    <t>40 + wolni słuchacze</t>
  </si>
  <si>
    <t>Grupa docelowa obejmuje rolników plantatorów upraw rolniczych, przedsiębiorców, doradców rolniczych, przedstawicieli nauki,
zainteresowanych wprowadzeniem innowacyjnych rozwiązań w procesie precyzyjnego rolnictwa o łącznej liczbie 40 osób.</t>
  </si>
  <si>
    <t>Innowacje w produkcji pasz objętościowych dla bydła mlecznego</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</si>
  <si>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</si>
  <si>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 xml:space="preserve">Operacja skierowana jest do:
rolników, hodowców bydła mlecznego,  doradców rolniczych, przedsiębiorców, przedstawicieli instytucji naukowych, samorządowych, zainteresowanych innowacjami w chowie i hodowli bydła mlecznego, w liczbie 40 osób
</t>
  </si>
  <si>
    <t>Innowacyjne metody w procesach przetwórczych owoców winorośli</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</si>
  <si>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</si>
  <si>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konferencja + warsztaty + konferencja podsumowująca</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</si>
  <si>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</si>
  <si>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Rzepak ozimy w mulczu – przez uproszczenie do innowacyjności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</si>
  <si>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</si>
  <si>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Grupą docelową przeprowadzonej operacji są rolnicy, którzy prowadzą produkcję rośliną metodami konwencjonalnymi, przedsiębiorcy branży rolnej oraz doradcy rolniczy, którzy pozostają w bezpośrednich kontakcie z rolnikami i producentami rolnymi.</t>
  </si>
  <si>
    <t>Innowacje w produkcji trzody chlewnej</t>
  </si>
  <si>
    <t>Dostarczenie wiedzy o innowacjach w produkcji trzody chlewnej dla 60 rolników oraz doradców z województwa lubuskiego poprzez przeprowadzenie szkolenia w okresie 3 miesięcy.</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</si>
  <si>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</si>
  <si>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 xml:space="preserve">W stronę innowacji: wyjazd studyjny do woj. dolnośląskiego - regionu produkcji serów oraz do Czech na Morawy - regionu winnic dla polskich producentów sera i wina. Enoturystyka. </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</si>
  <si>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</si>
  <si>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Grupa docelowa obejmuje rolników, osoby z branży rolniczej - winiarzy, przedsiębiorców, doradców rolniczych, przedstawicieli nauki,
zainteresowanych wprowadzeniem innowacyjnych rozwiązań w produkcji wina oraz serów.</t>
  </si>
  <si>
    <t>I-II</t>
  </si>
  <si>
    <t>Innowacje w chowie i hodowli bydła mięsnego w Polsce i na świecie.</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</si>
  <si>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</si>
  <si>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70 + wolni słuchacze</t>
  </si>
  <si>
    <t>Operacja skierowana jest do: rolników, hodowców bydła mięsnego, doradców rolniczych, producentów, przedsiębiorców, przedstawicieli instytucji naukowych i samorządowych
zainteresowanych innowacjami w chowie i hodowli bydła mięsnego.</t>
  </si>
  <si>
    <t>Efektywne rolnictwo ekologiczne i innowacje w produkcji zwierzęcej od idei do praktyki na przykładzie gospodarstw demonstracyjnych w województwie podkarpackim i świętokrzyskim w ramach tworzenia potencjalnych grup operacyjnych w zakresie działania "Współpraca"</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</si>
  <si>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</si>
  <si>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</si>
  <si>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Efektywne rolnictwo ekologiczne i innowacje w produkcji zwierzęcej od idei do praktyki na przykładzie gospodarstw w województwie podkarpackim i świętokrzyskim w ramach tworzenia potencjalnych grup operacyjnych w zakresie działania "Współpraca"</t>
  </si>
  <si>
    <t>Uzasadnienie: drobna zmiana tytułu operacji związana jest z wizytacją uczestników wyjazdu studyjnego w różnych gospodarstwach nie tylko demonstracyjnych na terenie województwa podkarpackiego i świętokrzyskiego.</t>
  </si>
  <si>
    <t>Innowacje w uprawie, technice i pielęgnacji winorośli. Aspekty prawno-ekonomiczne działalności prowadzenia winnicy.</t>
  </si>
  <si>
    <t xml:space="preserve">Celem wyjazdu studyjnego będzie poszerzenie wiedzy ze wskazaniem nowych rozwiązań w uprawie winorośli w polskich warunkach klimatycznych. </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</si>
  <si>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</si>
  <si>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</si>
  <si>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</si>
  <si>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</si>
  <si>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</si>
  <si>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</si>
  <si>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</si>
  <si>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</si>
  <si>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Lubuska Izba Rolnicza</t>
  </si>
  <si>
    <t>ul. Kożuchowska 15a, 65 - 364 Zielona Góra</t>
  </si>
  <si>
    <t>Z NATURY innowacyjne… - Innowacyjne formy działalności na terenach wiejskich.</t>
  </si>
  <si>
    <t xml:space="preserve">Celem operacji jest przekazanie wiedzy na temat krótkich łańcuchów dostaw, ekologii, świadomym wyborze zdrowego żywienia. </t>
  </si>
  <si>
    <t>szkolenie + warsztaty</t>
  </si>
  <si>
    <t>Grupę docelową stanowić będą rolnicy, mieszkańcy obszarów wiejskich, dietetycy, instytucje i przedsiębiorcy zainteresowani zdrową żywnością, przetwórcy, osoby z branży rolniczej - ekolodzy, specjaliści LODR zainteresowani innowacyjnymi aspektami tematyki zdrowego żywienia.</t>
  </si>
  <si>
    <t xml:space="preserve">szkolenie </t>
  </si>
  <si>
    <t>50 + wolni słuchacze</t>
  </si>
  <si>
    <t>Uzasadnienie: zmiana formy realizacji operacji związana jest z brakiem możliwości zorganizowania warsztatów wynikająca z bardzo dużego zainteresowania przedmiotową operacją. Przy tym, wskaźnik monitorowania realizacji operacji dotyczący jednostki został powiększony o wolnych słuchaczy.</t>
  </si>
  <si>
    <t>Plan operacyjny KSOW na lata 2018-2019 (z wyłączeniem działania 8 Plan komunikacyjny) - Łódzki ODR listopad 2019</t>
  </si>
  <si>
    <t>Innowacyjne metody wytwarzania produktów pochodzenia pszczelego oraz sposób doboru ziół do produkcji ziołomiodów</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</si>
  <si>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</si>
  <si>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pszczelarze, rolnicy, mieszkańcy obszarów wiejskich, pracownicy naukowi, doradcy rolni</t>
  </si>
  <si>
    <t>Łódzki Ośrodek Doradztwa Rolniczego</t>
  </si>
  <si>
    <t>Łódzki Ośrodek Doradztwa Rolniczego z siedzibą w Bratoszewicach                  ul. Nowości 32;            95-011 Bratoszewice</t>
  </si>
  <si>
    <r>
      <t xml:space="preserve">pszczelarze, rolnicy, mieszkańcy obszarów wiejskich, pracownicy naukowi, doradcy </t>
    </r>
    <r>
      <rPr>
        <sz val="11"/>
        <color rgb="FFFF0000"/>
        <rFont val="Calibri"/>
        <family val="2"/>
        <charset val="238"/>
        <scheme val="minor"/>
      </rPr>
      <t>rolniczy,</t>
    </r>
    <r>
      <rPr>
        <sz val="11"/>
        <rFont val="Calibri"/>
        <family val="2"/>
        <charset val="238"/>
        <scheme val="minor"/>
      </rPr>
      <t xml:space="preserve"> </t>
    </r>
    <r>
      <rPr>
        <sz val="11"/>
        <color rgb="FFFF0000"/>
        <rFont val="Calibri"/>
        <family val="2"/>
        <charset val="238"/>
        <scheme val="minor"/>
      </rPr>
      <t>pracownicy jednostek doradztwa rolniczego</t>
    </r>
  </si>
  <si>
    <t xml:space="preserve">Uzasadnienie: Dodano do grupy docelowej pracowników jednostek doradztwa rolniczego, ze względu na zapotrzebowanie ich udziału w danej operacji.  Poprawiono drobny błąd stylistyczny tj. z rolni na rolniczy. </t>
  </si>
  <si>
    <t>Innowacyjne technologie wykorzystywane przy budowie oraz wyposażeniu nowoczesnych chlewni</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</si>
  <si>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</si>
  <si>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Seminarium</t>
  </si>
  <si>
    <t>hodowcy, weterynarze, inseminatorzy, producenci trzody chlewnej, doradcy rolni</t>
  </si>
  <si>
    <t>Łódzki Ośrodek Doradztwa Rolniczego z siedzibą w Bratoszewicach                  ul. Nowości 32;           95-011 Bratoszewice</t>
  </si>
  <si>
    <r>
      <t xml:space="preserve">hodowcy, weterynarze, inseminatorzy, producenci trzody chlewnej, doradcy </t>
    </r>
    <r>
      <rPr>
        <sz val="11"/>
        <color rgb="FFFF0000"/>
        <rFont val="Calibri"/>
        <family val="2"/>
        <charset val="238"/>
      </rPr>
      <t>rolniczy,  pracownicy jednostek doradztwa rolniczego</t>
    </r>
  </si>
  <si>
    <t xml:space="preserve">Uzasadnienie: Dodano do grupy docelowej pracowników jednostek doradztwa rolniczego, ze względu na zapotrzebowanie ich udziału w danej operacji. Poprawiono drobny błąd stylistyczny tj. z rolni na rolniczy. </t>
  </si>
  <si>
    <t>Dobre praktyki i doświadczenia przy zakładaniu grup operacyjnych na przykładzie Czech</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</si>
  <si>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</si>
  <si>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potencjalni członkowie grup operacyjnych, rolnicy, hodowcy, mieszkańcy obszarów wiejskich, pracownicy naukowi, doradcy rolni</t>
  </si>
  <si>
    <t>Łódzki Ośrodek Doradztwa Rolniczego z siedzibą w Bratoszewicach                  ul. Nowości 32;             95-011 Bratoszewice</t>
  </si>
  <si>
    <r>
      <t xml:space="preserve">potencjalni członkowie grup operacyjnych, rolnicy, hodowcy, mieszkańcy obszarów wiejskich, pracownicy naukowi, doradcy </t>
    </r>
    <r>
      <rPr>
        <sz val="11"/>
        <color rgb="FFFF0000"/>
        <rFont val="Calibri"/>
        <family val="2"/>
        <charset val="238"/>
        <scheme val="minor"/>
      </rPr>
      <t>rolniczy</t>
    </r>
    <r>
      <rPr>
        <sz val="11"/>
        <rFont val="Calibri"/>
        <family val="2"/>
        <charset val="238"/>
        <scheme val="minor"/>
      </rPr>
      <t xml:space="preserve">, </t>
    </r>
    <r>
      <rPr>
        <sz val="11"/>
        <color rgb="FFFF0000"/>
        <rFont val="Calibri"/>
        <family val="2"/>
        <charset val="238"/>
        <scheme val="minor"/>
      </rPr>
      <t>pracownicy jednostek doradztwa rolniczego</t>
    </r>
  </si>
  <si>
    <t>Nowoczesne technologie i problemy przy uprawie warzyw pod osłonami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</si>
  <si>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</si>
  <si>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rolnicy, przetwórcy warzyw, pracownicy naukowi, doradcy rolni</t>
  </si>
  <si>
    <t>Łódzki Ośrodek Doradztwa Rolniczego z siedzibą w Bratoszewicach                  ul. Nowości 32;          95-011 Bratoszewice</t>
  </si>
  <si>
    <r>
      <t>rolnicy, przetwórcy warzyw, pracownicy naukowi,</t>
    </r>
    <r>
      <rPr>
        <sz val="11"/>
        <color theme="1"/>
        <rFont val="Calibri"/>
        <family val="2"/>
        <charset val="238"/>
      </rPr>
      <t xml:space="preserve"> doradcy</t>
    </r>
    <r>
      <rPr>
        <sz val="11"/>
        <color rgb="FFFF0000"/>
        <rFont val="Calibri"/>
        <family val="2"/>
        <charset val="238"/>
      </rPr>
      <t xml:space="preserve"> rolniczy, pracownicy jednostek doradztwa rolniczego</t>
    </r>
  </si>
  <si>
    <t xml:space="preserve">Wybrane przykłady tradycyjnego przetwórstwa produktów rolnych szansą na innowacyjny  rozwój małych gospodarstw w województwie łódzkim </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</si>
  <si>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</si>
  <si>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rolnicy, hodowcy, właściciele gospodarstw, przetwórcy, pracownicy naukowi, doradcy rolni</t>
  </si>
  <si>
    <r>
      <t>rolnicy, hodowcy, właściciele gospodarstw, przetwórcy, pracownicy naukowi, doradcy</t>
    </r>
    <r>
      <rPr>
        <sz val="11"/>
        <color rgb="FFFF0000"/>
        <rFont val="Calibri"/>
        <family val="2"/>
        <charset val="238"/>
      </rPr>
      <t xml:space="preserve"> rolniczy, </t>
    </r>
    <r>
      <rPr>
        <sz val="11"/>
        <rFont val="Calibri"/>
        <family val="2"/>
        <charset val="238"/>
      </rPr>
      <t xml:space="preserve">  </t>
    </r>
    <r>
      <rPr>
        <sz val="11"/>
        <color rgb="FFFF0000"/>
        <rFont val="Calibri"/>
        <family val="2"/>
        <charset val="238"/>
      </rPr>
      <t>pracownicy jednostek doradztwa rolniczego</t>
    </r>
  </si>
  <si>
    <t>Innowacyjne metody produkcji roślinnej w województwie łódzkim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</si>
  <si>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</si>
  <si>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Liczba uczestników konferencji</t>
  </si>
  <si>
    <t>Rolnicy, przedsiębiorcy, doradcy, naukowcy</t>
  </si>
  <si>
    <t>II/IV</t>
  </si>
  <si>
    <t>ul. Tkacka 5/6                         42-200 Częstochowa</t>
  </si>
  <si>
    <t>Innowacyjna hodowla świń na przykładzie rasy puławskiej w oparciu o pasze bez GMO.</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</si>
  <si>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</si>
  <si>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rolnicy, hodowcy i producenci trzody chlewnej, pracownicy naukowi, doradcy rolni</t>
  </si>
  <si>
    <t>Łódzki Ośrodek Doradztwa Rolniczego z siedzibą w Bratoszewicach                       ul. Nowości 32; 95-011 Bratoszewice</t>
  </si>
  <si>
    <r>
      <t xml:space="preserve">rolnicy, hodowcy i producenci trzody chlewnej, pracownicy naukowi, doradcy </t>
    </r>
    <r>
      <rPr>
        <sz val="11"/>
        <color rgb="FFFF0000"/>
        <rFont val="Calibri"/>
        <family val="2"/>
        <charset val="238"/>
        <scheme val="minor"/>
      </rPr>
      <t>rolniczy,  pracownicy jednostek doradztwa rolniczego</t>
    </r>
  </si>
  <si>
    <t>Zakładanie plantacji winorośli - produkcja wina i soków szansą na rozwój dla gospodarstw z woj. łódzkiego</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</si>
  <si>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</si>
  <si>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 xml:space="preserve">
wyjazd studyjny
liczba uczestników operacji</t>
  </si>
  <si>
    <t>1
30</t>
  </si>
  <si>
    <t>potencjalni członkowie grup operacyjnych, rolnicy, przedsiębiorcy, przetwórcy, pracownicy naukowi, przedstawicielami instytucji rolniczych i około rolniczych, doradcy rolniczy</t>
  </si>
  <si>
    <t>Łódzki Ośrodek Doradztwa Rolniczego z siedzibą w Bratoszewicach ul. Nowości 32 95-011 Bratoszewice</t>
  </si>
  <si>
    <t>Innowacyjne technologie, praktyki i metody organizacji w produkcji zwierzęcej, w tym bydła mlecznego</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</si>
  <si>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</si>
  <si>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koferencja
liczba uczestników operacji</t>
  </si>
  <si>
    <t>2
80</t>
  </si>
  <si>
    <t xml:space="preserve">potencjalni członkowie grup operacyjnych,  producenci, hodowcy bydła mlecznego, rolnicy, doradcy rolniczy, przedsiębiorcy, przedstawiciele instytucji naukowych, przedstawiciele instytucji rolniczych i około rolniczych </t>
  </si>
  <si>
    <t>Rozwój innowacyjnych form przedsiębiorczości pozarolniczej na obszarach wiejskich</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</si>
  <si>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</si>
  <si>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 xml:space="preserve"> wyjazd studyjny </t>
  </si>
  <si>
    <t xml:space="preserve">
wyjazd studyjny 
liczba uczestnikow operacji</t>
  </si>
  <si>
    <t xml:space="preserve">
1
30</t>
  </si>
  <si>
    <t>potencjalni członkowie grup operacyjnych, rolnicy, przetwórcy, przedsiębiorcy, mieszkańcy obszarów wiejskich, pracownicy naukowi, doradcy rolniczy</t>
  </si>
  <si>
    <r>
      <t xml:space="preserve">potencjalni członkowie grup operacyjnych, rolnicy, przetwórcy, przedsiębiorcy, mieszkańcy obszarów wiejskich, pracownicy naukowi, doradcy rolniczy,  </t>
    </r>
    <r>
      <rPr>
        <sz val="11"/>
        <color rgb="FFFF0000"/>
        <rFont val="Calibri"/>
        <family val="2"/>
        <charset val="238"/>
        <scheme val="minor"/>
      </rPr>
      <t>pracownicy jednostek doradztwa rolniczego</t>
    </r>
  </si>
  <si>
    <t xml:space="preserve">Uzasadnienie: Dodano do grupy docelowej pracowników jednostek doradztwa rolniczego, ze względu na zapotrzebowanie ich udziału w danej operacji.  </t>
  </si>
  <si>
    <t>Nowe rozwiązania w pasiekach pszczelich, produkcji miodów i miodów pitnych na przykadzie woj. lubelskiego</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</si>
  <si>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</si>
  <si>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 xml:space="preserve">wyjazd studyjny </t>
  </si>
  <si>
    <t>wyjazd studyjny
liczba uczestników operacji</t>
  </si>
  <si>
    <t>1
50</t>
  </si>
  <si>
    <t>pszczelarze, rolnicy, przedstawiciele instytucji rolniczych i około rolniczych, pracownicy naukowi, doradcy rolniczy</t>
  </si>
  <si>
    <r>
      <t xml:space="preserve">pszczelarze, rolnicy, przedstawiciele instytucji rolniczych i około rolniczych, pracownicy naukowi, doradcy rolniczy,  </t>
    </r>
    <r>
      <rPr>
        <sz val="11"/>
        <color rgb="FFFF0000"/>
        <rFont val="Calibri"/>
        <family val="2"/>
        <charset val="238"/>
        <scheme val="minor"/>
      </rPr>
      <t>pracownicy jednostek doradztwa rolniczego</t>
    </r>
  </si>
  <si>
    <t>Nowoczesne technologie w uprawie kukurydzy</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</si>
  <si>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</si>
  <si>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 xml:space="preserve">konferencja </t>
  </si>
  <si>
    <t xml:space="preserve">
konferencja 
liczba uczestników operacji</t>
  </si>
  <si>
    <t>1
80</t>
  </si>
  <si>
    <r>
      <t>potencjalni członkowie grup operacyjnych, rolnicy, przetwórcy, przedsiębiorcy, mieszkańcy obszarów wiejskich, pracownicy naukowi, doradcy rolniczy,</t>
    </r>
    <r>
      <rPr>
        <sz val="11"/>
        <color rgb="FFFF0000"/>
        <rFont val="Calibri"/>
        <family val="2"/>
        <charset val="238"/>
        <scheme val="minor"/>
      </rPr>
      <t xml:space="preserve"> pracownicy jednostek doradztwa rolniczego</t>
    </r>
  </si>
  <si>
    <t xml:space="preserve">Innowacje we współpracy w sektorze rolnym, rolno-spożywczym </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</si>
  <si>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</si>
  <si>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film promocyjny, audycja telewizyjna</t>
  </si>
  <si>
    <t>liczba nagranych filmów
liczba emisji audycji</t>
  </si>
  <si>
    <t>1
1</t>
  </si>
  <si>
    <t>potencjalni członkowie grup operacyjnych, rolnicy, przedsiębiorcy, przetwórcy, pracownicy naukowi, doradcy rolniczy, mieszkańcy obszarów wiejskich</t>
  </si>
  <si>
    <r>
      <t>potencjalni członkowie grup operacyjnych, rolnicy, przedsiębiorcy, przetwórcy, pracownicy naukowi, doradcy rolniczy, mieszkańcy obszarów wiejskich,</t>
    </r>
    <r>
      <rPr>
        <sz val="11"/>
        <color rgb="FFFF0000"/>
        <rFont val="Calibri"/>
        <family val="2"/>
        <charset val="238"/>
        <scheme val="minor"/>
      </rPr>
      <t xml:space="preserve"> pracownicy jednostek doradztwa rolniczego</t>
    </r>
  </si>
  <si>
    <t>Innowacyjne metody przetwarzania i przechowywanie żywności</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</si>
  <si>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</si>
  <si>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1
40</t>
  </si>
  <si>
    <t>potencjalni członkowie grup operacyjnych, rolnicy, przedsiębiorcy, przetwórcy, mieszkańcy obszarów wiejskich, pracownicy naukowi, doradcy rolniczy</t>
  </si>
  <si>
    <r>
      <t>potencjalni członkowie grup operacyjnych, rolnicy, przedsiębiorcy, przetwórcy, mieszkańcy obszarów wiejskich, pracownicy naukowi, doradcy rolniczy,</t>
    </r>
    <r>
      <rPr>
        <sz val="11"/>
        <color rgb="FFFF0000"/>
        <rFont val="Calibri"/>
        <family val="2"/>
        <charset val="238"/>
        <scheme val="minor"/>
      </rPr>
      <t xml:space="preserve"> pracownicy jednostek doradztwa rolniczego</t>
    </r>
  </si>
  <si>
    <t>Nowe trendy w zastosowaniu mikroorganizmów                                               do ochrony warzyw i owoców</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</si>
  <si>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</si>
  <si>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r>
      <t xml:space="preserve">potencjalni członkowie grup operacyjnych, rolnicy, przedsiębiorcy, przetwórcy, mieszkańcy obszarów wiejskich, pracownicy naukowi, doradcy rolniczy,  </t>
    </r>
    <r>
      <rPr>
        <sz val="11"/>
        <color rgb="FFFF0000"/>
        <rFont val="Calibri"/>
        <family val="2"/>
        <charset val="238"/>
        <scheme val="minor"/>
      </rPr>
      <t>pracownicy jednostek doradztwa rolniczego</t>
    </r>
  </si>
  <si>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</si>
  <si>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</si>
  <si>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Dywersyfikacja produkcji roślinnej szansą dla lokalnych producentów rolnych, poprzez stworzenie warunków pod partnerstwo dla utworzenia grupy operacyjnej EPI</t>
  </si>
  <si>
    <t xml:space="preserve">Celem operacji jest zainteresowanie potencjalnych członków Grup operacyjnych EPI tematyką dywersyfikacji produkcji roślinnej w zakresie zakładania plantacji winorośli 
i produkcji win, oraz zapoznanie uczestników z działaniem „WSPÓŁPRACA”, 
z korzyściami, które płyną z utworzenia Grupy Operacyjnej. </t>
  </si>
  <si>
    <t xml:space="preserve">wyjazd studyjny + szkolenie                                                 </t>
  </si>
  <si>
    <t xml:space="preserve">
rolnicy, przedsiębiorcy, instytucje naukowe, członkowie grup producenckich, przedstawiciele LGD,
lokalni liderzy (w tym sołtysi, przedstawiciele NGO)
przedstawiciele samorządów, doradcy rolniczy, mieszkańcy obszarów wiejskich
</t>
  </si>
  <si>
    <t>I - IV</t>
  </si>
  <si>
    <t>STOWARZYSZENIE LOKALNA GRUPA DZIAŁANIA „POLCENTRUM”</t>
  </si>
  <si>
    <t>Plac Łukasińskiego 4                95-010 Stryków</t>
  </si>
  <si>
    <t xml:space="preserve">szkolenie                                                                </t>
  </si>
  <si>
    <t xml:space="preserve">  wyjazd studyjny                                      </t>
  </si>
  <si>
    <t xml:space="preserve">         film informacyjno-promocyjny  </t>
  </si>
  <si>
    <t>liczba nagranych filmów</t>
  </si>
  <si>
    <t>Uzasadnienie: Partner KSOW STOWARZYSZENIE LOKALNA GRUPA DZIAŁANIA „POLCENTRUM” zrezygnował z realizacji operacji.</t>
  </si>
  <si>
    <t>Nowoczesne technologie w chowie bydła mlecznego                   na przykładzie woj. podlaskiego</t>
  </si>
  <si>
    <t>Celem operacji jest poszukiwanie potencjalnych partnerów do współpracy w ramach działania „Współpraca” poprzez realizacje operacji, której celem jest zapoznanie uczestników wyjazdu studyjnego z nowoczesnymi technologiami stosowanymi w chowie bydła mlecznego na przykładzie rozwiązań praktykowanych w gospodarstwach na terenie woj. podlaskiego.W ramach operacji odbędą się wizyty w gospodarstwach, firmach stosujących ww. rozwiązania. Zdobyta wiedza będzie stanowiła podłoże do dalszej pracy i stworzenia potencjalnej grupu operacyjnej w tym zakresie.</t>
  </si>
  <si>
    <t>rolnicy, przedsiębiorcy, hodowcy bydła mlecznego, mieszkańcy obszarów wiejskich, pracownicy naukowi, doradcy rolniczy</t>
  </si>
  <si>
    <r>
      <t xml:space="preserve">rolnicy, przedsiębiorcy, hodowcy bydła mlecznego, mieszkańcy obszarów wiejskich, pracownicy naukowi, doradcy rolniczy, </t>
    </r>
    <r>
      <rPr>
        <sz val="11"/>
        <color rgb="FFFF0000"/>
        <rFont val="Calibri"/>
        <family val="2"/>
        <charset val="238"/>
        <scheme val="minor"/>
      </rPr>
      <t>pracownicy jednostek doradztwa rolniczego</t>
    </r>
  </si>
  <si>
    <t xml:space="preserve">Uzasadnienie: Zmiana kosztów operacji powstała w wyniku wyboru Wykonawcy na realizację operacji trybem  przetargu nieograniczonego - zgodnie z Prawem zamówień publicznych. Kwota ustalona w trybie przetargu nieograniczonego jest jak najbardziej racjonalna, korzystna i najniższa cenowo. Dodano do grupy docelowej pracowników jednostek doradztwa rolniczego, ze względu na zapotrzebowanie ich udziału w danej operacji.  </t>
  </si>
  <si>
    <t>Innowacyjne metody promocji żywności tradycyjnej                       i regionalnej na przykładzie dobrych praktyk z woj. kujawsko - pomorskiego</t>
  </si>
  <si>
    <t>Celem operacji jest poszukiwanie potencjalnych partnerów do współpracy w ramach działania „Współpraca” poprzez realizacje operacji, której celem jest zapoznanie uczestników wyjazdu studyjnego z metodami promocji żywności tradycyjnej i regionalnej na przykładzie dobrych praktyk stosowanych w gospodarstwach, firmach na terenie woj. kujawsko-pomorskiego. W ramach operacji odbędą się wizyty w gospodarstwach, firmach stosujących ww. rozwiązania. Zdobyta wiedza będzie stanowiła podłoże do dalszej pracy i stworzenia potencjalnej grupu operacyjnej w tym zakresie.</t>
  </si>
  <si>
    <t xml:space="preserve"> rolnicy, przedsiębiorcy, przetwórcy, mieszkańcy obszarów wiejskich, pracownicy naukowi, doradcy rolniczy</t>
  </si>
  <si>
    <r>
      <t xml:space="preserve"> rolnicy, przedsiębiorcy, przetwórcy, mieszkańcy obszarów wiejskich, pracownicy naukowi, doradcy rolniczy, </t>
    </r>
    <r>
      <rPr>
        <sz val="11"/>
        <color rgb="FFFF0000"/>
        <rFont val="Calibri"/>
        <family val="2"/>
        <charset val="238"/>
        <scheme val="minor"/>
      </rPr>
      <t>pracownicy jednostek doradztwa rolniczego</t>
    </r>
  </si>
  <si>
    <t>Tworzenie krótkich łańcuchów dostaw na przykładzie Małopolski</t>
  </si>
  <si>
    <t>Celem operacji jest poszukiwanie potencjalnych partnerów do współpracy w ramach działania „Współpraca” poprzez realizacje operacji, której celem jest zapoznanie uczestników wyjazdu studyjnego z tworzeniem krótkich łańcuchów dostaw na przykładzie dobrych praktyk stosowanych w gospodarstwach na terenie Małopolski. W ramach operacji odbędą się wizyty w gospodarstwach stosujących ww. rozwiązania. Zdobyta wiedza będzie stanowiła podłoże do dalszej pracy i stworzenia potencjalnej grupu operacyjnej w tym zakresie.</t>
  </si>
  <si>
    <t>Dobre praktyki wdrażania innowacji w gospodarstwach ekologicznych</t>
  </si>
  <si>
    <t>Celem operacji jest powiązanie jej uczestników poprzez stworzenie sieci kontaktów pomiędzy nimi, co w konsekwencji może przyczynić się do powołania grupy operacyjnej w ramach działania „Współpraca” dotyczącej nowatorskich rozwiązań w zakresie rolnictwa ekologicznego. Prezentowane w trakcie realizacji operacji  gospodarstwa, jak również firmy pokażą sposób zarządzania i wprowadzania nowych technik i technologii stosowaych w gospodarstwach ekologicznych, co może przyczynić się do wzrostu rentowności gospodarstw w woj. łódzkim. Operacja ułatwi nawiązywanie współpracy między podmiotwami oraz nawiązywanie parterstw w tym zakresie.</t>
  </si>
  <si>
    <t>Plan operacyjny KSOW na lata 2018-2019 (z wyłączeniem działania 8 Plan komunikacyjny) - Mazowiecki ODR - zmiany listopad 2019</t>
  </si>
  <si>
    <t>Technologia produkcji olejów roślinnych innowacyjnymi metodami</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</si>
  <si>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</si>
  <si>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32</t>
  </si>
  <si>
    <t>rolnicy, mieszkańcy obszarów wiejskich, doradcy, przedsiębiorcy</t>
  </si>
  <si>
    <t>Mazowiecki Ośrodek Doradztwa Rolniczego z siedzibą w Warszawie</t>
  </si>
  <si>
    <t>02-456 Warszawa, ul. Czereśniowa 98</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</si>
  <si>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</si>
  <si>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Mieszanki traw jako innowacyjna baza pasz objętościowych</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</si>
  <si>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</si>
  <si>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Przetwórstwo mleka - spoób na podniesienie dochodu w gospodarstwie</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</si>
  <si>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</si>
  <si>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Poszukiwanie partnerów do działania "Współpraca" inspirowane ekologią</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</si>
  <si>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</si>
  <si>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Innowacyjne metody uprawy truskawek</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</si>
  <si>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</si>
  <si>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65</t>
  </si>
  <si>
    <t>Innowacyjna gospodarka pasieczna</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</si>
  <si>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</si>
  <si>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Wielokierunkowość gospodarstwa zielarskiego sposobem na rozwój obszarów wiejskich</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</si>
  <si>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</si>
  <si>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Innowacyjne proekologiczne metody zwalczania chorób odglebowych w uprawie papryki pod osłonami</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</si>
  <si>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</si>
  <si>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Współpraca międzysektorowa, jako podstawa poznania innowacji w rolnictwie.</t>
  </si>
  <si>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</si>
  <si>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</si>
  <si>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</si>
  <si>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t>Lokalna Grupa Działania Ziemi Siedleckiej</t>
  </si>
  <si>
    <t>Stary Krzesk 62, 
08-111 Krzesk</t>
  </si>
  <si>
    <t>liczba uczestników wyjazdów studyjnych</t>
  </si>
  <si>
    <t xml:space="preserve">
70</t>
  </si>
  <si>
    <t>Innowacyjne formy  przedsiębiorczości pozarolniczej</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</si>
  <si>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</si>
  <si>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mieszkańcy obszarów wiejskich, doradcy</t>
  </si>
  <si>
    <t>Uprawa borówki amerykańskiej alternatywą dla roślin jagodowych</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</si>
  <si>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</si>
  <si>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Innowacyjność w sadownictwie - uprawa mało znanych gatunków</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</si>
  <si>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</si>
  <si>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Innowacyjne metody ochrony upraw warzywniczych</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</si>
  <si>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</si>
  <si>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Innowacje w produkcji mleka</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</si>
  <si>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</si>
  <si>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łąkowo-pastwiskowe w trudnej drodze ekonomicznej po lepsze mleko i wołowinę</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</si>
  <si>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</si>
  <si>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 xml:space="preserve">liczba szkoleń </t>
  </si>
  <si>
    <t>ilość uczestników szkoleń</t>
  </si>
  <si>
    <t>Innowacje w hodowli bydła</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</si>
  <si>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</si>
  <si>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Wspieranie procesu tworzenia partnerstw na rzecz innowacji mazowieckiej wsi</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</si>
  <si>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</si>
  <si>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</si>
  <si>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</si>
  <si>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informacyjne</t>
  </si>
  <si>
    <t>ilość stoisk informacyjnych</t>
  </si>
  <si>
    <t>"Współpraca" szansą do rozowju obszarów wiejskich</t>
  </si>
  <si>
    <t>Celem operacji jest upowszechnienie idei działania "Współpraca" wśród 169 podmiotów będących potencjalnymi partnerami tworzącymi grupę operacyjną na rzecz tworzenia Krótkiego Łańcucha Dostaw Produktów Lokalnych i Naturalnych.
Operacja przyczyni się do wsparcia podnoszenia poziomu życia na terenach wiejskich poprzez upowszechnianie wiedzy z zakresu rozowju przedsiębiorczości z wykorzystaniem innowacyjnej koncepcji krótkich łańcuchów dostaw oraz potencjału ekonomicznego, społecznego i środowiskowego Mazowsza.</t>
  </si>
  <si>
    <t xml:space="preserve">seminarium </t>
  </si>
  <si>
    <t>Członkowie Mazowieckiego Szlaku Tradycji, członkowie Sieci Dziedzictwa Kulinarnego Mazowsze, członkowie Lokalnej Grupy Działania Zalewu Zegrzyńskiego, członkowie Lokalnej Grupy Działania Równiny Wołomińskiej, pracowniny Uniwersytetu Warszawskiego, pracownicy SGGW, przedstawiciele lokalnego samorządu, zainteresowani rozwojem przedsiębiorczości w ramach działania "Współpraca".</t>
  </si>
  <si>
    <t>Fundacja Obserwatorium Zrównoważonego Rozwoju</t>
  </si>
  <si>
    <t>ul. Witosa 63, 
05-200 Czarna</t>
  </si>
  <si>
    <t xml:space="preserve">warsztaty </t>
  </si>
  <si>
    <t>5</t>
  </si>
  <si>
    <t>analiza</t>
  </si>
  <si>
    <t>liczba</t>
  </si>
  <si>
    <t>badanie</t>
  </si>
  <si>
    <t>artykuł w internecie</t>
  </si>
  <si>
    <t>Partner KSOW - Fundacja Obserwatorium Zrównoważonego Rozowju zgłosił wniosek o rozwiązanie umowy. Operacja nei zorstała zrealizowana.</t>
  </si>
  <si>
    <t>Narzędzia do wspomagania zarządzania produkcją rolniczą w województwie mazowieckim</t>
  </si>
  <si>
    <t>Celem operacji jest podniesienie wiedzy w zakresie innowacyjnych metod zarządzania produkcją rolniczą wśród 60 uczestników zainteresowanych możliwością współpracy we wdrażaniu innowacyjnych metod zarzadzania produkcją oraz stymulowanie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</si>
  <si>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 xml:space="preserve">Rolnicy, przedsiębiorcy, naukowcy, samorządowcy, przedstawiciele organizacji pozarządowych. </t>
  </si>
  <si>
    <t>Częstochowskie Stowarzyszenie Rozowju Małej Przedsiębiorczości</t>
  </si>
  <si>
    <t>ul. Tkacka 5/6, 
42-200 Częstochowa</t>
  </si>
  <si>
    <t>Partner KSOW - Częstochowskie Stowarzyszenie Rozowju Małej Przedsiębiorczości zrezygnował z realizacji operacji.</t>
  </si>
  <si>
    <t>Partnerstwo na rzecz innowacji w hodowli gęsi</t>
  </si>
  <si>
    <t>Celem operacji upowszechnianie i  wymiana wiedzy oraz doświadczeń z zakresu innowacji technologicznych w hodowli gęsii oraz aktywizacja uczestników w kierunku podejmowania działań kooperacyjnych w szczególności w kontekście działania "Współpraca" PROW 2014-2020.</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</si>
  <si>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</si>
  <si>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02-456 Warszawa, ul. Czereśniowa 99</t>
  </si>
  <si>
    <r>
      <t>Uzasadnienie: Beneficjentem działania "Współpraca" jest Grupa Operacyjna EPI, czyli  podmiot składający sie z przedstawicieli różnych środowisk - m.in. rolników, naukowców, doradców i przedsiębiorców. Praca w tak zróżnicowanej grupie to szansa na  świetne efekty ale jednocześnie ryzyko wystąpienia konfliktów, nieporozumień, niesprawiedliwego podziału pracy. Dlatego tak ważne jest odpowiednie przygotowanie potencjalnych beneficjentów do pracy w</t>
    </r>
    <r>
      <rPr>
        <sz val="11"/>
        <rFont val="Calibri"/>
        <family val="2"/>
        <charset val="238"/>
        <scheme val="minor"/>
      </rPr>
      <t xml:space="preserve"> wielopodmiotowym zespole. Szkolenia z kompetencji miękkich, w tym m.in. z umiejętności trenerskich czy pracy w grupie i współpracy z grupą są szkoleniami bardzo kosztownymi, na które nie zawsze mieszkańcy obszarów wiejskich są w stanie sobie pozowlić. W związku z powyższym Mazowiecki ODR, po dokonaniu analizy potrzeb szkoleniowych potencjalnych członków Grup Operacyjnych EPI, postanowił zrealizować powyższą operację.  Z przeprowadzonego rozeznania rynku wynika, że budżet operacji, w ramach którego zostanie zorganizowane szkolenie dla 100 uczestników, jest równoważny z przeszkoleniem tylko około 25 osób w  przypadku  szkoleń realizowanych indywidualnie </t>
    </r>
    <r>
      <rPr>
        <strike/>
        <sz val="11"/>
        <rFont val="Calibri"/>
        <family val="2"/>
        <charset val="238"/>
        <scheme val="minor"/>
      </rPr>
      <t xml:space="preserve"> </t>
    </r>
    <r>
      <rPr>
        <sz val="11"/>
        <rFont val="Calibri"/>
        <family val="2"/>
        <charset val="238"/>
        <scheme val="minor"/>
      </rPr>
      <t xml:space="preserve"> koszt udziału w szkoleniu to ok 3000-4500 zł.</t>
    </r>
  </si>
  <si>
    <t>Plan operacyjny KSOW na lata 2018-2019 (z wyłączeniem działania 8 Plan komunikacyjny) - Podkarpacki ODR - listopad 2019</t>
  </si>
  <si>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</si>
  <si>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</si>
  <si>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t xml:space="preserve"> seminarium 
wyjazd studyjny </t>
  </si>
  <si>
    <t xml:space="preserve">1. seminarium 
2. ilość uczestników 
seminarium 
3. wyjazd studyjny 
4. ilość uczestników wyjazdu 
</t>
  </si>
  <si>
    <t>1
45
1
45</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</si>
  <si>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</si>
  <si>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II -IV</t>
  </si>
  <si>
    <t>Podkarpacki Ośrodek Doradztwa Rolniczego z siedzibą w Boguchwale</t>
  </si>
  <si>
    <t>ul. Suszyckich 9, 
36-040 Boguchwała</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</si>
  <si>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</si>
  <si>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</si>
  <si>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
1. seminarium  
2. ilość uczestników 
seminarium  
3. wyjazd studyjny 
4. ilość uczestników wyjazdu 
</t>
  </si>
  <si>
    <t>1
45
1
45</t>
  </si>
  <si>
    <t>Podejmowanie współpracy w zakresie tworzenia grup operacyjnych dotyczących produkcji i dystrybucji żywności ekologicznej na Podkarpaciu</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</si>
  <si>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</si>
  <si>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 xml:space="preserve">1. Organizacja 1 wyjazdu studyjnego.
2. Liczba osób biorących udział w wyjeździe studyjnym - 23 osób
</t>
  </si>
  <si>
    <t xml:space="preserve">1
23
 </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</si>
  <si>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</si>
  <si>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II/ III kw</t>
  </si>
  <si>
    <t>Uniwersytet Rzeszowski, Wydział Ekonomii, Katedra Polityki Gospodarczej</t>
  </si>
  <si>
    <t xml:space="preserve">35-601 Rzeszów ul. Ćwiklińskiej 2 </t>
  </si>
  <si>
    <t>"Innowacyjne zastosowanie ziół w gospodarstwie"</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</si>
  <si>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</si>
  <si>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 xml:space="preserve">1. seminarium 
2. ilość uczestników 
konferencji 
</t>
  </si>
  <si>
    <t xml:space="preserve">1
200
</t>
  </si>
  <si>
    <t>Transfer innowacyjnych rozwiązań w sektorze rolnym i leśnym z terenów górskich i podgórskich Alp do Karpat</t>
  </si>
  <si>
    <t xml:space="preserve">Celem operacji jest zapoznanie się z innowacyjnymi rozwiązaniami technologicznymi i organizacyjnymi w gospodarstwach rolnych i rolno-leśnych w Austrii poprzez organizację wyjazdu studyjnego dla 45 osób. Wizytowane zostaną 4 gospodarstwa wykorzystujące innowacyjne technologie upraw i organizacji gospodarstw rolnych i agroleśnych. Uczestnicy wyjazdu studyjnego zapoznają się z dobrymi praktykami gospodarstw prowadzących dochodową gospodarką rolną i leśną na terenach górskich i podgórskich Alp. Innowacje, z którymi zapozna się grupa docelowa operacji mogą być inspiracją do ich przeniesienia na teren województwa podkarpackiego, bądź poszukiwania innych, adekwatnych do potrzeb tego regionu rozwiązań, które będzie mogła wdrożyć potencjalna grupa operacyjna EPI powstała na bazie uczestników wyjazdu.  </t>
  </si>
  <si>
    <t xml:space="preserve">liczba uczestników konferencji 
Liczba uczestników wyjazdu studyjnego 45 </t>
  </si>
  <si>
    <t xml:space="preserve">1                  </t>
  </si>
  <si>
    <r>
      <t>przedstawiciele nauki, doradcy rolniczy, rolnicy prowadzący gospodarstwa rolne i agroleśne</t>
    </r>
    <r>
      <rPr>
        <i/>
        <sz val="10"/>
        <color theme="1"/>
        <rFont val="Calibri"/>
        <family val="2"/>
        <charset val="238"/>
        <scheme val="minor"/>
      </rPr>
      <t xml:space="preserve">
</t>
    </r>
  </si>
  <si>
    <t>III-IV kw</t>
  </si>
  <si>
    <t>Państwowa Wyższa Szkoła Zawodowa im. Jana Grodka w Sanoku</t>
  </si>
  <si>
    <t>PWSZ Sanok 
ul. Mickiewicz 21 38-500 Sanok</t>
  </si>
  <si>
    <t xml:space="preserve">"Innowacyjna gospodarka pasieczna"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</si>
  <si>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t>
  </si>
  <si>
    <t xml:space="preserve">konferencja
wyjazd studyjny </t>
  </si>
  <si>
    <t xml:space="preserve">
1. konferencja 
2. ilość uczestników 
konferencji  
3. wyjazd studyjny 
4. ilość uczestników wyjazdu - 
</t>
  </si>
  <si>
    <t xml:space="preserve">
1
120
1
45
</t>
  </si>
  <si>
    <t xml:space="preserve">Nowatorskie metody produkcji roślinnej dla upraw z rodziny konopiowatych oraz zbóż                                                                       </t>
  </si>
  <si>
    <t>konferencja                                                                                                                                                                                                                                               wyjazd studyjny</t>
  </si>
  <si>
    <t>120
45</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</si>
  <si>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</si>
  <si>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warunów do tworzenia grup EPI.  </t>
  </si>
  <si>
    <t>targi</t>
  </si>
  <si>
    <t xml:space="preserve">liczba wystawców
Liczba ankiet  dot. problemów wystepujących w branży rolniczej w celu wprowadzenia innowacyjnych rozwiązań </t>
  </si>
  <si>
    <t>100
100</t>
  </si>
  <si>
    <t xml:space="preserve">podmioty reprezentujące nowe rozwiązania branzy rolniczej ( w tym : maszyn i sprzętu rolniczego, zwierząt hodowlanych, roślin uprawbych , sadowniczych i ogrodniczych oraz środków do produkcji, uczestnicy targów w tym min.: rolnicy, posiadacze lasów,  przedsiebiorcy, przedstawiciele instytucji naukowo-badawczych,  instytucji doradczych
ankietowane osoby: rolnicy, przedsiębiorcy
</t>
  </si>
  <si>
    <t xml:space="preserve">"Nowoczesne ekonomiczne aspekty prowadzenia produkcji w gospodarstwie rolnym"                                                                    </t>
  </si>
  <si>
    <t>Celem operacji jest zapoznanie uczestnikow konferencji z innowacyjnymi rozwiązaniami technicznymi i technologicznymi mającymi wpływ na wyniki ekonomiczne gospodarstw. Konferencja da możliwość zapoznaniem się z nowoczesnymi rozwiązaniami w w gospodarstwach zajmujacych się uprawą ziemniaków, produkcją ziół i ślimaków. Swoje osiągnięcia jako dobre przykłady ekonomicznie uzasadnionych , innowacyjnych inwestycji zrealizowanych z udziałem środków pomocowych  przedstawią sami rolnicy</t>
  </si>
  <si>
    <t xml:space="preserve">liczba uczestników konferencji 
</t>
  </si>
  <si>
    <t xml:space="preserve">80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</si>
  <si>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</si>
  <si>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IV kw</t>
  </si>
  <si>
    <t>"Ochrona wód przed zanieczyszczeniami z produkcji rolniczej"</t>
  </si>
  <si>
    <t>Celem operacji jest zapoznanie uczestnikow konferencji z innowacyjnymi rozwiązaniami technicznymi i technologicznymi mającymi wpływ na prawidłową gospodarkę nawozową w gospodarstwie. Konferencja da możliwość zapoznaniem się z nowoczesnymi rozwiązaniami w w gospodarstwach zajmujacych się  produkcją roślinną i zwierzęcą.  Swoje osiągnięcia jako dobre przykłady , innowacyjnych inwestycji zrealizowanych z udziałem środków pomocowych  przedstawią sami rolnicy</t>
  </si>
  <si>
    <t>„Innowacyjna uprawa roślin jagodowych: jagody kamczackiej i borówki amerykańskiej - aspekty produkcyjne i rynkowe</t>
  </si>
  <si>
    <t>Wzrost  jakości oferowanych produktów – owoców  jagody kamczackiej i borówki amerykańskiej – czynnikiem determinującym pozycję podkarpackich plantatorów na rynku.</t>
  </si>
  <si>
    <t xml:space="preserve">Konferencja
publikacja </t>
  </si>
  <si>
    <t xml:space="preserve">liczba uczestników konferencji 
ilość publikacji 
</t>
  </si>
  <si>
    <t>60
1</t>
  </si>
  <si>
    <t xml:space="preserve">Uzasadnienie:.  Realizacja   operacji polegającej na zorganizowaniu konferencji pt.   "Nowoczesne ekonomiczne aspekty prowadzenia produkcji w gospodarstwie rolnym" dla 80 osób, pozwoli na zapoznanie uczestników z nowoczesnymi rozwiązaniami technicznymi i  technologicznymi , które zastosowane w gospodarstwach  pozwalają na ich rozwój, podniosą konkurencyjność na rynku a także wpłyną na uzyskane zadawalających wyników ekonomicznych.  Realizacja operacji będzie mieć wpływ na wymierne korzyści dla rozwoju gospodarstw działających w sektorze rolnym  w woj. Podkarpackim. 
1. upowszechnianie wiedzy w zakresie innowacyjnych rozwiązań w rolnictwie, produkcji żywności, leśnictwie i na obszarach wiejskich,
2. wspieranie tworzenia sieci współpracy partnerskiej dotyczącej rolnictwa i obszarów wiejskich.
3. poszukiwanie partnerów KSOW do współpracy w ramach działania „Współpraca”
Prezentacja przykładów  zastosowanych już innowacyjnych rozwiązań technologicznych  w produkcji rolnej (ze wskazaniem źródła finansowania tych inwestycji) przynoszących wymierne efekty ekonomiczne pozwoli  uczestnikom nabyć wiedzę jak podobne rozwiązania zastosować we własnych gospodarstwach i z jakich źródeł finansowania skorzystać. 
Realizacja dodatkowej operacji jest możliwa dzięki zaoszczędzonym środkom z realizacji  zadań KSOW w województwie wykonywanych w ramach  SIR w tym zadań polegających na współpracy w ramach EPI. </t>
  </si>
  <si>
    <t xml:space="preserve">Uzadnienie: Realizacja  operacji polegającej na zorganizowaniu konferencji pt.   "Ochrona Wód przed zanieczyszczeniami z produkcji rolniczej" dla 80 osób. Uczestnicy zapoznają się z nowoczesnymi rozwiazaniami technicznymi i technoligicznymi , które mają wpływ na prawidłową gospodarkę nawozową.  Potrzeba realizacji konferencji wynika z  z górzystego ukształtowania terenów rolniczych Podkarpacia oraz zanieczyszczeniem  wód azotanami .  Realizacja konferencji będzie miała wpływ na podniesienie świadomości uczestników o zagrożeniach wynikających z nieracjionalnego stosowania środków do produkcji. Przyczyni się do poprawy  stanu środowiska oraz  wytwarzania zdrowej żywności.  Realizacja operacji będzie mieć wpływ na wymierne korzyści dla rozwoju gospodarstw rolnym  w woj. podkarpackim: 
1. upowszechnianie wiedzy w zakresie innowacyjnych rozwiązań w rolnictwie, produkcji żywności  i na obszarach wiejskich,
2. wspieranie tworzenia sieci współpracy partnerskiej dotyczącej rolnictwa i obszarów wiejskich.
3. poszukiwanie partnerów KSOW do współpracy w ramach działania „Współpraca”
Ponadto operacja przyczyni sie do nawiązania kontaktów i wymiany doświadczeń pomiędzy pracownikami nauki, rolnikami i doradcami oraz instytucji rolniczych i okołorolniczych. 
Realizacja dodatkowej operacji jest możliwa dzięki zaoszczędzonym srodkom z realizacji  zadań KSOW w województwie  wykonywanych w ramach  SIR w tym zadań polegających na współpracy w ramach EPI. </t>
  </si>
  <si>
    <t xml:space="preserve">Uzadnienie: Realizacja  operacji polegającej na zorganizowaniu konferencji pt.   „Innowacyjna uprawa roślin jagodowych: jagody kamczackiej i borówki amerykańskiej - aspekty produkcyjne i rynkowe" dla 60 osób. Dzięki temu uczestnicy zapoznają się z nowoczesnymi rozwiazaniami technicznymi i technoligicznymi w uprawie  roślin jagodowych: jagody kamczackiej i borówki amerykańskiej.  Realizacja operacji będzie mieć wpływ na wymierne korzyści dla rozwoju gospodarstw działających w sektorze rolonym w woj. podkarpackim: 
1. upowszechnianie wiedzy w zakresie innowacyjnych rozwiązań w rolnictwie, produkcji żywności, leśnictwie i na obszarach wiejskich,
2. wspieranie tworzenia sieci współpracy partnerskiej dotyczącej rolnictwa i obszarów wiejskich.
3. poszukiwanie partnerów KSOW do współpracy w ramach działania „Współpraca”
Ponadto operacja przyczyni sie do nawiązania kontaktów i wymiany doświadczeń pomiędzy pracownikami nauki, rolnikami i doradcami oraz instytucji rolniczych i okołorolniczych. Konferencja pozwoli na wskazanie nowych rozwiązań wpływających na zróżnicowanie rolnictwa na Podkarpaciu oraz osiągnięcia dochodu związanego z  uprawą  roslin jagodowych. Jest duże zainteresowanie wśród rolników uprawą roślin jagodowych i na trenie Podkarpacia powstają plantacje i szkółki z tego typu uprawaimi.  Doradcy PODR po rozeznaniu zapotrzebowania zwrócili się z prośbą o organizację konferencji na ten temat.  
Realizacja dodatkowej operacji jest możliwa dzięki zaoszczędzonym srodkom z realizacji  zadań KSOW w województwie  wykonywanych w ramach  SIR w tym zadań polegających na współpracy w ramach EPI. </t>
  </si>
  <si>
    <t>Plan operacyjny KSOW na lata 2018-2019 (z wyłączeniem działania 8 Plan komunikacyjny) - Podlaski ODR - listopad 2019</t>
  </si>
  <si>
    <t>Ekologiczny chów bydła mięsnego nie jest trudny</t>
  </si>
  <si>
    <t>Celem realizacji operacji jest wymiana wiedzy i doświadczeń  związanych z ekologicznym chowem bydła mięsnego  w  regionie województwa podlaskiego oraz  zapoznanie uczestników z możliwością wsparcia finansowego na to działanie.</t>
  </si>
  <si>
    <t>Grupę docelową będą stanowili rolnicy, doradcy rolni oraz mieszkańcy obszarów wiejskich</t>
  </si>
  <si>
    <t>-</t>
  </si>
  <si>
    <t>Podlaski Ośrodek Doradztwa Rolniczego w Szepietowie</t>
  </si>
  <si>
    <t>Szepietowo Wawrzyńce 64       18-210 Szepietowo</t>
  </si>
  <si>
    <t>Innowacje w gospodarstwie - zakładanie i prowadzenie pasieki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</si>
  <si>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</si>
  <si>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warsztat</t>
  </si>
  <si>
    <t>16</t>
  </si>
  <si>
    <t>Grupę docelową będą stanowili mieszkańcy obszarów wiejskich, osoby zainteresowane tematyką pszczelarską, członkowie organizacji oraz doradcy rolni</t>
  </si>
  <si>
    <t xml:space="preserve">Gospodarstwa opiekuńcze jako nowatorskie podejście do usług społecznych oferowanych mieszkańcom obszarów wiejskich poprzez prezentację dobrych praktyk na przykładzie województwa kujawsko-pomorskiego </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</si>
  <si>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</si>
  <si>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Grupę docelową będą stanowili mieszkańcy obszarów wiejskich zainteresowani tematyką gospodarstw opiekuńczych, doradcy rolni oraz przedstawiciele instytucji wspierających rozwój usług opiekuńczych</t>
  </si>
  <si>
    <t>Rolniku poznaj innowacje</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</si>
  <si>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</si>
  <si>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audycja</t>
  </si>
  <si>
    <t xml:space="preserve">liczba emisji audycji     </t>
  </si>
  <si>
    <t xml:space="preserve">1       </t>
  </si>
  <si>
    <t>Grupę docelową będą stanowili rolnicy, doradcy rolniczy oraz mieszkańcy obszarów wiejskich</t>
  </si>
  <si>
    <t>Kierunki innowacyjnego, zrównoważonego rozwoju sektora rolno-spożywczego województwa podlaskiego</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</si>
  <si>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</si>
  <si>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90</t>
  </si>
  <si>
    <t>producenci płodów rolnych, rolnicy, małe i średnie firmy produkujące żywność, firmy o charakterze lokalnym i regionalnym, przedstawiciele świata nauki</t>
  </si>
  <si>
    <t>Państwowa Wyższa Szkoła Informatyki i Przedsiębiorczości w Łomży</t>
  </si>
  <si>
    <t>ul. Akademicka 14        18-400 Łomża</t>
  </si>
  <si>
    <t>Innowacyjne metody produkcji specjalnych i mleka w województwie podlaskim</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</si>
  <si>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</si>
  <si>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rolnicy, przedsiębiorcy, doradcy i naukowcy</t>
  </si>
  <si>
    <t>24 571,50</t>
  </si>
  <si>
    <t>ul. Tkacka 5/6           42-200 Częstochowa</t>
  </si>
  <si>
    <t>Jak pogodzić innowacje z tradycją w prowadzeniu pasieki?</t>
  </si>
  <si>
    <t>Celem wydania publikacji jest dotarcie do największej liczby odbiorców. Propagowanie dobrych i innowacyjnych praktyk pszelarskich. Prezentacja aktualnych problemów tj. chorób, utrzymania, hodowli pszczół oraz radzenie sobie z nimi.</t>
  </si>
  <si>
    <t>500</t>
  </si>
  <si>
    <t>Podlaski Ośrodek Doradztwa Rolniczego     w Szepietowie</t>
  </si>
  <si>
    <t>Grupę docelową będą stanowili rolnicy, przedstawiciele podmiotów świadczących usługi doradcze oraz mieszkańcy obszarów wiejskich</t>
  </si>
  <si>
    <t>II/III</t>
  </si>
  <si>
    <t xml:space="preserve">Uzasadnienie: Zmianie uległ budżet i koszty kwalifikowalne operacji. Realizując operację, w wyniku rozpoznań cenowych i racjonalnie ponoszonych kosztów, powstała oszczędność, której część postanowiono przeznaczyć na zwiększenie nakładu publikacji. Zmianie uległ termin realizacji operacji. Zgodnie z tegorocznymi wytycznymi BPT MRiRW odnośnie terminu "doradca rolniczy" zmianie uległa grupa docelowa </t>
  </si>
  <si>
    <t>Pszczelarskie innowacje w pasiekach rodzinnych</t>
  </si>
  <si>
    <t>Celem organizacji warsztatów jest wspieranie i rozwój pszczelarstwa w zapobieganiu ginięcia owadów zapylających, w tym pszczoły miodnej. Warto propagować innowacyjne metody prowadzenia pasieki. Ważną rolę stanowi sama produkcja miodu ale również bardzo istotne jest jego pozyskiwanie i innowacyjne metody konfekcjonowania poprzez np. dodawanie owoców liofilizowanych. Chcąc zatrzymać proces wymierania populacji pszczół warto podejmować działania promujce innowacyjne rozwiązania stosowane w pszczelarstwie.</t>
  </si>
  <si>
    <t>II / III</t>
  </si>
  <si>
    <t>Celem organizacji warsztatów jest propagowanie chowu pszczół oraz  rozwoju pszczelarstwa poprzez promowanie innowacyjnych rozwiązań . Ważną rolę stanowi sama produkcja miodu, ale również bardzo istotne jest jego pozyskiwanie i innowacyjne metody konfekcjonowania np. dodawanie owoców liofiliozowanych, suszonych ziół. Chcąc zatrzymać proces wymierania populacji pszczół warto podejmować działania promujące innowacyjne rozwiązania stosowane w pszczelarstwie. Dzięki zapylaczom w tym pszczole miodnej poprzez zapylenie gatunków dziko rosnących mamy zachowaną bioróżnorodność ekosystemów. Wymagania dotyczące napszczelenia w Polsce są spełnione zaledwie w 50%, dlatego też wspieranie rozwoju pszczelarstwa poprzez wdrażanie innowacyjnych rozwiązań jest uzasadnione ekonomicznie i społecznie</t>
  </si>
  <si>
    <t xml:space="preserve">Uzasadnienie:  Zmianie uległ budżet i koszty kwalifikowalne operacji. Realizując operację, w wyniku rozpoznań cenowych i racjonalnie ponoszonych kosztów, powstała oszczędność. Zmianie uległ temat i cel operacji w związku z dużym zainteresowaniem wśród potencjalnych uczestników zakładaniem i prowadzeniem pasieki .Zgodnie z tegorocznymi wytycznymi BPT MRiRW odnośnie terminu "doradca rolniczy" zmianie uległa grupa docelowa </t>
  </si>
  <si>
    <t xml:space="preserve">Rośliny bobowate grubonasienne (strączkowe) - transfer wiedzy z instytutu do praktyki rolniczej województwa podlaskiego </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</si>
  <si>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</si>
  <si>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 xml:space="preserve">Uzasadnienie: Zmianie uległ budżet i koszty kwalifikowalne operacji. Realizując operację, w wyniku rozpoznań cenowych i racjonalnie ponoszonych kosztów powstała oszczędność. Zgodnie z tegorocznymi wytycznymi BPT MRiRW odnośnie terminu "doradca rolniczy" zmianie uległa grupa docelowa </t>
  </si>
  <si>
    <t>Nowoczesne rozwiązania w zakładaniu i prowadzeniu pasieki</t>
  </si>
  <si>
    <t>Celem warsztatów będzie zapoznanie uczestników z prawidłowym prowadzeniem pasieki. Pokazanie innowacyjnych metod leczenia i zapoboegania chorobom pszczół. Przedstawienie dobrych praktykw pasiece.</t>
  </si>
  <si>
    <t xml:space="preserve">16 </t>
  </si>
  <si>
    <t>II/ III</t>
  </si>
  <si>
    <t xml:space="preserve">Uzasadnienie: Zmianie uległ budżet i koszty kwalifikowalne operacji. Realizując operację , w wyniku rozpoznan cenowych i racjonalnie ponoszonych kosztów powstała oszczędność.  Zgodnie z tegorocznymi wytycznymi BPT MRiRW odnośnie terminu "doradca rolniczy" zmianie uległa grupa docelowa </t>
  </si>
  <si>
    <t>Zielarskie Podlasie "Z tradycją w przyszłość"</t>
  </si>
  <si>
    <t xml:space="preserve">Celem warsztatów będzie zapoznanie uczestników z wybranymi gatunkami ziół, uprawą ich w woj. podlaskim. Ważnym aspektem będzie pokazanie nowatorskich metod przerobu i wykorzystania ziół w kuchni i kosmetologii.  </t>
  </si>
  <si>
    <t>III / IV</t>
  </si>
  <si>
    <t xml:space="preserve">Uzasadnienie: Zmianie uległ budżet i koszty kwalifikowalne operacji. Realizując operację , w wyniku rozpoznan cenowych i racjinalnie ponoszonych kosztów powstała oszczędność. Zmianie uległ termin realizacji operacji ze względu na chęć dostosowania się do wolnych termónów wykładowców jak i osób zainteresowanych uczestnictwem w warsztatach. Zgodnie z tegorocznymi wytycznymi BPT MRiRW odnośnie terminu "doradca rolniczy" zmianie uległa grupa docelowa </t>
  </si>
  <si>
    <t>Urynkowienie żywności tradycyjnej szansą na rozwój małych gospodarstw na przykładzie woj. mazowieckiego i śląskiego</t>
  </si>
  <si>
    <t>Celem wyjazdu jest uzyskanie wiedzy i poznanie innowacyjnych metod wprowadzania żywności tradycyjnej na rynek w oparciu o dobre przykłady z województwa mazowieckiego i śląskiego. Wyprodukowanie żywności opartej o tradycyjne procedury wymaga innowacyjnego (nowoczesnego) podejścia wprowadzania na rynek (np. reklama, konfekcjonowanie, formy sprzedaży - internet).</t>
  </si>
  <si>
    <t>III/IV</t>
  </si>
  <si>
    <t xml:space="preserve">Uzasadnienie: Zmianie uległ budżet i koszty kwalifikowalne operacji. Realizując operację, w wyniku rozpoznań cenowych i racjonalnie ponoszonych kosztów powstała oszczędność. Zmianie uległ termin realizacji operacji ze względu na dostepność odwiedzanych obiektów w danym terminie. Zgodnie z tegorocznymi wytycznymi BPT MRiRW odnośnie terminu "doradca rolniczy" zmianie uległa grupa docelowa </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</si>
  <si>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</si>
  <si>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podkarpackiego i świętokrzyskiego. Wyprodukowanie żywności opartej o tradycyjne procedury wymaga innowacyjnego (nowoczesnego) podejścia wprowadzania na rynek (np. reklama, konfekcjonowanie, formy sprzedaży - internet)</t>
  </si>
  <si>
    <t>konferencja,
 wyjazd studyjny</t>
  </si>
  <si>
    <t xml:space="preserve"> 35
 25 </t>
  </si>
  <si>
    <t>Rolniczy handel detaliczny</t>
  </si>
  <si>
    <t>Celem szkolenia będzie promocja innowacyjnej formy sprzedaży jaka jest rolniczy handel detaliczny. Uczestnicy zapoznają się z najnowszymi wymaganiami, uwarunkowaniami i przepisami prawa, dobrymi praktykami jak prowadzić sprzedaż z gospodarstwa wg. zasad rolniczego handelu detalicznego.</t>
  </si>
  <si>
    <r>
      <t xml:space="preserve">Celem szkolenia będzie promocja innowacyjnej formy sprzedaży </t>
    </r>
    <r>
      <rPr>
        <sz val="11"/>
        <color rgb="FFFF0000"/>
        <rFont val="Calibri"/>
        <family val="2"/>
        <charset val="238"/>
        <scheme val="minor"/>
      </rPr>
      <t xml:space="preserve">jaką </t>
    </r>
    <r>
      <rPr>
        <sz val="11"/>
        <rFont val="Calibri"/>
        <family val="2"/>
        <charset val="238"/>
        <scheme val="minor"/>
      </rPr>
      <t xml:space="preserve">jest rolniczy handel detaliczny. Uczestnicy zapoznają się z najnowszymi wymaganiami, uwarunkowaniami i przepisami prawa, dobrymi praktykami jak prowadzić sprzedaż z gospodarstwa wg. zasad rolniczego </t>
    </r>
    <r>
      <rPr>
        <sz val="11"/>
        <color rgb="FFFF0000"/>
        <rFont val="Calibri"/>
        <family val="2"/>
        <charset val="238"/>
        <scheme val="minor"/>
      </rPr>
      <t>handlu</t>
    </r>
    <r>
      <rPr>
        <sz val="11"/>
        <rFont val="Calibri"/>
        <family val="2"/>
        <charset val="238"/>
        <scheme val="minor"/>
      </rPr>
      <t xml:space="preserve"> detalicznego.</t>
    </r>
  </si>
  <si>
    <t>2000</t>
  </si>
  <si>
    <t xml:space="preserve">Uzasadnienie:  Postaniowono wydać publikację w nakładzie 2000 sztuk, aby odpowiedzieć na duże zapotrzebowanie wśród zainteresowanych RHD takim wydawnictwem. Po dokładnej analizie budżetu okazało się, że może on być niewystarczający w związku z czym przeniesiono środki zaoszczędzone przy realizacji projektu z pozycji 20.  Publikacja posłuży promocji Sieci na rzecz innowacji w rolnictwie jak i działania projektowego "Rolniczy Handel Detaliczny". Zgodnie z tegorocznymi wytycznymi BPT MRiRW odnośnie terminu "doradca rolniczy" zmianie uległa grupa docelowa </t>
  </si>
  <si>
    <t>Innowacyjne usługi w agroturystyce – dobre praktyki</t>
  </si>
  <si>
    <t>Celem operacji jest przedstawienie dobrych praktyk, innowacyjnych rozwiązań wprowadzonych do gospodarstwa agruturystycznego, aby poszerzyć ofertę wypoczynku dla turystów i osiągnąć wyższy dochód.</t>
  </si>
  <si>
    <t>Grupę docelową będą stanowili rolnicy,  przedstawiciele podmiotów świadczących usługi doradcze oraz mieszkańcy obszarów wiejskich</t>
  </si>
  <si>
    <t xml:space="preserve">Uzasadnienie: Zmianie uległ budżet i koszty kwalifikowalne operacji. Realizując operację , w wyniku rozpoznan cenowych i racjinalnie ponoszonych kosztów powstała oszczędność. Zgodnie z tegorocznymi wytycznymi BPT MRiRW odnośnie terminu "doradca rolniczy" zmianie uległa grupa docelowa </t>
  </si>
  <si>
    <t>Wykorzystanie dobrych praktyk z Litwy w przetwórstwie rolno-spożywczym</t>
  </si>
  <si>
    <t>Celem operacji jest przedstawienie dobrych praktyk, innowacyjnych rozwiązań  w przetwórstwie rolno-spożywczym na przykładzie Litwy głównie dla gospodarstw ekologicznych i agroturystycznych.</t>
  </si>
  <si>
    <t>I/II</t>
  </si>
  <si>
    <t>Celem operacji jest przedstawienie dobrych praktyk, innowacyjnych rozwiązań  w przetwórstwie rolno-spożywczym na przykładzie Litwy, głównie dla gospodarstw ekologicznych i agroturystycznych.</t>
  </si>
  <si>
    <t>Pozyskanie potencjalnych partnerów do działania „Współpraca” w celu poszerzenia areału uprawy roślin wysokobiałkowych na terenie województwa podlaskiego. Wskazanie ich roli w agroekosystemie oraz innowacyjnych metod uprawy.</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</si>
  <si>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</si>
  <si>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 xml:space="preserve">liczba wyjazdów studyjnych </t>
  </si>
  <si>
    <t>Doradcy i rolnicy oraz przedstawiciele świata biznesu powiązanego z rolnictwem</t>
  </si>
  <si>
    <t>II - III</t>
  </si>
  <si>
    <t xml:space="preserve">Instytut Uprawy Nawożenia i Gleboznawstwa – Państwowy Instytut Badawczy </t>
  </si>
  <si>
    <t>ul. Czartoryskich 8       24-100 Puławy</t>
  </si>
  <si>
    <t>Uzasadnienie: Zmianie uległ budżet i koszty kwalifikowalne operacji. Realizując operację, w wyniku rozpoznań cenowych i racjonalnie ponoszonych kosztów powstała oszczędność</t>
  </si>
  <si>
    <t>Sieciowanie współpracy przy tworzeniu integrowanego systemu usług turystycznych</t>
  </si>
  <si>
    <t xml:space="preserve">Celem wyjazdu jest zapoznanie się z dobrymi praktykami przetwórstwa w gospodarstwach rolnych, sprzedaży bezpośredniej przez współpracujące ze sobą podmioty prowadzące działalność agroturystyczną w krajach nadbałtyckich. Uczestnicy wyjazdu będą dobrani pod kątem powołania grupy operacyjnej EPI. Operacja przedstawi możliwości efektywnego promowania i sprzedaży produktów regionalnych, która zwiększa atrakcyjność zsieciowanych usług agroturystycznych. Wymiana doświadczeń i nawiązanie kontkatów zawodowych wśród  uczestnków wyjazdu oraz zapoznanie się z rozwiązaniami stosowanymi u naszych wschodnich sąsiadów będzie podstawą do zawiązania grupy operacyjnej. 
</t>
  </si>
  <si>
    <t>Grupę docelową będą stanowili producenci produktu regionalnego, zajmujący się agroturystyką oraz doradcy rolniczy</t>
  </si>
  <si>
    <t>Grupę docelową będą stanowili producenci produktu regionalnego, zajmujący się agroturystyką oraz przedstawiciele podmiotów świadczących usługi doradcze</t>
  </si>
  <si>
    <t xml:space="preserve">Uzasadnienie: Zgodnie z tegorocznymi wytycznymi BPT MRiRW odnośnie terminu "doradca rolniczy" zmianie uległa grupa docelowa </t>
  </si>
  <si>
    <t>Innowacyjność w przetwórstwie rolno-spożywczym drogą do sukcesu</t>
  </si>
  <si>
    <t>Celem operacji jest podniesienie wiedzy w zakresie innowacyjnych metod  stosowanych w obszarze  przetwórstwa płodów rolnych,  w  tym przetwórstwa na poziomie gospodarstwa rolnego wśród 40 uczestników zainteresowanych możliwością współpracy  oraz stymulowanie do takiej współpracy. Promowanie i rozwój „małego przetwórstwa”   poprzez wielopodmiotową współpracę we wdrażaniu innowacyjnych rozwiązań , poznanie innowacyjnych i nowych technologii  oraz roli nauki w transferze wiedzy i innowacji w tym zakresie, przedstawienie przykładów dobrych praktyk .Wspieranie rozwoju przedsiębiorczości na obszarach wiejskich przez podnoszenie poziomu wiedzy i umiejętności w obszarze małego przetwórstwa lokalnego, w tym tworzenie nowych miejsc pracy.</t>
  </si>
  <si>
    <t>Uzasadnienie: Ze względu na zmiany kadrowe oraz oddelegownie znaczącej ilości pracowników do szacowania strat związanych z suszą zrealizowanie operacji okazało się niemożliwe</t>
  </si>
  <si>
    <t>Innowacyjne rozwiązania w rolnictwie polegające na ograniczaniu strat powodowanych przez suszę</t>
  </si>
  <si>
    <t>Celem operacji jest zapoznanie 10 doradców oraz 30 rolników zainteresowanych mozliwościami pozyskania dofinansowania na instalacje urządzeń nawadniających. Operacja zakłada przeprowadzenie zajęć wykładowych oraz praktycznych z zakresu wymogów prawnych, parametrów urządzeń, zakupu i instalacji infrastruktury służącej nawadnianiu upraw rolniczych.</t>
  </si>
  <si>
    <t>Celem operacji jest zapoznanie 10 przedstawicieli podmiotów świadczących usługi doradcze oraz 35 rolników zainteresowanych mozliwościami pozyskania dofinansowania na instalacje urządzeń nawadniających. Operacja zakłada przeprowadzenie zajęć wykładowych oraz praktycznych z zakresu wymogów prawnych, parametrów urządzeń, zakupu i instalacji infrastruktury służącej nawadnianiu upraw rolniczych.</t>
  </si>
  <si>
    <t xml:space="preserve">Uzasadnienie: W zawiązku z dyżym zaintersowanie tematem zwiększono liczbę uczestnków wyjazdu studyjnego Zmianie uległ budżet i koszty kwalifikowalne operacji. Realizując operację, w wyniku rozpoznań cenowych i racjonalnie ponoszonych kosztów powstała oszczędność. Zgodnie z tegorocznymi wytycznymi BPT MRiRW odnośnie terminu "doradca rolniczy" zmianie uległa grupa docelowa </t>
  </si>
  <si>
    <t>Tworzenie zespołów tematycznych w zakresie przeciwdziałania najistotniejszym problemom w rolnictwie województwa podlaskiego</t>
  </si>
  <si>
    <t>Celem operacji jest wymiana wiedzy, dobrych praktyk, wypracowanie wspólnych rozwiązań w zakresie przeciwdziałania najistotniejszym problemom w rolnictwie województwa podlaskiego</t>
  </si>
  <si>
    <t>panel dyskusyjny</t>
  </si>
  <si>
    <t>Grupę docelową będą stanowili eksperci, naukowcy praktycy z danej problematyki; przedsiębiorcy; przedstawiciele instytucji oraz doradcy rolniczy</t>
  </si>
  <si>
    <t>Grupę docelową będą stanowili eksperci, naukowcy praktycy z danej problematyki; przedsiębiorcy; przedstawiciele instytucji oraz  przedstawiciele podmiotów świadczących usługi doradcze</t>
  </si>
  <si>
    <t xml:space="preserve"> Zmianie uległ budżet, kwota kosztów kwalifikowalnych. Analizując wstępnie budżet operacji,okazało się, że wcześniej szacowane środki mogą okazać się niewystarczające, dlatego też przenieśliśmy środki z pozycji 19, operacji, która nie zostanie zrealizowana. Zgodnie z tegorocznymi wytycznymi BPT MRiRW odnośnie terminu "doradca rolniczy" zmianie uległa grupa docelowa </t>
  </si>
  <si>
    <t>Plan operacyjny KSOW na lata 2018-2019 (z wyłączeniem działania 8 Plan komunikacyjny) - Pomorski ODR - listopad 2019</t>
  </si>
  <si>
    <t>"Innowacje w przedsiębiorczości na obszarach wiejskich - działania na rzecz powstania grupy operacyjnej"</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</si>
  <si>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</si>
  <si>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Seminarium z wyjazdem studyjnym, punkt informacyjny na  targach, ulotka, informacje  i publikacje w internecie</t>
  </si>
  <si>
    <t>Liczba uczestników operacji (seminarium/wyjazd studyjny)</t>
  </si>
  <si>
    <t>72/49</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</si>
  <si>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</si>
  <si>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Lubań, ul. Tadeusza Maderskiego 3    83-422 Nowy Barkoczyn</t>
  </si>
  <si>
    <t xml:space="preserve">Szacowana liczba odwiedzających punkt informacyjny na targach                                 </t>
  </si>
  <si>
    <t>Nakład ulotki</t>
  </si>
  <si>
    <t>Liczba stron internetowych, na których zostanie zamieszczona informacja</t>
  </si>
  <si>
    <t>"Rolnictwo ekologiczne –innowacje w produkcji  i przetwórstwie na rzecz skracania łańcucha dostaw (POMORSKI EKOFESTIWAL)"</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</si>
  <si>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</si>
  <si>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Szkolenie, plakat, broszura, film promocyjny</t>
  </si>
  <si>
    <t>Liczba uczestników operacji</t>
  </si>
  <si>
    <t>80 (+ 1 osoba jako wolny słuchacz)</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</si>
  <si>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</si>
  <si>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Nakład plakatu</t>
  </si>
  <si>
    <t>Nakład broszury</t>
  </si>
  <si>
    <t>Film informacyjno - promocyjny</t>
  </si>
  <si>
    <t>Uzasadnienie: Wartość poniesionych kosztów operacji uległa zmniejszeniu w stosunku do prognozowanej, co jest skutkiem przeprowadzania procedur zgodnych z Prawem zamówień publicznych, dzięki czemu zostali wyłonieni najatrakcyjniejsi pod względem cenowym wykonawcy.</t>
  </si>
  <si>
    <t xml:space="preserve">„Zielone Agro Show – innowacje w produkcji bydła" </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</si>
  <si>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</si>
  <si>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</si>
  <si>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"INNOWACJE W PRZEDSIĘBIORCZOŚCI NA OBSZARACH WIEJSKICH – UTWORZENIE POTENCJALNEJ GRUPY"</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</si>
  <si>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</si>
  <si>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Warsztaty z wyjazdem studyjnym</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</si>
  <si>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</si>
  <si>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Działania na rzecz powstania potencjalnej grupy operacyjnej w zakresie produkcji, marketingu i sprzedaży produktów pszczelich</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</si>
  <si>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</si>
  <si>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seminarium, wyjazd studyjny, broszura</t>
  </si>
  <si>
    <t>liczba uczestników seminarium</t>
  </si>
  <si>
    <t>50 (+ 22 osoby jako wolni słuchacze)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</si>
  <si>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</si>
  <si>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Zespół Szkół Rolniczych Centrum Kształcenia Praktycznego im. Józefa Wybickiego w Bolesławowie</t>
  </si>
  <si>
    <t>Bolesławowo 15, 83-250 Skarszewy</t>
  </si>
  <si>
    <t>liczba uczestników wyjazdu studyjnego</t>
  </si>
  <si>
    <t>nakład broszury</t>
  </si>
  <si>
    <t>1200</t>
  </si>
  <si>
    <t>Uzasadnienie: Zmiana kwoty wynika z błędu pisarskiego. Kwota 24 964,00 jest liczbą prawidłową (taka jak we wniosku i na umowie z PODR w Lubaniu).</t>
  </si>
  <si>
    <t>Innowacyjne metody produkcji zwierzęcej, w tym bydła mięsnego w województwie pomorskim</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</si>
  <si>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</si>
  <si>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</si>
  <si>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ul. Tkacka 5/6, 42-200 Częstochowa</t>
  </si>
  <si>
    <t>Dobre praktyki w zakresie wdrażania innowacji w rolnictwie i na obszarach wiejskich na przykładzie inicjatyw podejmowanych przez rolników czeskich, austriackich i niemieckich</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</si>
  <si>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</si>
  <si>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</si>
  <si>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Wykorzystanie „Darów Natury” w produkcji i przetwórstwie ekologicznym – współpraca w zakresie wdrażania innowacji i organizacji łańcucha dostaw żywności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</si>
  <si>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</si>
  <si>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Rolnicy, doradcy i/lub specjaliści PODR, przedsiębiorcy sektora rolno-spożywczego w tym producenci żywności ekologicznej oraz przedstawiciele podmiotów zainteresowanych wdrażaniem innowacji w rolnictwie ekologicznym  i na obszarach wiejskich.</t>
  </si>
  <si>
    <t xml:space="preserve"> Wspieranie przedsiębiorczości i innowacji na obszarach wiejskich przez podnoszenie poziomu wiedzy i umiejętności w obszarze małego przetwórstwa lokalnego na przykładzie Małopolskiego Szlaku Kulinarnego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</si>
  <si>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</si>
  <si>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</si>
  <si>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Upowszechnianie metod rolnictwa precyzyjnego w gospodarstwach rolnych województwa pomorskiego - jako innowacyjne podejście sprzyjające tworzeniu potencjalnych grup operacyjnych w ramach dziłania "Współpraca"</t>
  </si>
  <si>
    <t>Ułatwianie tworzenia potencjalnej grupy operacyjnej wprowadzającej innowacje w rolnictwie precyzyjnym oraz funkcjonowania sieci kontaktów pomiędzy rolnikami, podmiotami doradczymi, jednostkami naukowymi, przedsiębiorcami sektora rolno-spożywczego oraz pozostałymi podmiotami zainteresowanymi wdrażaniem innowacji w rolnictwie i na obszarach wiejskich. Konferencja i warsztaty dają możliwość konfrontacji świata nauki, przemysłu maszynowego, producentów oprogramowań z rolnikami, doradcami rolniczymi, studentami, uczniami szkół rolniczych. Służyć temu będzie wymiana wiedzy i doświadczeń pomiędzy podmiotami uczestniczącymi w realizacji operacji, nawiązanie współpracy w zakresie technologii stosowanych w rolnictwie precyzyjnym.</t>
  </si>
  <si>
    <t>Konferencja, warsztaty</t>
  </si>
  <si>
    <t>70</t>
  </si>
  <si>
    <t xml:space="preserve">- rolnicy prowadzący gospodarstwa średnio i wielkoobszarowe, 
- przedsiębiorcy zajmujący się produkcją, dystrybucją ciągników, maszyn                                                                                     i wyposażenia służącego prowadzeniu rolnictwa precyzyjnego,
-  studenci i/lub uczniowie z kierunków rolniczych,
-  doradcy rolniczy
</t>
  </si>
  <si>
    <t>liczba uczestników warsztatów</t>
  </si>
  <si>
    <t xml:space="preserve">Uzasadnienie: Usunięcie operacji nastąpiło w wyniku dłuższej absencji osoby odpowiedzialnej za operację i braku możliwości zastąpienia kadrowego/przejęcia przez nowego koordynatora projektu (konferencja + warsztaty) </t>
  </si>
  <si>
    <t>„SKOMA NA INNOWACJE” forum wymiany informacji i transferu wiedzy dla rozwoju rolnictwa i obszarów wiejskich w województwie pomorskim</t>
  </si>
  <si>
    <t xml:space="preserve">CEL GŁÓWNY OPERACJI
Wzmocnienie powiązań kooperacyjnych uczestników łańcucha żywnościowego na rzecz innowacyjności i rozwoju rolnictwa w województwie pomorskim
CELE SZCZEGÓŁOWE OPERACJI:
1. Zwiększenie poziomu zaangażowania uczestników łańcucha żywnościowego w tworzenie partnerstw i realizowanie współpracy wewnątrz- i międzysektorowej zogniskowanej na rozwój i wzrost innowacyjności rolnictwa, produkcji żywności i obszarów wiejskich w województwie pomorskim.
2. Zwiększenie poziomu wiedzy uczestników łańcucha żywnościowego w zakresie możliwości tworzenia grup operacyjnych na rzecz innowacji (EPI) oraz realizacji przez te grupy projektów, które prowadzą do opracowania i wdrożenia nowych rozwiązań w zakresie nowych produktów, praktyk, procesów, technologii, metod organizacji, marketingu w sektorze rolno-spożywczym (Działanie „Współpraca” w ramach Programu Rozwoju Obszarów Wiejskich na lata 2014-2020).
3. Zwiększenie poziomu wiedzy uczestników łańcucha żywnościowego w zakresie tworzenia i funkcjonowania krótkich łańcuchów dostaw żywności
4. Zwiększenie poziomu wiedzy uczestników łańcucha żywnościowego w zakresie dobrych praktyk w tworzeniu i wdrażaniu innowacyjnych rozwiązań w sektorze rolno-spożywczym
5. Zwiększenie świadomości konsumentów/obywateli w zakresie podejmowanych działań, tworzenia i wdrażania innowacyjnych rozwiązań w interesie rozwoju społeczności lokalnych.
</t>
  </si>
  <si>
    <t xml:space="preserve">Rolnicy indywidualni  i grupy rolników, przedstawiciele jednostek naukowo-badawczych, przedsiębiorcy, i inne podmioty zaangażowane w tworzenie innowacji i rozwój sektora rolno-spożywczego, pochodzący z terenu województwa pomorskiego - potencjalni członkowie grup operacyjnych w ramach działania „Współpraca”.                             
      </t>
  </si>
  <si>
    <t>Fundacja SKOMA</t>
  </si>
  <si>
    <t>ul. K. Chodkiewicza 13A 
80-506 Gdańsk</t>
  </si>
  <si>
    <t xml:space="preserve">Liczba uczestników </t>
  </si>
  <si>
    <t>60 do 80</t>
  </si>
  <si>
    <t>Liczba wyjazdów studyjnych</t>
  </si>
  <si>
    <t>Informacje i publikacje w internecie</t>
  </si>
  <si>
    <t>liczba stron internetowych</t>
  </si>
  <si>
    <t>Liczba publikacji w internecie</t>
  </si>
  <si>
    <t>8</t>
  </si>
  <si>
    <t>Strona internetowa</t>
  </si>
  <si>
    <t>liczba stron internetowa</t>
  </si>
  <si>
    <t>Liczba odwiedzin strony internetowej</t>
  </si>
  <si>
    <t>10000</t>
  </si>
  <si>
    <t>Liczba wydarzeń podczas, których będzie wykorzystany roll-up</t>
  </si>
  <si>
    <t>min. 7</t>
  </si>
  <si>
    <t>Koordynacja operacji</t>
  </si>
  <si>
    <t>Liczba osób zaangażowanych w koordynację</t>
  </si>
  <si>
    <t xml:space="preserve">Uzasadnienie: Usunięcie operacji nastąpiło w wyniku rezygnacji Partnera KSOW z realizacji Umowy nr PODR/82/SIR/4051/01/PM/2019 dotyczącej przeprowadzenia w województwie pomorskim operacji „SKOMA NA INNOWACJE” finansowanej ze środków Europejskiego Funduszu Rolnego na Rzecz Rozwoju Obszarów Wiejskich w ramach Programu Rozwoju Obszarów Wiejskich na lata 2014-2020. Partner KSOW poinformował o tej decyzji PODR w Lubaniu 16.10.2019 r. </t>
  </si>
  <si>
    <t>Narzędzia do wspomagania zarządzania produkcją rolniczą w województwie pomorskim</t>
  </si>
  <si>
    <t xml:space="preserve">Rolnicy, przedsiębiorcy, naukowcy, przedstawiciele samorządu terytorialnego oraz organizacji pozarządowych. </t>
  </si>
  <si>
    <t>ul. Tkacka 5/6                  42-200 Częstochowa</t>
  </si>
  <si>
    <t>Liczba uczestników szkolenia</t>
  </si>
  <si>
    <t>Uzasadnienie: Usunięcie operacji nastąpiło w wyniku rezygnacji Partnera KSOW z realizacji Umowy nr PODR/83/SIR/4051/02/PM/2019. Partner KSOW poinformował PODR w Lubaniu, że nie zrealizuje operacji  pn. „Narzędzia do wspomagania zarządzania produkcją rolniczą w województwie pomorskim”, w piśmie które wpłynęło do sekretariatu PODR w Lubaniu 31.10.2019 r.</t>
  </si>
  <si>
    <t>Sieciowanie doradztwa, praktyki rolniczej i nauki drogą do rozwiązywania zdiagnozowanych problemów na obszarach wiejskich</t>
  </si>
  <si>
    <t>Celem operacji jest utworzenie pomorskiej sieci doradztwa dla rolników i mieszkańców obszarów wiejskich wspierającej wdrażanie innowacji, zrzeszającej naukowców, producentów rolnych, przedsiębiorców, organizacje samorządowe, rządowe, pozarządowe, samorządy gospodarcze, przedstawicieli doradztwa rolniczego. Wielokierunkowa wymiana wiedzy, informacji i doświadczeń między uczestnikami sieci umożliwi sprawniejsze działanie każdemu z tych podmiotów.</t>
  </si>
  <si>
    <t>140</t>
  </si>
  <si>
    <t>Przedstawiciele nauki, producenci rolni, przedsiębiorcy, przedstawiciele organizacji samorządowych, rządowych, doradztwa rolniczego, mieszkańcy obszarów wiejskich.</t>
  </si>
  <si>
    <t>Uzasadnienie: Zwiększenie środków na operację nastąpiło w wyniku oszczędności jakie powstały w wyniku usunięcia jednej z operacji własnych (z przyczyn niezależnych), a także rozbudowania programu szkolenia w kwestii merytorycznej oraz rozbicia go na dwa dni. Temat sieciowania jest niezbędny w województwie pomorskim, dlatego PODR w Lubaniu wychodzi z inicjatywą zorganizowania szkolenia, którego szeroki program pozwoli uczestnikom zapoznać się z problemami jakie dotykają wiele podmiotów w województwie. Szkolenie umożliwi wymianę doświadczeń, a także poztara się uzyskać gotowe rozwiązania problemów w kwestii wdrażania innowacji na obszarach wiejskich. Ogrom tematów, możliwość poznania się wszystkich uczestników operacji, jak również praca w grupach wymaga rozbicia programu szkolenia na dwa dni, co wpływa na zwiększenie kosztów całej operacji.</t>
  </si>
  <si>
    <t>Plan operacyjny KSOW na lata 2018-2019 (z wyłączeniem działania 8 Plan komunikacyjny) - Śląski ODR - zmiany listopad 2019</t>
  </si>
  <si>
    <t>Krótkie łańcuchy dostaw żywności w oparciu o produkty regionalne w województwie śląskim</t>
  </si>
  <si>
    <t xml:space="preserve"> Celem operacji jest przedstawienie sytuacji produktu regionalnego w województwie śląskim oraz wskazanie kierunków i działań aby doprowadzić do skrócenia łańcucha dostaw żywności przy zastosowania innowacji w tym procesie.</t>
  </si>
  <si>
    <t>Ankiety, publikacja, konferencja(1)</t>
  </si>
  <si>
    <t>liczba ankiet</t>
  </si>
  <si>
    <t>rolnicy, grupy rolników, doradcy, przedstawiciele nauki, instytutów naukowo-badawczych, przedsiębiorcy sektora rolno-spożywczego, przedstawiciele instytucji działających na rzecz polskiego rolnictwa,samorządowcy i  przedstawiciele LGD</t>
  </si>
  <si>
    <t xml:space="preserve"> -</t>
  </si>
  <si>
    <t>Śląski Ośrodek Doradztwa Rolniczego</t>
  </si>
  <si>
    <t>42-200 Częstochowa, ul.Wyszyńskiego 70/126</t>
  </si>
  <si>
    <t>liczba wydanych egzemplarzy publikacji</t>
  </si>
  <si>
    <t>liczba uczesników konferencji</t>
  </si>
  <si>
    <t>Modele współpracy PZDR województwa śląskiego z potencjalnymi Grupami Operacyjnymi</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</si>
  <si>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</si>
  <si>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 xml:space="preserve">warsztaty (2), spotkania(17), </t>
  </si>
  <si>
    <t>rolnicy, grupy rolników, doradcy, przedstawiciele nauki, instytutów naukowo-badawczych, przedsiębiorcy sektora rolno-spożywczego,</t>
  </si>
  <si>
    <t>I- IV</t>
  </si>
  <si>
    <t>liczba uczestników spotkań</t>
  </si>
  <si>
    <t>Innowacyjne technologie w przetwórstwie sadowniczym- produkcja cydru szansą dla rolników woj.śląskiego.</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</si>
  <si>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</si>
  <si>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 xml:space="preserve">liczba uczesników </t>
  </si>
  <si>
    <t>rolnicy , doradcy, sadownicy, mieszkańcy obszarów wiejskich</t>
  </si>
  <si>
    <t>Rolnictwo zaangażowane  społeczne -  jako innowacyjny  kierunek działalności pozarolniczej.</t>
  </si>
  <si>
    <t>Upowszechnienie wiedzy nt. prowadzenia gospodarstwa opiekuńczego i wiosek tematycznych jako innowacyjnego kierunku działalności pozarolniczej, aktywizacja mieszkańców obszarów wiejskich województaw śląskiego w tym zakresie.</t>
  </si>
  <si>
    <t>liczba uczesników wyjazdu</t>
  </si>
  <si>
    <t xml:space="preserve">rolnicy, domownicy rolników, przedstawiciele samorządu, doradcy </t>
  </si>
  <si>
    <t>Innowacyjne rozwiązania w małych gospodarstwach rolnych województwa śląskiego</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</si>
  <si>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</si>
  <si>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ul. Tkacka 5/6,  42-200 Częstochowa</t>
  </si>
  <si>
    <t>Dokonania SIR w Polsce oraz przetwórstwo na poziomie gospodarstwa, jako elementy podniesienia jakości realizacji programu w województwie śląskim</t>
  </si>
  <si>
    <t>Przedstawienie aktualnego stanu Sieci na rzecz innowacji w rolnictwie i na obszarach wiejskich oraz zagadnień związanych z przetwórstwem na poziomie gospodarstwa.</t>
  </si>
  <si>
    <t>Doradcy, mieszkańcy obszarów wiejskich</t>
  </si>
  <si>
    <t>Doradztwo grupowe podwaliną do tworzenia grup fokusowych i grup operacyjnych</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</si>
  <si>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</si>
  <si>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Warsztaty - 20</t>
  </si>
  <si>
    <t xml:space="preserve">liczba uczestników  </t>
  </si>
  <si>
    <t>rolnicy, grupy rolników, rolnicy, grupy rolników, przedstawiciele jednostek doradczych, przedstawiciele nauki, instytutów naukowo-badawczych, przedsiębiorcy sektora rolno-spożywczego, przedstawiciele instytucji działających na rzecz polskiego rolnictwa,samorządowcy i  przedstawiciele LGD</t>
  </si>
  <si>
    <t>Realizacja operacji na ukończeniu, zmniejszono koszty kwalifikowane analizując dotychczas poniesione koszty. Koszty rekrutacji okazały się niższe o d zakładanych, pozyskano także w wielu przypadkach  sale wykładowe nieodpłatnie.</t>
  </si>
  <si>
    <t>Innowacyjne zastosowanie roślin strączkowych z upraw ekologicznych do wypieków</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</si>
  <si>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</si>
  <si>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rolnicy, rolnicy ekologiczni, domownicy rolników, przedsiębiorcy sektora rolno-spożywczego, przedstawiciele jednostek doradczych</t>
  </si>
  <si>
    <t>liczba egzemplarzy wydanej publikacji</t>
  </si>
  <si>
    <t>Operacja zrealizowana 11.09.2019. Całkowity koszt operacji wyniósł 13303,40 zł brutto. Koszt kwalifkowany uległ zmniejszeniu ze względu na oszczędności związane z wydaniem publikacji (wyłonienie korzystnego wykonawcy, zmniejszona ilość stron, oszczędności związane z projektem) oraz  wyłonieniu wykonawcy, który zrealizował serwis kawowy i obiad za niższą kwotę niż zakładano wcześniej.</t>
  </si>
  <si>
    <t>Nowoczesne metody marketingowe – innowacyjnym sposobem na zwiększenie konkurencyjności produktów rolnych.</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</si>
  <si>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</si>
  <si>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rolnicy, domownicy rolników,przedstawiciele jednostek doradczych,  przedsiębiorcy sektora rolno-spożywczego</t>
  </si>
  <si>
    <t>Nowoczesne technologie i problemy przy uprawie warzyw korzeniowych oraz roślin okopowych</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</si>
  <si>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t>
  </si>
  <si>
    <t xml:space="preserve">rolnicy, domownicy, rolników, przedstawiciele jednostek doradczych,  producenci rolni, przedsiębiorcy sektora rolno-spożywczego, przedstawiciele instytucji działających na rzecz polskiego rolnictwa, </t>
  </si>
  <si>
    <t xml:space="preserve">Ramowy program powyższej operacji zawierał wizytę studyjną na PATATO EUROPE 2019 - targi, które miały miejsce 4 i 5 września w Kain (Tournai) w Belgi. Procedura przetargowa nie wyłoniła wykonawcy, który mógłby zrealizować wyjazd studyjny w tym ściśle określonym terminie, narzuconym przez termin realizacji PATATO EUROPE. Środki finansowe zostały przesunięte na realizacje operacji pn " Inowacyjne metody zarządzania produkcją bydła mięsnego". </t>
  </si>
  <si>
    <t>Zakładanie plantacji winorośli. Uprawa winogron, produkcja wina/soków jako szansa na rozwój gospodarstw rolnych</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</si>
  <si>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</si>
  <si>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rolnicy, grupy rolników, przedstawiciele jednostek doradczych, organizacje rolnicze, przedsiębiorcy sektora rolnego, przedstawiciel LGD</t>
  </si>
  <si>
    <t>Operacja zrealizowana 9-11.10.2019. Całkowity koszt operacji wyniósł 36 500,00 zł brutto.</t>
  </si>
  <si>
    <t>Inowacyjne metody zarządzania produkcją bydła mięsnego</t>
  </si>
  <si>
    <t>Celem operacji -  jest zapoznanie uczestników konferencji i  zagranicznego wyjazdu studyjnego z funkcjonowaniem sieci na rzecz innowacji w rolnictwie i na obszarach wiejskich, zaprezentowanie innowacji, które są stosowane w chowie i zarządzaniu w produkcji bydła mięsnego, przedstawienie dobrych praktyk ukaże możliwości praktycznego zastosowania przedstawianych rozwiązań i sposobu ich wdrożenia do gospodarstw zajmujących sie lub planujących produkcję bydła mięsnego, nawiązanie kontaktów i współpracy pomiędzy uczestnikami przyczyni się do tworzenia potencjalnych grup operacyjnych.</t>
  </si>
  <si>
    <t>liczba uczestniików</t>
  </si>
  <si>
    <t>rolnicy, mieszkańcy obszarów wiejskich, przedstawiciele jednostek doradczych, naukowcy</t>
  </si>
  <si>
    <t>Operacja zrealizowana w dniach 23.11.2019 (konferencja) i 4-8.11.2019 (wyjazd studyjny). Całkowity koszt operacji wyniósł 194 470,00 zł brutto. Koszt kwalifikowany wzrósł dzięki przesunięciu środków finansowych z niezrealizowanej operacji pn. " Nowoczesne technologie i problemy przy uprawie warzyw korzeniowych oraz roślin okopowych". Zrealizowano 5-dniowy wyjazd studyjny zawierający większą liczbę wizyt studyjnych z uwagi na zmianę środka transportu z autokaru na samolot.</t>
  </si>
  <si>
    <t>Plan operacyjny KSOW na lata 2018-2019 (z wyłączeniem działania 8 Plan komunikacyjny) - Świętokrzyski ODR - listopad 2019</t>
  </si>
  <si>
    <t>„Innowacyjne rozwiązania belgijskie w systemach formowania drzew oraz w systemach osłon w sadach czereśniowych dla uzyskiwania owoców wysokiej jakości”</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</si>
  <si>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</si>
  <si>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 xml:space="preserve">
rolnicy indywidualni, grupy producentów, przedstawiciele jednostek doradczych, przedstawiciele szkół rolniczych, przedstawiciele samorządu, przedsiębiorcy działający na rzecz sektora ogrodniczego
</t>
  </si>
  <si>
    <t>II/III 
kwartał</t>
  </si>
  <si>
    <t>ŚODR Modliszewice</t>
  </si>
  <si>
    <t>Modliszewice, 
ul. Piotrkowska 30, 26-200 Końskie</t>
  </si>
  <si>
    <t>„Innowacyjne rozwiązania dla upraw ogrodniczych dla zwiększenia ich dochodowości (gatunki alternatywne)”</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</si>
  <si>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</si>
  <si>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 xml:space="preserve">
rolnicy indywidualni, grupy producentów, przedstawiciele jednostek doradczych, przedstawiciele szkół rolniczych, przedsiębiorcy działający na rzecz sektora przetwórstwa rolnego
</t>
  </si>
  <si>
    <t>IV 
kwartał</t>
  </si>
  <si>
    <t>"Innowacyjne techniki i technologie produkcji, sprzedaży i przetwórstwa produktów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</si>
  <si>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</si>
  <si>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właściciele gospodarstw ekologicznych specjalizujących się w produkcji ekologicznej i zainteresowani poprawą efektywności produkcji i poszukujący nowych możliwości w zakresie zbytu warzyw i owoców ekologicznych</t>
  </si>
  <si>
    <t>III/IV 
kwartał</t>
  </si>
  <si>
    <r>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t>
    </r>
    <r>
      <rPr>
        <sz val="11"/>
        <color rgb="FFFF0000"/>
        <rFont val="Calibri"/>
        <family val="2"/>
        <charset val="238"/>
        <scheme val="minor"/>
      </rPr>
      <t>50</t>
    </r>
    <r>
      <rPr>
        <sz val="11"/>
        <color theme="1"/>
        <rFont val="Calibri"/>
        <family val="2"/>
        <charset val="238"/>
        <scheme val="minor"/>
      </rPr>
      <t xml:space="preserve">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r>
  </si>
  <si>
    <r>
      <t xml:space="preserve">właściciele gospodarstw ekologicznych specjalizujących się w produkcji ekologicznej i zainteresowani poprawą efektywności produkcji i poszukujący nowych możliwości w zakresie zbytu warzyw i owoców ekologicznych, </t>
    </r>
    <r>
      <rPr>
        <sz val="11"/>
        <color rgb="FFFF0000"/>
        <rFont val="Calibri"/>
        <family val="2"/>
        <charset val="238"/>
        <scheme val="minor"/>
      </rPr>
      <t xml:space="preserve">przedstawiciele ośrodka doradztwa rolniczego i jednostek naukowych/uczelni rolniczych  </t>
    </r>
  </si>
  <si>
    <t xml:space="preserve">Uzasadnienie:
1. W kolumnach F i I zmieniono liczbę uczestników z 45 na 50 - realizacja operacji zakładała udział w operacji 45 rolników ekologicznych oraz 5 osób z obsługi (przedstawiciele ośrodka doradztwa rolniczego/specjaliści brażnowi z zakresu ekologii, którzy jednocześnie stanowili uczestników/odbiorców operacji oraz przedstawiciele uczelni rolniczych/jednostek naukowych, którzy uczestniczyli w roli wykładowców ale i uczestników).         
2. W kolumnie J dodano nowy rodzaj uczestników biorąc pod uwagę zmiany w kolumnach F i I oraz w punkcie 1. niniejszego uzasadnienia.  </t>
  </si>
  <si>
    <t>"Gospodarstwa opiekuńcze jako alternatywna forma rozwoju gospodarstw świętokrzyskich - dobre przykłady funkcjonowania gospodarstw opiekuńczych w Holandii i Polsce"</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</si>
  <si>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</si>
  <si>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22</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</si>
  <si>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</si>
  <si>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I-III 
kwartał</t>
  </si>
  <si>
    <t>"Wdrażanie innowacyjnych rozwiązań w zakresie przetwórstwa owoców i warzyw w małych oraz średnich gospodarstwach"</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</si>
  <si>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</si>
  <si>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szkolenie z warsztatami</t>
  </si>
  <si>
    <t xml:space="preserve">rolnicy/właściciele małych 
i średnich gospodarstw (producenci owoców i warzyw) 
z województwa świętokrzyskiego, przetwórcy, samorządy, doradcy rolniczy, pracownicy naukowi </t>
  </si>
  <si>
    <t>III/IV kwartał</t>
  </si>
  <si>
    <t>"Budowanie grupy partnerskiej ukierunkowanej 
na innowacyjne metody produkcji i przetwórstwa 
na Ziemi Sandomierskiej"</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</si>
  <si>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</si>
  <si>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 xml:space="preserve">wyjazd studyjny
</t>
  </si>
  <si>
    <t xml:space="preserve">25
</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</si>
  <si>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</si>
  <si>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Ośrodek Promowania 
i Wspierania Przedsiębiorczości Rolnej 
w Sandomierzu</t>
  </si>
  <si>
    <t>ul. Poniatowskiego 2, 27-600 Sandomierz</t>
  </si>
  <si>
    <r>
      <t xml:space="preserve">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t>
    </r>
    <r>
      <rPr>
        <sz val="11"/>
        <color rgb="FFFF0000"/>
        <rFont val="Calibri"/>
        <family val="2"/>
        <charset val="238"/>
        <scheme val="minor"/>
      </rPr>
      <t>26</t>
    </r>
    <r>
      <rPr>
        <sz val="11"/>
        <rFont val="Calibri"/>
        <family val="2"/>
        <charset val="238"/>
        <scheme val="minor"/>
      </rPr>
      <t xml:space="preserve"> osób oraz konferencji dla </t>
    </r>
    <r>
      <rPr>
        <sz val="11"/>
        <color rgb="FFFF0000"/>
        <rFont val="Calibri"/>
        <family val="2"/>
        <charset val="238"/>
        <scheme val="minor"/>
      </rPr>
      <t>66</t>
    </r>
    <r>
      <rPr>
        <sz val="11"/>
        <rFont val="Calibri"/>
        <family val="2"/>
        <charset val="238"/>
        <scheme val="minor"/>
      </rPr>
      <t xml:space="preserve">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r>
  </si>
  <si>
    <t xml:space="preserve">Uzasadnienie:
1. Zmiana w kolumnie F (liczba uczestników wyjazdu studyjnego z 25 na 26 osób i liczba uczestników konferencji z 60 na 66 osób) - ujednolicenie opisu zgodnie ze zmianami w kolumnie I.
2. Zmiany w kolumnie I - dokonano zmiany: 
     - liczby uczestników wyjazdu studyjnego z 25 na 26 osób - 1 dodtakowa osoba stanowiła koordynatora projektu, który jednocześnie stanowił uczestnika operacji i był planowany w kosztach operacji.   
     - liczby uczestników konferencji z 60 na 66 osób - trafna tematyka operacji spowodowała, iż w konferencji uczestniczyła większa liczba osób, co jednocześnie możliwe było do zrealizowania dzięki przeprowadzonym rozeznań rynku i powstałym oszczędnościom przy realizacji (koszt całkowity operacji zgodnie z wnioskiem o refundację kosztów partnera KSOW wyniósł 66 006,73 zł).  </t>
  </si>
  <si>
    <t>"Innowacje w dywersyfikacji dochodów działalności rolniczej i pozarolniczej na przykładzie Austrii i Niemiec"</t>
  </si>
  <si>
    <t>Celem operacji jest praktyczne zaprezentowanie rolnikom z województwa świętokrzyskiego wytwarzającym żywność na małą skalę oraz przedstawicielom jednostek doradczych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</si>
  <si>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rolnicy, przedstawiciele podmiotów/instytucji zaangażowanych w rozwój obszarów wiejskich i przedstawiciele jednostek doradczych z terenu województwa świętokrzyskiego</t>
  </si>
  <si>
    <t>II-IV 
kwartał</t>
  </si>
  <si>
    <t xml:space="preserve">Uzasadnienie zmiany:
W wyniku wyłonienia wykonawcy w trybie zapytania ofertowego osiągnięto znacznie niższe koszty projektu, przy czym zrealizowoano jego założenia w 100%. Powstałe oszczędności wykorzystane zostną do realizacji nowych operacji własnych zgłoszonych do niniejszego planu. </t>
  </si>
  <si>
    <t>"Grupy producentów rolnych i ich związki jako innowacyjna forma zrzeszania się rolników na rzecz podniesienia konkurencyjności gospodarstw rolnych oraz realizacji wspólnych inicjatyw"</t>
  </si>
  <si>
    <t xml:space="preserve">Celem operacji jest zwiększenie wiedzy wśród rolników i doradców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i Austrii 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i Austrii dla rolników i doradców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krajów europejskich, stosujących inne modele współpracy rolników (ale w praktyce dające wymierne korzyści), które po dostosowaniu do warunków naszego kraju, mogą zostać zaadaptowane i zdrożone jako innowacyjne modele organizowania się rolników.        
               </t>
  </si>
  <si>
    <t>rolnicy, przedsiębiorcy zainteresowani nawiązaniem wzajemnej współpracy oraz przedstawiciele rolniczych jednostek doradczych z terenu województwa świętokrzyskiego</t>
  </si>
  <si>
    <t xml:space="preserve">III-IV 
kwartał </t>
  </si>
  <si>
    <t>8 szkoleń</t>
  </si>
  <si>
    <r>
      <t xml:space="preserve">Celem operacji jest zwiększenie wiedzy wśród rolników i </t>
    </r>
    <r>
      <rPr>
        <sz val="11"/>
        <color rgb="FFFF0000"/>
        <rFont val="Calibri"/>
        <family val="2"/>
        <charset val="238"/>
        <scheme val="minor"/>
      </rPr>
      <t xml:space="preserve">przedstawicieli rolniczych jednostek doradczych </t>
    </r>
    <r>
      <rPr>
        <sz val="11"/>
        <rFont val="Calibri"/>
        <family val="2"/>
        <charset val="238"/>
        <scheme val="minor"/>
      </rPr>
      <t xml:space="preserve">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t>
    </r>
    <r>
      <rPr>
        <strike/>
        <sz val="11"/>
        <color rgb="FFFF0000"/>
        <rFont val="Calibri"/>
        <family val="2"/>
        <charset val="238"/>
        <scheme val="minor"/>
      </rPr>
      <t xml:space="preserve">i Austrii </t>
    </r>
    <r>
      <rPr>
        <sz val="11"/>
        <rFont val="Calibri"/>
        <family val="2"/>
        <charset val="238"/>
        <scheme val="minor"/>
      </rPr>
      <t xml:space="preserve">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t>
    </r>
    <r>
      <rPr>
        <strike/>
        <sz val="11"/>
        <color rgb="FFFF0000"/>
        <rFont val="Calibri"/>
        <family val="2"/>
        <charset val="238"/>
        <scheme val="minor"/>
      </rPr>
      <t>i Austrii</t>
    </r>
    <r>
      <rPr>
        <sz val="11"/>
        <rFont val="Calibri"/>
        <family val="2"/>
        <charset val="238"/>
        <scheme val="minor"/>
      </rPr>
      <t xml:space="preserve"> dla rolników</t>
    </r>
    <r>
      <rPr>
        <sz val="11"/>
        <color rgb="FFFF0000"/>
        <rFont val="Calibri"/>
        <family val="2"/>
        <charset val="238"/>
        <scheme val="minor"/>
      </rPr>
      <t xml:space="preserve"> i przedstawicieli rolniczych jednostek doradczych</t>
    </r>
    <r>
      <rPr>
        <sz val="11"/>
        <rFont val="Calibri"/>
        <family val="2"/>
        <charset val="238"/>
        <scheme val="minor"/>
      </rPr>
      <t xml:space="preserve">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t>
    </r>
    <r>
      <rPr>
        <sz val="11"/>
        <color rgb="FFFF0000"/>
        <rFont val="Calibri"/>
        <family val="2"/>
        <charset val="238"/>
        <scheme val="minor"/>
      </rPr>
      <t>Włoch</t>
    </r>
    <r>
      <rPr>
        <sz val="11"/>
        <rFont val="Calibri"/>
        <family val="2"/>
        <charset val="238"/>
        <scheme val="minor"/>
      </rPr>
      <t xml:space="preserve">, stosujących inne modele współpracy rolników (ale w praktyce dające wymierne korzyści), które po dostosowaniu do warunków naszego kraju, mogą zostać zaadaptowane i zdrożone jako innowacyjne modele organizowania się rolników.        </t>
    </r>
  </si>
  <si>
    <t>4 szkolenia</t>
  </si>
  <si>
    <t>"Uprawa derenia jadalnego z elementami innowacji jako alternatywnej rośliny dla sadownictwa"</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</si>
  <si>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</si>
  <si>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</si>
  <si>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"Aktualne problemy i zagrożenia oraz innowacyjne techniki w prowadzeniu pasieki"</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</si>
  <si>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szkolenia, które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</si>
  <si>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 xml:space="preserve">rolnicy, pszczelarze, przedstawiciele instytucji i jednostek naukowych, instytucji i firm działających na rzecz rozwoju pszczelarstwa, osoby zainteresowane ochroną owadów zapylających, doradcy rolni
</t>
  </si>
  <si>
    <t>I-II 
kwartał</t>
  </si>
  <si>
    <t>"Zagospodarowanie odpadów rolnych 
– stan obecny i perspektywy"</t>
  </si>
  <si>
    <t xml:space="preserve">Celem operacji jest poszukiwanie partnerów oraz wspieranie tworzenia sieci współpracy, w celu zawiązania grupy operacyjnej na rzecz zdiagnozowania problemu powstawania odpadów rolniczych i z przemysłu 
rolno-spożywczego oraz ich efektywnego zagospodarowania 
w województwie świętokrzyskim.
Przedmiotem operacji jest zorganizowanie konferencji dla 40 osób 
poświęconej głównej tematyce projektu tj. poszukiwaniu partnerów do grupy operacyjnej, która skupi się na problemie powstawania odpadów rolniczych 
i z przemysłu rolno-spożywczego oraz możliwości ich efektywnego zagospodarowania poprzez zastosowanie innowacyjnych rozwiązań, a także opracowanie oraz wydanie raportu/analizy na temat ww. problematyki, który będzie ogólnodostępny na stronie Wnioskodawcy.    </t>
  </si>
  <si>
    <t>Rolnicy, przedsiębiorcy 
sektora MŚP, 
przedstawiciele ODR, 
LGD oraz organizacji samorządowych 
i pozarządowych</t>
  </si>
  <si>
    <t xml:space="preserve">III-IV 
 </t>
  </si>
  <si>
    <t>Europejska Agencja Rozwoju Sp. J. Kopik i wspólnicy</t>
  </si>
  <si>
    <t>ul. Klonowa 55/34,
25-553 Kielce</t>
  </si>
  <si>
    <t>raport/analiza</t>
  </si>
  <si>
    <t>liczba 
raportów/analiz</t>
  </si>
  <si>
    <t>"Narzędzia do wspomagania zarządzania 
produkcją rolniczą w województwie świętokrzyskim"</t>
  </si>
  <si>
    <t xml:space="preserve">III-IV 
</t>
  </si>
  <si>
    <t>"Uprawa winorośli w systemie ekologicznym 
i biodynamicznym oraz produkcja win musujących 
jako elementy innowacji ogrodniczych"</t>
  </si>
  <si>
    <t xml:space="preserve">Celem operacji jest zapoznanie jego uczestników z innowacjami ekologicznymi i biodynamicznymi w technologiach uprawy winorośli oraz z produkcją musujących win gronowych, w tym również nawiązanie kontaktów pomiędzy uczestnikami a wiodącymi producentami/rolnikami z Polski, specjalistami z jednostek naukowych i instytutów badawczych oraz samymi przedstawicielami tej branży z rejonu Sandomierszczyzny (budowanie sieci kontaktów, wymiana doświadczeń, transfer wiedzy od nauki do praktyki). Nawiązana współpraca  producentów win z województwa świętokrzyskiego umożliwi realizację wspólnych przedsięwzięć w zakresie rozwoju tej gałęzi produkcji lokalnie oraz wdrażanie do niej innowacyjnych rozwiązań. 
Przedmiotem operacji jest organizacja dwudniowego krajowego wyjazdu studyjnego do profesjonalnych winnic, stanowiącego praktyczną prezentację najnowszych rozwiązań stosowanych w tej gałęzi rolnictwa i produkcji, w tym udział w wykładach merytorycznych z zakresu przedmiotowej tematyki operacji, dzięki czemu osiągnięte zostaną założone cele operacji. </t>
  </si>
  <si>
    <t>rolnicy indywidualni (głównie z sektora produkcji winorośli i winiarstwa), przedstawiciele jednostek doradczych, szkół rolniczych, instytutów badawczych/uczelni rolniczych/jednostek naukowych</t>
  </si>
  <si>
    <t>Uzasadnienie: 
W województwie świętokrzyskim sadownictwo zdominowane jest przez uprawy jabłoni. Rynek ten jest już znaczącą wysycony, co zmuszają lokalnych sadowników do poszukiwania nowych i perspektywicznych gatunków – zmiana profilu upraw/działalności. Biorąc pod uwagę korzystne warunki klimatyczno-glebowe występujące w rejonie Sandomierszczyzny, które sprzyjają uprawie gatunków ciepłolubnych (np. winogron) oraz wielowiekowe tradycje winiarskie tego regionu (obecnie zanikające i niekultywowane), powodują, że uprawa winogron oraz produkcja win mogą stanowić rozwiązanie dla monokultury jabłka, a także stać się „wizytówką” regionu, wspomóc dywersyfikację dochodów tamtejszych sadowników oraz przyczynić się do rozwoju przedsiębiorczości. Winogrona są produktem o szerokich perspektywach i możliwościach zastosowania nowych technologii – zarówno na etapie uprawy, jak i przetwarzania – jednak sektor ten potrzebuje wsparcia i rozwoju poprzez wdrażanie innowacyjnych rozwiązań prowadzących do uzyskania stabilnego, pełnowartościowego i lepszego pod względem jakości produktu. Ważna jest przy tym sama współpraca sadowników – pokazanie, że działając w grupie osiągnąć można więcej – zarówno dla rozwoju tamtejszych upraw (poprzez zdobywanie i propagowanie najnowszej wiedzy agrotechnicznej i technologicznej), jak i obranego kierunku rozwoju (budowanie relacji/sieci kontaktów dla wspólnej organizacji zbytu, budowanie marki, podejmowanie wspólnych inicjatyw, realizacja projektów rozwojowych dla grupy). Projekt pozwoli na bezpośredni transfer wiedzy poprzez zaangażowanie w nim różnych środowisk sektora ogrodniczego (produkcja, nauka, doradztwo), w tym również nawiązanie kontaktów między nimi. Dzięki zaangażowaniu różnych środowisk nastąpiła również aktywizacja mieszkańców obszarów wiejskich w celu tworzenia partnerstw na rzecz realizacji projektów nakierowanych na rozwój tych obszarów (np. poprzez rozwój szlaków enoturystycznych). 
Realizacja operacji w zakresie finansowym możliwa jest dzięki oszczędnościom powstałym w wyniku przeprowadzonych rozeznań rynku na realizacje zadań w poszczególnych operacjach własnych w roku 2019 oraz poprzez wykorzystanie kwoty niewykorzystanej na projekty partnerów KSOW (dostępna kwota na projekty partnerów wynosiła w 2019 roku 126 500,00 zł, a podpisano umowy na realizację 2 operacji partnerskich na łączną kwotę 59 219,10 zł).</t>
  </si>
  <si>
    <t>"Rozwój sieci kontaktów jako innowacyjne
rozwiązanie organizacyjne dla producentów
ekologicznych z województwa świętokrzyskiego"</t>
  </si>
  <si>
    <t xml:space="preserve">Celem operacji jest zainicjowanie i rozwój współpracy pomiędzy producentami ekologicznymi z województwa świętokrzyskie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z degustacją wysokiej jakości produktów z rolnictwa ekologicznego oraz konferencji (w tym upowszechnienie informacji o niej w postaci spotów reklamowy i audycji radiowej) na jednych z największych targów ekologicznych w Polsce „ECO-STYLE” organizowanych przez Targi Kielce. 
</t>
  </si>
  <si>
    <t>stoisko wystawiennicze</t>
  </si>
  <si>
    <t>liczba stoisk wystawienniczych</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</si>
  <si>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</si>
  <si>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</si>
  <si>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spoty i audycje 
w radiu</t>
  </si>
  <si>
    <t>Uzasadnienie:
Uczestnictwo w targach kilkunastu producentów ekologicznych (ich obecność na wydarzeniu tego rodzaju), którzy dotychczas nie współpracowali ze sobą, ma na celu zaprezentowanie im jak wiele można osiągnąć działając wspólnie – poprzez możliwość budowania marki, wspólne organizowanie zbytu, działania promocyjne, nowe kanały dystrybucji i nadążanie za obecnymi trendami w produkcji oraz oczekiwaniami konsumentów co do jakości produktów. Konfrontacja własnych działalności z wiodącymi producentami z Polski stanowić będzie impuls do nawiązania współpracy i dalszego rozwoju poprzez implementacje stosowanych w innych rejonach kraju rozwiązań innowacyjnych (np. w zakresie organizowania się rolników ekologicznych, stosowanej technologii itp.), które dostosowane do warunków naszego województwa przyczynią się do rozwoju lokalnego tej gałęzi rolnictwa. Dzięki zaplanowanym w ramach operacji wykładom merytorycznym na konferencji nastąpi również transfer wyspecjalizowanej wiedzy z zakresu ekologii bezpośrednio od nauki do praktyki, co osiągnięte będzie poprzez cykl wykładów prowadzonych przez specjalistów z jednostek naukowych, uczelni rolniczych, jednostek certyfikujących i firm prywatnych, które znacząco wpływają na rozwój tej branży. Efektem dodatkowym projektu będzie również promocja lokalnych producentów ekologicznych wśród mieszkańców województwa świętokrzyskie (uczestników tragów), a tym samym pokazanie, że również lokalnie można nabyć takie produkty, i że są one wysokiej jakości (poprzez posiadanie odpowiednich certyfikatów) – to w efekcie przyczyni się do poprawy konkurencyjności tych gospodarstw (ich rentowności), pobudzi lokalną przedsiębiorczość, a jako efekt długofalowy przyczyni się do upowszechniania zdrowej żywności i zdrowego stylu życia wśród mieszkańców województwa świętokrzyskiego. Aby zachęcić konsumentów do wysokiej jakości produktów ekologicznej zorganizowana zostanie degustacja produktów pochodzących bezpośrednio od świętokrzyskich producentów ekologicznych (podmiotów obecnych na stoisku wystawienniczym).     
Realizacja operacji w zakresie finansowym możliwa jest dzięki oszczędnościom powstałym w wyniku przeprowadzonych rozeznań rynku na realizacje zadań w poszczególnych operacjach własnych w roku 2019 oraz poprzez wykorzystanie kwoty niewykorzystanej na projekty partnerów KSOW (dostępna kwota na projekty partnerów wynosiła w 2019 roku 126 500,00 zł, a podpisano umowy na realizację 2 operacji partnerskich na łączną kwotę 59 219,10 zł).</t>
  </si>
  <si>
    <t>Plan operacyjny KSOW na lata 2018-2019 (z wyłączeniem działania 8 Plan komunikacyjny) - Warmińsko-mazurski ODR -  listopad 2019</t>
  </si>
  <si>
    <t>II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</si>
  <si>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</si>
  <si>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 xml:space="preserve">rolnicy, mieszkańcy obszarów wiejskich, doradcy rolniczy oraz przedstawiciele samorządu rolniczego, jednostek naukowych, organizacji działających na rzecz rolnictwa i przedstawicieli </t>
  </si>
  <si>
    <t>II - IV</t>
  </si>
  <si>
    <t>ul. Jagiellońska 91
10-356 Olsztyn</t>
  </si>
  <si>
    <t>liczba uczestników
/ w tym doradców rolniczych</t>
  </si>
  <si>
    <t>120
/ 16</t>
  </si>
  <si>
    <t>liczba tytułów</t>
  </si>
  <si>
    <t>prasa</t>
  </si>
  <si>
    <t>liczba ogłoszeń</t>
  </si>
  <si>
    <t>liczba artykułów</t>
  </si>
  <si>
    <t xml:space="preserve"> informacje i publikacje w Internecie
</t>
  </si>
  <si>
    <t>liczba informacji 
/ publikacji w Internecie</t>
  </si>
  <si>
    <t>3
/ 1</t>
  </si>
  <si>
    <t>liczba stron internetowych, na których zostanie zamieszczona informacja /publikacja</t>
  </si>
  <si>
    <t>liczba odwiedzin strony internetowej</t>
  </si>
  <si>
    <t>2 500</t>
  </si>
  <si>
    <t>Certyfikacja produktu tradycyjnego 
– innowacyjny kierunek promocji żywności regionalnej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</si>
  <si>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</si>
  <si>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Grupą docelową będzie 25 osób, wśród których znajdą się rolnicy, producentów żywności regionalnej, przedstawiciele administracji rządowej i samorządowej oraz instytucji naukowej.</t>
  </si>
  <si>
    <t xml:space="preserve"> </t>
  </si>
  <si>
    <t>Warmińsko-Mazurski Ośodek Doradztwa Rolniczego z siedzibą w Olsztynie</t>
  </si>
  <si>
    <t>25
/ 8</t>
  </si>
  <si>
    <t>1 000</t>
  </si>
  <si>
    <t>Od pola do widelca – produkcja, przetwórstwo i sprzedaż w ekologii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</si>
  <si>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</si>
  <si>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</si>
  <si>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liczba uczestników
/w tym doradców rolniczych</t>
  </si>
  <si>
    <t>30
/ 7</t>
  </si>
  <si>
    <t>Informacje i publikacje w Internecie</t>
  </si>
  <si>
    <t>Liczba informacji
/publikacji w internecie</t>
  </si>
  <si>
    <t>6
/ 1</t>
  </si>
  <si>
    <t>Liczba stron internetowych, na których zostanie zamieszczona informacja /publikacja</t>
  </si>
  <si>
    <t>2 000</t>
  </si>
  <si>
    <t>Zastosowanie innowacyjnych technologii w szacowaniu strat spowodowanych wystąpieniem niekorzystnych zjawisk atmosferycznych</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</si>
  <si>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</si>
  <si>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 xml:space="preserve">rolnicy, doradcy rolni, przedsiębiorcy rolni oraz przedstawiciele świata nauki </t>
  </si>
  <si>
    <t>30
/ 5</t>
  </si>
  <si>
    <t>Liczba informacji/publikacji w internecie</t>
  </si>
  <si>
    <t>Liczba stron internetowych, na których zostanie zamieszczona informacja/publikacja</t>
  </si>
  <si>
    <t>1 500</t>
  </si>
  <si>
    <t>Dobre praktyki wdrażania innowacji w gospodarstwach ogrodniczych.</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</si>
  <si>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</si>
  <si>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producenci owoców i warzyw, przedsiębiorcy, przedstawiciele świata nauki i doradztwa rolniczego</t>
  </si>
  <si>
    <t>III - IV</t>
  </si>
  <si>
    <t>20
/ 3</t>
  </si>
  <si>
    <t>18
/ 1</t>
  </si>
  <si>
    <t>liczba stron internetowych, na których zostanie zamieszczona informacja/publikacja</t>
  </si>
  <si>
    <t>Innowacyjne metody produkcji specjalnych i mleka w województwie warmińsko-mazurskim</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</si>
  <si>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</si>
  <si>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konferencja /kongres</t>
  </si>
  <si>
    <t>rolnicy, przedsiębiorcy, doradcy rolniczy, przedstawiciele nauki</t>
  </si>
  <si>
    <t>ul. Tkacka 5, 42-200 Częstochowa</t>
  </si>
  <si>
    <t xml:space="preserve"> Innowacje w zarzadzaniu gospodarstwem rolnym, przy wykorzystaniu dronów do teledetekcji multispektralnej w rolnictwie precyzyjnym </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</si>
  <si>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</si>
  <si>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dwudniowe seminarium połączone z pokazem</t>
  </si>
  <si>
    <t>Liczba seminariów</t>
  </si>
  <si>
    <t xml:space="preserve">rolnicy, doradcy rolniczy  </t>
  </si>
  <si>
    <t>Liczba uczestników/w tym doradcy rolniczy</t>
  </si>
  <si>
    <t>30/15</t>
  </si>
  <si>
    <t>III Warmińsko-Mazurskie Forum Innowacji w rolnictwie i na obszarach wiejskich</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</si>
  <si>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</si>
  <si>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Liczba konferencji</t>
  </si>
  <si>
    <t xml:space="preserve">rolnicy,  mieszkańcy obszarów wiejskich, przedsiębiorcy, oraz przedstawiciele  jednostek naukowo-badawczych, podmiotów doradczych i innych podmiotów zainteresowanych innowacyjnością w sektorze rolnictwa </t>
  </si>
  <si>
    <t>120/16</t>
  </si>
  <si>
    <t>Publikacja</t>
  </si>
  <si>
    <t>Liczba tytułów</t>
  </si>
  <si>
    <t>Prasa</t>
  </si>
  <si>
    <t>Liczba ogłoszeń</t>
  </si>
  <si>
    <t>Liczba informacji/publikacji w Internecie</t>
  </si>
  <si>
    <t>2/1</t>
  </si>
  <si>
    <t>3/1</t>
  </si>
  <si>
    <t xml:space="preserve">Budowanie sieci partnerstw 
w zakresie organizacji rynku żywności 
regionalnej 
i ekologicznej </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</si>
  <si>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</si>
  <si>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producenci rolni, producenci i przetwórcy żywności regionalnej i/lub ekologicznej, zainteresowani produkcją żywności regionalnej i/lub ekologicznej, przedstawiciele jednostek naukowych 
oraz doradztwa rolniczego, podmioty wspierające rozwój rynku żywności regionalnej 
i ekologicznej</t>
  </si>
  <si>
    <t>Warmińsko-Mazurski Ośrodek Doradztwa Rolniczego 
z siedzibą 
w Olsztynie</t>
  </si>
  <si>
    <t>25
/ 8</t>
  </si>
  <si>
    <t xml:space="preserve"> informacje 
i publikacje 
w Internecie
</t>
  </si>
  <si>
    <t>4
/ 1</t>
  </si>
  <si>
    <t>2 
/ 1</t>
  </si>
  <si>
    <t>1500</t>
  </si>
  <si>
    <t>Konferencja "Gospodarka obiegu zamkniętego"</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</si>
  <si>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</si>
  <si>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 xml:space="preserve">rolnicy, mieszkańcy obszarów wiejskich, doradcy rolniczy oraz przedstawiciele samorządów lokalnych, jednostek naukowych, organizacji działających na rzecz rolnictwa </t>
  </si>
  <si>
    <t>80/20</t>
  </si>
  <si>
    <t>broszura</t>
  </si>
  <si>
    <t>Narzędzia do wspomagania zarządzania produkcją rolniczą w województwie warmińsko-mazurskim</t>
  </si>
  <si>
    <t>ul. Tkacka 5/6
42-200 Częstochowa</t>
  </si>
  <si>
    <t>Partner KSOW Częstochowskie Stowarzyszenie Rozwoju Małej Przedsiębiorczości na podstawie pisma CSRMP/231/2019 zrezygnował z realizacji operacji w ramach operacji partnerskich WMODR</t>
  </si>
  <si>
    <t xml:space="preserve">Spółdzielnie energetyczne szansą rozwoju obszarów wiejskich
</t>
  </si>
  <si>
    <t xml:space="preserve">Głównym celem operacji jest rozpowszechnienie wiedzy w zakresie zakładania, funkcjonowania oraz prowadzenia Spółdzielni Energetycznej na obszarach wiejskich.  
Przedmiotem operacji będzie przeprowadzenie szkolenia oraz warsztatu dla wybranych i zainteresowanych  z grupy docelowej uczestników operacji, którzy w ramach form realizacji nie tylko uzyskają niezbędną wiedzę na temat zakładania, funkcjonowania oraz prowadzenia Spółdzielni Energetycznej ale także zastanowią się nad opracowaniem wspólnego celu zmierzającego do złożenia wnisoku w ramch działania "Współpraca".
</t>
  </si>
  <si>
    <t xml:space="preserve">rolnicy, przedsiębiorcy sektora agrobiznesu, doradcy, mieszkańcy obszarów wiejskich  </t>
  </si>
  <si>
    <t>materiał drukowany</t>
  </si>
  <si>
    <t>informacje i publikacje w internecie</t>
  </si>
  <si>
    <t>liczba informacji</t>
  </si>
  <si>
    <t>liczba stron internetowych na których zostanie zamieszczona informacja</t>
  </si>
  <si>
    <t xml:space="preserve">Głównym celem operacji jest rozpowszechnienie wiedzy w zakresie zakładania, funkcjonowania oraz prowadzenia Spółdzielni Energetycznej na obszarach wiejskich.  
Przedmiotem operacji będzie przeprowadzenie szkolenia, a dla  wybranych i zainteresowanych z grupy docelowej uczestników operacji, zostaną poprowadzone warsztaty, w trakcie których w ramach realizowanych form, uzyskają oni niezbędną wiedzę na temat zakładania, funkcjonowania oraz prowadzenia Spółdzielni Energetycznej. </t>
  </si>
  <si>
    <t xml:space="preserve">rolnicy, przedsiębiorcy sektora agrobiznesu, doradcy rolniczy, mieszkańcy obszarów wiejskich  </t>
  </si>
  <si>
    <t>Wprowadzona zmiana w "Celu, przedmiocie i temacie operacji", wynika z nieprawidłowego jego zapisu we wcześniejszej wersji Planu Operacyjnego, który nawiązywał do operacji realizowanej z Działania 5, podczas gdy ta operacja, będzie realizowana z Działania 2.</t>
  </si>
  <si>
    <t>Plan operacyjny KSOW na lata 2018-2019 (z wyłączeniem działania 8 Plan komunikacyjny) - Wielkopolski ODR - listopad 2019</t>
  </si>
  <si>
    <t>Współpraca na rzecz innowacyjności w pszczelarstwie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</si>
  <si>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</si>
  <si>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pszczelarze, producenci rolni oraz doradcy, naukowcy, osoby zainteresowane gospodarka pasieczną</t>
  </si>
  <si>
    <t>Wielkopolski Ośrodek Doradztwa Rolniczego w Poznaniu</t>
  </si>
  <si>
    <t>Poznań 60-163, ul.Sieradzka 29</t>
  </si>
  <si>
    <t>Nowoczesna hodowla bydła z wykorzystaniem embriotransferu</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</si>
  <si>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</si>
  <si>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producenci rolni oraz doradcy</t>
  </si>
  <si>
    <t xml:space="preserve">Innowacje  w nawożeniu  roślin zbożowych
</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</si>
  <si>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</si>
  <si>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producenci rolni, przedstawiciele instytucji samorządowych oraz doradcy</t>
  </si>
  <si>
    <t>Nowoczesne gospodarowanie pasieką</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</si>
  <si>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</si>
  <si>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28</t>
  </si>
  <si>
    <t>pszczelarze oraz doradcy</t>
  </si>
  <si>
    <t xml:space="preserve">Genomika i GMO, ważne wydarzenia w sposobie zarządzania produkcją zwierzęcą </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</si>
  <si>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</si>
  <si>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130</t>
  </si>
  <si>
    <t>producenci rolni, przedstawiciele instytucji naukowo-badawczych, przedstawiciele firm działajacych na rynku rolnym oraz doradcy</t>
  </si>
  <si>
    <t>Ocena liniowa w nowoczesnej hodowli koni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</si>
  <si>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</si>
  <si>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konferencja połączona z warsztatami</t>
  </si>
  <si>
    <t>hodowcy koni, producenci rolni oraz doradcy</t>
  </si>
  <si>
    <t>Innowacyjność warunkiem wzrostu dochodu rolniczego</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</si>
  <si>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</si>
  <si>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rolnicy, mieszkańcy obszarów wiejskich, przedstawiciele instytucji naukowo-badawczych, przedstawiciele rolniczych instytucji branżowych</t>
  </si>
  <si>
    <t>Innowacyjne niskoemisyjne praktyki w rolnictwie</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</si>
  <si>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</si>
  <si>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29</t>
  </si>
  <si>
    <t>producenci rolni, doradcy rolniczy</t>
  </si>
  <si>
    <t>Innowacje w rolnictwie z zakresu ICT</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</si>
  <si>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</si>
  <si>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stoisko wystawiennicze, film</t>
  </si>
  <si>
    <t>producenci rolni, doradcy rolniczy, mieszkańcy obszarów wiejskich, podmioty uczestniczące w rozwoju obszarów wiejskich</t>
  </si>
  <si>
    <t>liczba zrealizowanych filmów</t>
  </si>
  <si>
    <t>Innowacyjne metody produkcji roślinnej w województwie wielkopolskim</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</si>
  <si>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</si>
  <si>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rolnicy, doradcy, przedsiębiorcy, naukowcy</t>
  </si>
  <si>
    <t>ul.Tkacka 5/6, 42-200 Częstochowa</t>
  </si>
  <si>
    <t>Innowacje w chowie i hodowli bydła na przykładzie francuskich doświadczeń</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</si>
  <si>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</si>
  <si>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rolnicy, doradcy</t>
  </si>
  <si>
    <t>Poznań 60-163, ul. Sieradzka 29</t>
  </si>
  <si>
    <t>Gospodarowanie wodą w gospodarstwie rolnym</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</si>
  <si>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</si>
  <si>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Krótkie łańcuchy dostaw w oparciu o lokalną żywność</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</si>
  <si>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</si>
  <si>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rolnicy, doradcy, naukowcy</t>
  </si>
  <si>
    <r>
      <t xml:space="preserve">rolnicy, </t>
    </r>
    <r>
      <rPr>
        <sz val="11"/>
        <color rgb="FFFF0000"/>
        <rFont val="Calibri"/>
        <family val="2"/>
        <charset val="238"/>
        <scheme val="minor"/>
      </rPr>
      <t>pracownicy jednostek doradztwa rolniczego</t>
    </r>
    <r>
      <rPr>
        <sz val="11"/>
        <rFont val="Calibri"/>
        <family val="2"/>
        <charset val="238"/>
        <scheme val="minor"/>
      </rPr>
      <t>, naukowcy</t>
    </r>
  </si>
  <si>
    <t>Uzasadnienie: w skład grupy docelowej wchodzą pracownicy jednostek doradztwa rolniczego</t>
  </si>
  <si>
    <t>Zwiększenie gamy i przetwórstwo produktów pszczelich jako innowacyjny sposób na poprawę dochodowości pasieki</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</si>
  <si>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</si>
  <si>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pszczelarze, producenci rolni oraz doradcy, naukowcy, osoby zainteresowane gospodarką pasieczną</t>
  </si>
  <si>
    <r>
      <t xml:space="preserve">pszczelarze, producenci rolni oraz </t>
    </r>
    <r>
      <rPr>
        <sz val="11"/>
        <color rgb="FFFF0000"/>
        <rFont val="Calibri"/>
        <family val="2"/>
        <charset val="238"/>
        <scheme val="minor"/>
      </rPr>
      <t>pracownicy jednostek doradztwa rolniczego</t>
    </r>
    <r>
      <rPr>
        <sz val="11"/>
        <rFont val="Calibri"/>
        <family val="2"/>
        <charset val="238"/>
        <scheme val="minor"/>
      </rPr>
      <t xml:space="preserve"> , naukowcy, osoby zainteresowane gospodarką pasieczną</t>
    </r>
  </si>
  <si>
    <t>Ochrona i kształtowanie zasobów wodnych na terenach wiejskich</t>
  </si>
  <si>
    <t>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t>
  </si>
  <si>
    <r>
      <t xml:space="preserve">rolnicy, </t>
    </r>
    <r>
      <rPr>
        <sz val="11"/>
        <color rgb="FFFF0000"/>
        <rFont val="Calibri"/>
        <family val="2"/>
        <charset val="238"/>
        <scheme val="minor"/>
      </rPr>
      <t>pracownicy jednostek doradztwa rolniczego</t>
    </r>
  </si>
  <si>
    <t>Organizacja gospodarstwa rolnego przyjaznego dla środowiska</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</si>
  <si>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</si>
  <si>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Analiza możliwości zastosowania i uzasadnienia ekonomicznego sensorów IoT w produkcji trzody chlewnej</t>
  </si>
  <si>
    <t xml:space="preserve">Celem operacji jest zbadanie, czy istnieje ekonomicznie uzasadniona możliwość wykorzystania sensorów IoT, monitorujących parametry życiowe i kondycję zwierzęcia w produkcji trzody chlewnej. Przedmiotem jest wykonanie  analizy, która wykarze sens zastosowania sensorów IoT w produkcji trzody. Jakość produktu ma istotne znaczenie dla konsumenta w sektorze producentów trzody. </t>
  </si>
  <si>
    <t>liczba analiz</t>
  </si>
  <si>
    <t>Rolnicy z  woj. wielkopolskiego, w szczególności producenci trzody chlewnej</t>
  </si>
  <si>
    <t>AGREGO 
(IDFS Sp. z o.o.)</t>
  </si>
  <si>
    <t>Poznań 
ul. Obornicka 330</t>
  </si>
  <si>
    <t>Innowacje w przetwórstwie z wykorzystaniem produktów ekologicznych</t>
  </si>
  <si>
    <t xml:space="preserve">Celem operacji jest podniesienie wiedzy w zakresie innowacyjnych metod produkcji w branży lokalnego przetwórstwa na obszarach wiejskich  zainteresowanych możliwością współpracy we wdrażaniu innowacyjnych metod małego przetwórstwa oraz stymulowanie do takiej współpracy.Prtzedmiotem operacji jest konferencja podczas której wykładowcy będą przekazywali najnowsze informacje w zakresie rozwiązań możliwych do wdrożenia w małych podmiotach przetwórczych. </t>
  </si>
  <si>
    <t>Rolnicy, przetwórcy, naukowcy, przedstawiciele: nauki, doradztwa, instytucji związanych klasteringiem i współpracą, LGD, samorządów lokalnych i regionalnego, stowarzyszeń i organizacji przedsiębiorców z branży przetwórczej i rolnictwa ekologicznego</t>
  </si>
  <si>
    <t>Centrala Piwna S.C. Artur Rzyszczak Bogumił Skorupiński</t>
  </si>
  <si>
    <t>ul. Forsycjowa 13/7, 60-175 Poznań</t>
  </si>
  <si>
    <t>Intergracja ogniw wielkopolskiego agrobiznesu oraz jego otoczenia</t>
  </si>
  <si>
    <t xml:space="preserve">Celem opoeracji jest zacieśnienie współpracy i integracja na rzecz stworzenia grupy operacyjnej działania Współpraca. Przedmiotem operacji jest szkolenie połączone z wyjazdem studyjnym.Szkolenie zorientowana na zainicjowanie bezpośredniej współpracy nauki i podmiotów agrobiznesu wymaga bezpośredniego kontaktu wszystkich zainteresowanych partnerów. Wyjazd przedstawi partnerów zainteresowanych współpracą od strony: istniejącego stanu i potencjału firm i instytucji, najważniejszych problemów i wyzwań rozwojowych oraz możliwości wdrożenia innowacyjnych rozwiązań – wypracowanych podczas szkolenia. Proponowana operacja, prowadząca do zainicjowania sformalizowanej współpracy ogniw agrobiznesu, bazuje na przekazaniu wiedzy, podniesieniu świadomości, transferze informacji o możliwych rozwiązaniach współpracy. </t>
  </si>
  <si>
    <t xml:space="preserve">Podmioty reprezentujace agrobiznes i jego otoczenie zlokalizowane na terenie wielkopolski;- zajmują się edukacją, promocją i transferem wiedzy oraz zadeklarują gotowość włączenia się w formalizowanie inicjatywy integracyjnej; dodatkowo są zainteresowane stworzeniem grupy operacyjnej.
</t>
  </si>
  <si>
    <t>Uniwersytet Przyrodniczy w Poznaniu</t>
  </si>
  <si>
    <t>ul.Wojska Polskiego 28, 60-637 Poznań</t>
  </si>
  <si>
    <t>liczba uczestników szkolenia</t>
  </si>
  <si>
    <t>Innowacyjne technologie wspierające efektywność rozrodu oraz wzrost potencjału genetycznego stad bydła mlecznego</t>
  </si>
  <si>
    <t>Celem operacji jest scalenie grupy operacyjnej, składającej się z hodowców bydła mlecznego (będących pod oceną wartości użytkowej, posiadających stada wolne od IBR/BVD). Będą to rolnicy, którzy chcą udostępnić swoje krowy/jałówki o wysokiej wartości hodowlanej do przeprowadzenia zabiegów ET i OPU/IVF w celu zwiększenia potencjału genetycznego własnego gospodarstwa oraz na potrzeby realizacji programu hodowlanego WCHiRZ w Poznaniu (w przypadku wybitnych sztuk). Przedmiotem operacji jest wyjazd studyjny do Niemiec i Danii, gdzie hodowcy zapoznaja się z  innowacyjnymi technologiami wspierającymi efektywność rozrodu bydła mlecznego. Poprzez wyjazd studyjny hodowcy oraz pracownicy WCHiRZ w Poznaniu będą mogli zapoznać się z innowacyjnymi technikami rozrodu bydła, które dotychczas stosowano jedynie w ośrodkach naukowych, lub komercyjnie na znikomą skalę. Kontakt polskich hodowców z niemieckimi oraz duńskimi ułatwi wymianę doświadczeń i poglądów z zakresu hodowli bydła mlecznego. Uczestnicy wyjazdu będą mogli przekonać się na przykładzie niemieckich i duńskich gospodarstw, jak wprowadzenie embriotransferu korzystnie wpłynęło na organizację pracy hodowlanej.</t>
  </si>
  <si>
    <t xml:space="preserve"> Rolnicy - hodowcy bydła mlecznego, pracownicy WCHiRZ, pracownicy WODR</t>
  </si>
  <si>
    <t>Wielkopolskie Centrum Hodowli i Rozrodu Zwierząt w Poznaniu z/s w Tulcach Sp. zo.o.</t>
  </si>
  <si>
    <t>ul. Poznańska 13,            63-004 Tulce</t>
  </si>
  <si>
    <t>Jak skutecznie wykorzystać finansowanie z działania Współpraca? Jak tworzyć grupy operacyjne?</t>
  </si>
  <si>
    <t>Celem operacji jest poszukiwanie wśród jej uczestników członków potencjalnych grup operacyjnych EPI i ich zintegrowanie.  
Przedmiotem operacji jest spotkanie, na którym zostaną przedstawione zagadnienia dotyczące możliwości wykorzystania finansowania z działania Współpraca, kierunki prac badawczych prowadzonych przez Uczelnie i Instytuty oraz tworzenie grup operacyjnych.</t>
  </si>
  <si>
    <t>liczba uczestników spotkania</t>
  </si>
  <si>
    <t>Rolnicy z Wielkopolski, naukowcy, pracownicy jednostek doradczych</t>
  </si>
  <si>
    <t>Poznań, ul. Sieradzka 29</t>
  </si>
  <si>
    <t>Innowacje technologiczne i organizacyjne w prowadzeniu towarowych gospodarstw ekologicznych</t>
  </si>
  <si>
    <t>Celem operacji jest  zapoznanie osób prowadzących gospodarstwa ekologiczne, bądź planujących rozpoczęcie takiej działalności oraz pracowników jednostek doradczych z innowacyjnymi rozwiązaniami technologicznymi i organizacyjnymi wykorzystywanymi w:  
- w produkcji towarowej, 
- przetwórstwie, 
- sprzedaży produktów ekologicznych.  
Przedmiotem operacji jest wyjazd studyjny do godpodartsw leżących w północnej części Wielkopolski. Powstała w ramach grupy docelowej operacji sieć kontaktów pozwoli na wymianę wiedzy w przyszłości oraz lepsze wdrażanie innowacji. Wizyty w gospodarstwach ekologicznych umożliwią uczestnikom zapoznanie się z wdrożonymi tam innowacyjnymi rozwiązaniami. Uczestnicy wyjazdu studyjnego zostaną zapoznani z formami współpracy ze społecznością lokalną  oraz wpływem działalności gospodarstw ekologicznych na zrównoważony rozwój obszarów wiejskich.Wyjazd przyczyni się do podniesienia poziomu wiedzy i umiejętności z zakresu produkcji żywności o najwyższej jakości oraz możliwości jej dystrybucji na rynku nie tylko lokalnym.</t>
  </si>
  <si>
    <t>III,IV</t>
  </si>
  <si>
    <t>Plan operacyjny KSOW na lata 2018-2019 (z wyłączeniem działania 8 Plan komunikacyjny) - Zachodniopomorski ODR - listopad 2019</t>
  </si>
  <si>
    <t>Polowe pokazy pracy maszyn rolniczych - innowacje (III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</si>
  <si>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</si>
  <si>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</si>
  <si>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</si>
  <si>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 dzierżawcy,  przedstawiciele grup producenckich, jednostki naukowo-badawcze oraz producenci nawozów i środków ochrony roślin, którzy współpracują z producentami maszyn rolniczych w zakresie efektywnego nawożenia i racjonalnej ochrony chemicznej</t>
  </si>
  <si>
    <t>Zachodniopomorski Ośrodek Doradztwa Rolniczego w Barzkowicach</t>
  </si>
  <si>
    <t>Barzkowice 2         
73-134 Barzkowice</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</si>
  <si>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</si>
  <si>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</si>
  <si>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</si>
  <si>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 xml:space="preserve">Wyjazd studyjny dla rolników, przedsiębiorców rolnych, doradców rolnych, partnerów SIR do Szwecji. Doświadczenia w tworzeniu i funkcjonowaniu grup operacyjnych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</si>
  <si>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</si>
  <si>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szkolenie, wyjazd studyjny</t>
  </si>
  <si>
    <t xml:space="preserve">Rolnicy, przedsiębiorcy rolni, doradcy rolni, partnerzy SIR, naukowcy, doradcy rolni </t>
  </si>
  <si>
    <t xml:space="preserve">Innowacyjne i alternatywne metody upraw oraz metody poprawy rentowności w małych gospodarstwach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</si>
  <si>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</si>
  <si>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liczba uczsetników </t>
  </si>
  <si>
    <t xml:space="preserve">rolnicy , doradcy rolni, osoby zainteresowane tematyką wdrażania innowacji na obszrach wiejskich </t>
  </si>
  <si>
    <t>Nowe rasy zwierząt gospodarskich przykładem innowacyjnych rozwiązań genetycznych i technologicznych wzrostu opłacalności produkcji zwierzęcej</t>
  </si>
  <si>
    <t xml:space="preserve">Głownym celem operacji jest poznanie innowacyjnych i nowych technologi produkcji zwierzęcej oraz zapoznanie się z Europejskimi standardami hodowli bydła mięsnego i zywca wołowego. </t>
  </si>
  <si>
    <t xml:space="preserve">rolnicy , doradcy , hodowcy zwierząt gospodarskich, przedstawiciele instytucji pracujących na rzecz rolnictwa </t>
  </si>
  <si>
    <t>Polowe pokazy pracy innowacyjnych maszyn rolniczych (IV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</si>
  <si>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</si>
  <si>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pokazy polowe</t>
  </si>
  <si>
    <t>rolnicy, dzierżawcy, przedstawiciele grup producenckich, przedstawiciele jednostek naukowo-badawczych oraz producenci nawozów i środków ochrony roślin, którzy współpracują z producentami maszyn rolniczych w zakresie efektywnego nawożenia i racjonalnej ochrony chemicznej</t>
  </si>
  <si>
    <t>Barzkowice 2         73-134 Barzkowice</t>
  </si>
  <si>
    <t xml:space="preserve">II Międzyregionalny Pokaz Alpak </t>
  </si>
  <si>
    <t xml:space="preserve">
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</si>
  <si>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pokaz alpak </t>
  </si>
  <si>
    <t xml:space="preserve">rolnicy , mieszkańcy obszarów wiejskich , osoby zainteresowane tematyką chowu alpak </t>
  </si>
  <si>
    <t>Uzasadnienie: Wartość ponioesionych kosztów operacji uległa zwiększeniu w stosunku do kwoty prognozowanej , w wyniku przeprowadzonych postepowań prawa zamówień publicznych.</t>
  </si>
  <si>
    <t>Przyrodnicze i ekonomiczne  uwarunkowania uprawy winorośli w województwie zachodniopomorskim - przetwórstwo produktów rolnych szansą na poprawę dochodowości gospodarstw</t>
  </si>
  <si>
    <t>Celem operacji jest pokazanie uczestnikom konferecji , iż ptrzetwórstwo produktów rolnych w tym przypadku winorośli  jest doskonałą szansą na poprawę dochodowości gopspodarstw , zwłaszcza tych małych.  Uczestnicy zdobędą wiedzę, w jaki sposób uprawiać winorośl w warunkach klimatycznych województwa zachodniopomorskiego, zapoznają się również z technologią produkcji wina oraz przybliżone zostaną zasady funkcjonowania Sieci na rzecz innowacji w rolnictwie.</t>
  </si>
  <si>
    <t xml:space="preserve">rolnicy , mieszkancy obszarów wiejskich  , przedsiębiorcy, przedstawiciele instytucji pracujących na rzecz rolnictwa </t>
  </si>
  <si>
    <t xml:space="preserve">Uzasadnienie: Wartość poniesionych kosztów operacji uległa zmniejszeniu  w stosunku do kwoty prognozowanej , w wyniku przeprowadzonych postepowań prawa zamówień publicznych oraz operaracji planowana była na rok 2019 i tak się odbyła  </t>
  </si>
  <si>
    <t xml:space="preserve">
Węgierskie ekologiczne plantacje winorośli produkujące wina inspiracją do zawiązania wspólpracy na rzecz powstania grupy operacyjnej EPI</t>
  </si>
  <si>
    <t>Celem operacji jest zapoznanie się z praktyczną i teoretytczną wiedzą  na temat uprawy i przetwórstwa winorośli. Najważniejszym aspektem będzie poinformowanie uczestników o możliwości tworzenia i funkocjonowania grup operacyjnych na rzecz innowacji oraz realizacji przez te grupy projektów , ktorych celem jest wyzwalanie innowacyjności i podwyższenie jakości danego produktu. Uczestnicy zaznajomią się z praktyczną i teoretyczną wiedzą od producentów węgierskich zajmujących się nowatorską uprawą winorośli zachowując jednocześnie tradycję uprawy i przetwarzania tych owoców.</t>
  </si>
  <si>
    <t xml:space="preserve">Uzasadnienie:   Na podstawie dokonanego szacowania kosztów operacji zmniejszono liczbę uczestników. </t>
  </si>
  <si>
    <t xml:space="preserve">Technologia produkcji zwierzęcej - innowacyjne rozwiązania w hodowli bydła , owiec i kóz </t>
  </si>
  <si>
    <t xml:space="preserve">
Celem operacji jest przedstawienie hodowli bydła mięsnego, kóz i owiec jako alternatywę do produkcji drobiu i trzody chlewnej. Uczestnicy operacji zapoznają się z nowoczesnymi technologiami produkcji zwierzęcej. Zaś przedstawione zalety  wdrażania innowacyji w rolnictwie przy pomocy narzędzia, jakim jest działanie Współpraca może zaispirować uczestników do powołania GO EPI, która wykorzysta zdobytą podczas wyjazdu studyjnego wiedzę przenosząc ją do praktyki rolniczej woj. zachodniopomorskiego.  </t>
  </si>
  <si>
    <t>Współpraca w przetwórstwie owoców i winorośli szansą na rozwój obszarów wiejskich</t>
  </si>
  <si>
    <t>Głównym celem operacji jest umożliwienie orzaz zachęcenie uczestników do  nawiązania kontaktów i stworzenia relacji partnerskich w ramach Sieci na rzecz innowacji w rolnictwie w celu powstania potencjalnej Grupy Operacyjnej EPI. Zdobyta wiedza w ramach wyjazdu przyni się w przyszłości do rozwoju gospodarstw rolnych na obszarach wiejskich oraz da podstawę do powstania Grupy Operacyjnej  w ramach działania "Współpraca" PROW 2014-2020.</t>
  </si>
  <si>
    <t xml:space="preserve">rolnicy,  przedsiębiorcy, przedstawiciele instytucji pracujących na rzecz rolnictwa </t>
  </si>
  <si>
    <t>Uzasadnienie : Realizacja operacji ma na celu przybliżenie wiedzy z zakresu Sieci na rzecz innowacji w rolnictwie i na obszarach wiejskich oraz działania "Współpraca ".  Wielu mieszkańców obszarów wiejskich chciałoby aby ich gospodarstwa się rozwinęły, wielu rolników chce wdrożyć innowacyjne metody np. przetwórstwa owoców w tym winorośli, które w ostatnim czasie stały się dużą szansą na rozwój gospodarstw, wielu rolników ze względu na problem zbytu swoich produktów szuka nowych rozwiązan dla swojej  działaności. Wyjazd ma pozwolić uczestnikom na poszerzenie wiedzy na temat możliwości przetwórstawa owoców.</t>
  </si>
  <si>
    <t>Uzasadnienie: Wartość poniesionych kosztów operacji uległa zwiększeniu w stosunku do kwoty prognozowanej , w wyniku przeprowadzonych postepowań prawa zamówień publicznych</t>
  </si>
  <si>
    <r>
      <t xml:space="preserve">rolnicy, dzierżawcy, przedstawiciele grup producenckich, </t>
    </r>
    <r>
      <rPr>
        <sz val="11"/>
        <color theme="1"/>
        <rFont val="Calibri"/>
        <family val="2"/>
        <charset val="238"/>
      </rPr>
      <t>przedstawiciele</t>
    </r>
    <r>
      <rPr>
        <sz val="11"/>
        <color rgb="FFFF0000"/>
        <rFont val="Calibri"/>
        <family val="2"/>
        <charset val="238"/>
      </rPr>
      <t xml:space="preserve"> </t>
    </r>
    <r>
      <rPr>
        <sz val="11"/>
        <rFont val="Calibri"/>
        <family val="2"/>
        <charset val="238"/>
      </rPr>
      <t>jednostek naukowo-badawczych oraz producenci nawozów i środków ochrony roślin, którzy współpracują z producentami maszyn rolniczych w zakresie efektywnego nawożenia i racjonalnej ochrony chemicznej</t>
    </r>
  </si>
  <si>
    <r>
      <t xml:space="preserve">
</t>
    </r>
    <r>
      <rPr>
        <sz val="11"/>
        <color theme="1"/>
        <rFont val="Calibri"/>
        <family val="2"/>
        <charset val="238"/>
        <scheme val="minor"/>
      </rPr>
      <t>Węgierskie ekologiczne plantacje winorośli produkujące wina inspiracją do zawiązania wspólpracy na rzecz powstania grupy operacyjnej EPI</t>
    </r>
  </si>
  <si>
    <t>Operacje własne</t>
  </si>
  <si>
    <t>Operacje partnerów</t>
  </si>
  <si>
    <t>Liczba</t>
  </si>
  <si>
    <t>Kwota</t>
  </si>
  <si>
    <t>przed zmianą</t>
  </si>
  <si>
    <t>po zmianie</t>
  </si>
  <si>
    <r>
      <rPr>
        <b/>
        <sz val="11"/>
        <rFont val="Calibri"/>
        <family val="2"/>
        <charset val="238"/>
        <scheme val="minor"/>
      </rPr>
      <t>Operacja nie została zrealizowana, uzasadnienie:</t>
    </r>
    <r>
      <rPr>
        <sz val="11"/>
        <rFont val="Calibri"/>
        <family val="2"/>
        <charset val="238"/>
        <scheme val="minor"/>
      </rPr>
      <t xml:space="preserve"> Polskie Zrzeszenie Producentów Bydła Mięsnego poinformowało, że z przyczyn niezależnych od Partnera KSOW rezygnuje z  realizacji operacji pn. „Innowacyjne metody zarządzania produkcją bydła mięsnego w województwie kujawsko-pomorskim”. Jako przyczynę podjęcia powyższej decyzji wskazuje brak możliwości zrekrutowania odpowiedniej grupy docelowej, pomimo podjęcia wielu intensywnych działań w tym zakresie.</t>
    </r>
  </si>
  <si>
    <r>
      <rPr>
        <b/>
        <sz val="11"/>
        <rFont val="Calibri"/>
        <family val="2"/>
        <charset val="238"/>
        <scheme val="minor"/>
      </rPr>
      <t>Operacja nie została zrealizowana, uzasadnienie:</t>
    </r>
    <r>
      <rPr>
        <sz val="11"/>
        <rFont val="Calibri"/>
        <family val="2"/>
        <charset val="238"/>
        <scheme val="minor"/>
      </rPr>
      <t xml:space="preserve"> Częstochowskie Stowarzyszenie Rozwoju Małej Przedsiębiorczości poinformowało, że z przyczyn niezależnych od Partnera KSOW rezygnuje z  realizacji operacji tj. konferencji pn. „Narzędzia do wspomagania zarządzania produkcją rolniczą w województwie kujawsko-pomorskim”, która  miała odbyć się w terminie 1-2.10.2019 r. w Minikowie. </t>
    </r>
  </si>
  <si>
    <t>Innowacyjne formy aktywizacji gospodarstw agroturystycznych, edukacyjnych i opiekuńczych na obszarze Małopolski.</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</si>
  <si>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</si>
  <si>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konferencja, publikacja</t>
  </si>
  <si>
    <t>Właściciele gospodarstw agroturystycznych, zagród edukacyjnych,  rolnicy, doradcy rolniczy,  przedstawiciele samorządów terytorialnych, przedstawiciele instytucji działających na rzecz rolnictwa, mieszkańcy obszarów wiejskich.</t>
  </si>
  <si>
    <t>Małopolski Ośrodek Doradztwa Rolniczego</t>
  </si>
  <si>
    <t xml:space="preserve"> ul. Osiedlowa 9, 32-082 Karniowice</t>
  </si>
  <si>
    <t>liczba egzemplarzy publikacji</t>
  </si>
  <si>
    <t>Innowacyjne technologie w przetwórstwie mięsnym na poziomie gospodarstwa rolnego.</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</si>
  <si>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</si>
  <si>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szkolenie, publikacja</t>
  </si>
  <si>
    <t>Rolnicy, doradcy rolniczy, przedstawiciele instytucji działających na rzecz rolnictwa, mieszkańcy obszarów wiejskich.</t>
  </si>
  <si>
    <t>Innowacje w chowie i hodowli bydła.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</si>
  <si>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</si>
  <si>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Rolnicy, mieszkańcy obszarów wiejskich, doradcy rolniczy, przedstawiciele instytucji działających na rzecz rolnictwa.</t>
  </si>
  <si>
    <t>Innowacyjne dla Małopolski metody i formy sprzedaży płodów rolnych bezpośrednio z pola i gospodarstwa.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</si>
  <si>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</si>
  <si>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konferencja, wyjazd studyjny, publikacja</t>
  </si>
  <si>
    <t>300</t>
  </si>
  <si>
    <t>Innowacyjne rozwiązania w małych gospodarstwach rolnych w województwie małopolskim.</t>
  </si>
  <si>
    <t>Stosowanie środków ochrony roślin w aspekcie bezpieczeństwa ludzi, zwierząt i środowiska naturalnego -  zalecenia dla praktyki rolniczej.</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</si>
  <si>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</si>
  <si>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Rolnicy, doradcy, studenci,  przedstawiciele instytucji działających na rzecz rolnictwa.</t>
  </si>
  <si>
    <t>Innowacyjność w przetwórstwie mięsnym na poziomie gospodarstwa rolnego.</t>
  </si>
  <si>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</si>
  <si>
    <t>Rolnicy, doradcy, przedstawiciele instytucji działających na rzecz rolnictwa.</t>
  </si>
  <si>
    <t>Innowacyjność w przetwórstwie mlecznym na poziomie gospodarstwa rolnego.</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</si>
  <si>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</si>
  <si>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Innowacyjne formy przedsiębiorczości w małym przetwórstwie, krótkie łańcuchy dostaw.</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</si>
  <si>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operacja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 oraz konferencji.</t>
  </si>
  <si>
    <t>wyjazd studyjny, konferencja</t>
  </si>
  <si>
    <t>Rolnicy, doradcy, mieszkańcy obszarów wiejskich, przedstawiciele instytucji działających na rzecz rolnictwa.</t>
  </si>
  <si>
    <t>Innowacje w uprawie zbóż, bobowatych grubonasiennych i soi.</t>
  </si>
  <si>
    <t xml:space="preserve">Celem operacji jest  transfer  najnowszej  wiedzy, innowacji oraz doradztwo z zakresu agrotechniki, ochrony i doboru odmian zbóż, bobowatych grubonasiennych i soi.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</si>
  <si>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Rolnicy, doradcy, przedstawiciele instytucji okołorolniczych, firm branżowych, jednostek certyfikujących.</t>
  </si>
  <si>
    <t>Wsparcie tworzenia partnerstw na rzecz innowacji w rolnictwie.</t>
  </si>
  <si>
    <t>Celem operacji jest aktywizacja uczestników w kierunku podejmowania działań kooperacyjnych w szczególności w kontekście działania "Współpraca" PROW 2014-2020.   W czasie szkoleń zaprezentowane zostaną  zasady tworzenia grup operacyjnych i aplikowania o środki w ramach działania "Współpraca" a także propozycje wspólnych działań na rzecz zwiększania innowacyjności rolnictwa.  Uzupełnieniem  operacji będzie wydanie publikacji podsumowującej.</t>
  </si>
  <si>
    <t>szkolenia, publikacja</t>
  </si>
  <si>
    <t>Rolnicy, doradcy, przedstawiciele instytucji działających na rzecz rolnictwa, mieszkańcy obszarów wiejskich.</t>
  </si>
  <si>
    <t>Innowacyjne, alternatywne źródła dochodu dla małych i średnich gospodarstw rolnych w Małopolsce</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</si>
  <si>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doświadczeń w tym zakresie.</t>
  </si>
  <si>
    <t>wyjazd studyjny, publikacja</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</si>
  <si>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</si>
  <si>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Małopolskie Stowarzyszenie Doradztwa Rolniczego 
w Krakowie</t>
  </si>
  <si>
    <t>Ul. Czysta 21,
 31-121 Kraków</t>
  </si>
  <si>
    <t>Wspieranie działań innowacyjnych i  współpracy  w produkcji warzywniczej.</t>
  </si>
  <si>
    <t xml:space="preserve">Celem operacji jest popularyzowanie innowacyjnych rozwiązań  w produkcji warzywniczej jak również aktywizacja uczestników  do współpracy  w szczególności w ramach grup operacyjnych finansowanych ze środków działania "Współpraca" PROW 2014-2020.   Operacja realizowana będzie w formie zagranicznego wyjazdu studyjnego dla grupy 25 osób,  co  ułatwi nawiązywanie  międzynarodowych  kontaktów  pomiędzy rolnikami, przedsiębiorcami,   przedstawicielami doradztwa i innych jednostek zaangażowanych w popularyzowanie innowacji  w  rolnictwie.   </t>
  </si>
  <si>
    <t>Rolnicy, doradcy rolni, przedstawiciele instytucji działających na rzecz rolnictwa.</t>
  </si>
  <si>
    <t>Współpraca i tworzenie partnerstw w branży pszczelarskiej</t>
  </si>
  <si>
    <t>Celem operacji jest aktywizowanie uczestników w kierunku podejmowania działań kooperacyjnych w tym w ramach grup operacyjnych finansowanych ze środków działania "Współpraca" PROW 2014-2020.   Operacja zrealizowana zostanie w formie zagranicznego wyjazdu studyjnego  co  ułatwi nawiązywanie  międzynarodowych  kontaktów  pomiędzy jednostkami badawczymi,  przedstawicielami doradztwa oraz rolnikami i pszczelarzami.   Realizacja operacji przyczyni się również do podniesienia wiedzy  uczestników w odniesieniu do stosowanych w branży pszczelarskiej innowacyjnych rozwiązań.  W ramach operacji planowana jest organizacja wyjazdu studyjnego dla grupy 25 osób.</t>
  </si>
  <si>
    <t xml:space="preserve">Rolnicy, pszczelarze,  doradcy rolni, przedstawiciele instytucji działających na rzecz rolnictwa, mieszkańcy obszarów wiejskich. </t>
  </si>
  <si>
    <t>Plan operacyjny KSOW na lata 2018-2019 (z wyłączeniem działania 8 Plan komunikacyjny) - Małopolski ODR - zmiana listopad 2019</t>
  </si>
  <si>
    <t>"Kooperatywy spożywcze jako innowacyjna i efektowna forma prowadzenia działalności na obszarach wiejskich"</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</si>
  <si>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</si>
  <si>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Badania ankietowe, broszura z zanalizą badawczą, cykl szkoleń</t>
  </si>
  <si>
    <t xml:space="preserve">Badanie ankietowe 
Broszura
Cykl szkoleń 
</t>
  </si>
  <si>
    <t xml:space="preserve">30 
200
60  </t>
  </si>
  <si>
    <t>Rolnicy oraz przedsiębiorcy rolni z terenu woj. opolskiego, doradcy rolni, osoby zainteresowane współpracą w ramach kooperatyw spożywczych</t>
  </si>
  <si>
    <t>II,III, IV</t>
  </si>
  <si>
    <t>Opolski Ośrodek Doradztwa Rolniczego w Łosiowie</t>
  </si>
  <si>
    <t>ul. Główna 1, 
49-330 Łosiów</t>
  </si>
  <si>
    <t>Innowacyjne metody produkcji roślinnej w województwie opolskim</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</si>
  <si>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</si>
  <si>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Częstochowski Stowarzyszenie Rozwoju Małej Przedsiębiorczości</t>
  </si>
  <si>
    <t>ul. Tkacka 5/6    42-200 Częstocohwa</t>
  </si>
  <si>
    <t xml:space="preserve">Cykl specjalistycznych broszur nt. innowacyjnych zastosowań w rolnictwie </t>
  </si>
  <si>
    <t>Celem wydanych publikacji będzie pokazanie praktycznego wymiaru realizowanych przedsięwzięć oraz ich społecznego znaczenia, a także zaprezentowanie „dobrych praktyk”,</t>
  </si>
  <si>
    <t>broszury</t>
  </si>
  <si>
    <t xml:space="preserve">broszury </t>
  </si>
  <si>
    <t>5000</t>
  </si>
  <si>
    <t xml:space="preserve">Rolnicy, przedsiębiorcy, doradcy rolni, uczelnie, osoby zaiteresowane innowacyjnymi rozwiązaniami z zakresu rolnictwa. </t>
  </si>
  <si>
    <t xml:space="preserve">49-330 Łosiów,
  ul. Główna 1 </t>
  </si>
  <si>
    <t>Aktualna sytuacja producentów rolnych w zakresie organizacji sprzedazy zbóż i rzepaku</t>
  </si>
  <si>
    <t xml:space="preserve">Wspieranie łańcucha dostaw żywności, w tym przetwarzania i wprowadzania do obrotu produktów rolnych, </t>
  </si>
  <si>
    <t xml:space="preserve">Rolnicy, doradcy rolni, przesiębiorcy, mieszkancy terenów iejskich, osoby zaiteresowane innowacyjnymi rozwiązaniami z zakresu rolnictwa. </t>
  </si>
  <si>
    <t>Krótkie łańcuchy dostw w rolnictwie- regulacje prawne i podatkowe</t>
  </si>
  <si>
    <t xml:space="preserve"> 
 Zwiększenie udziału rolników w produkcje żywności dobrej jakości. Zgłębienie wiedzy na temat przepisów i regulacji prawnych. Zwiększenie rentowności i konkurencyjności gospodarstw rolnych w województwie opolskim. 
</t>
  </si>
  <si>
    <t xml:space="preserve">Rolnicy, doradcy roni, przedsiębiorcy, mieszkancy terenów wiejskich, osoby zaiteresowane innowacyjnymi rozwiązaniami z zakresu rolnictwa. </t>
  </si>
  <si>
    <t>Innowacyjne metody oceny autentyczności i jakości miodu</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</si>
  <si>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</si>
  <si>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 xml:space="preserve">Rolnicy, doradcyrolni, mieszkancy terenów wiejskich, przedsiębiorcy, osoby zaiteresowane innowacyjnymi rozwiązaniami z zakresu rolnictwa. </t>
  </si>
  <si>
    <t xml:space="preserve">Cykl broszur z zakresu innowacyjnych rozwiązań w rolnictwie i na obszarach wiejskich </t>
  </si>
  <si>
    <t>Celem wydanych publikacji będzie pokazanie praktycznego wymiaru realizowanych przedsięwzięć, zaprezentowanie „dobrych praktyk” oraz ułatwienia transferu wiedzy z zakresu innowacyjnych rozwiązań w rolnictwie.</t>
  </si>
  <si>
    <t>Broszury</t>
  </si>
  <si>
    <t>5 broszur</t>
  </si>
  <si>
    <t>2500 egz.</t>
  </si>
  <si>
    <t xml:space="preserve">Rolnicy, przedsiębiorcy, doradcy rolni, uczelnie, osoby zainteresowane innowacyjnymi rozwiązaniami z zakresu rolnictwa. </t>
  </si>
  <si>
    <t>49-330 Łosiów, ul. Główna 1</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</si>
  <si>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</si>
  <si>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konferencja                                                                                                     liczba uczestników</t>
  </si>
  <si>
    <t>1                                                          50</t>
  </si>
  <si>
    <t>Rolnicy, przedsiębiorcy z terenów miejsko-wiejskich, doradcy rolniczy , przedstawiciele instytucji naukowych, przedstawiciele samorządów, organizacji branżowych związanych z rolnictwem oraz mieszkańcy obszarów wiejskich.</t>
  </si>
  <si>
    <t>opolski Ośrodek Doradztwa Rolniczego w Łosiowie</t>
  </si>
  <si>
    <t xml:space="preserve">Stoiska promocyjno - informacyjne jako narzędzie przekazu informacji o Sieci na rzecz innowacji w rolnictwie i na obszarach wiejskich </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</si>
  <si>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</si>
  <si>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stoiska informacyjno promocyjne</t>
  </si>
  <si>
    <t xml:space="preserve">liczba stoisk informacyjno promocyjnych                                                                                                                                                </t>
  </si>
  <si>
    <t xml:space="preserve">2                                                                                                                                                                                                                                                                                                                        </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</si>
  <si>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</si>
  <si>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"Szkolenie wyjazdowe z zakresu rolnictwa ekologicznego pn; Żywność ekologiczna teoria i praktyka - od producenta do konsumenta".</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</si>
  <si>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</si>
  <si>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wyjazd studyjny
liczba uczestników</t>
  </si>
  <si>
    <r>
      <t xml:space="preserve">
1
</t>
    </r>
    <r>
      <rPr>
        <strike/>
        <sz val="11"/>
        <rFont val="Calibri"/>
        <family val="2"/>
        <charset val="238"/>
        <scheme val="minor"/>
      </rPr>
      <t xml:space="preserve">
</t>
    </r>
    <r>
      <rPr>
        <sz val="11"/>
        <rFont val="Calibri"/>
        <family val="2"/>
        <charset val="238"/>
        <scheme val="minor"/>
      </rPr>
      <t>40</t>
    </r>
  </si>
  <si>
    <t xml:space="preserve"> Grupą docelową szkolenia będą mieszkańcy województwa opolskiego – doradcy rolni, rolnicy ekolo-giczni i konwencjonalni chcący się podjąć produkcji ekologicznej oraz produktów o podwyższonej jakości.</t>
  </si>
  <si>
    <t xml:space="preserve">"Ograniczenia zanieczyszczeniami azotem metodą poprawy i jakości wód"
</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</si>
  <si>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</si>
  <si>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szkolenie wyjazdowe
liczba uczestników</t>
  </si>
  <si>
    <t>1
40</t>
  </si>
  <si>
    <t>doradcy, rolnicy,  osoby zainteresowane innowacyjnymi rozwiązaniami z zakresu rolnictwa</t>
  </si>
  <si>
    <t xml:space="preserve">
2</t>
  </si>
  <si>
    <t>Szkolenie z zakresu ochrony powietrza pn. "Gospodarka niskoemisyjna"</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</si>
  <si>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</si>
  <si>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szkolenie/wyjazd studyjny</t>
  </si>
  <si>
    <t>szkolenie wyjazdowe
                                                 liczba uczestników</t>
  </si>
  <si>
    <t xml:space="preserve">       1   
          40</t>
  </si>
  <si>
    <t>doradcy rolni, rolnicy, samorządowcy, mieszkańcy województwa opolskiego</t>
  </si>
  <si>
    <t>II-III-IV</t>
  </si>
  <si>
    <t>"Ochrona środowiska naturalnego na obszarach wiejskich".</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</si>
  <si>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</si>
  <si>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liczba uczestników                              konkursy                            liczba uczestników</t>
  </si>
  <si>
    <t>1
60                        2                      12</t>
  </si>
  <si>
    <t>Grupą docelową szkolenia będą mieszkańcy województwa opolskiego –  rolnicy i producenci rolni, doradcy rolni, przedstawiciele samorzadów i nauki.</t>
  </si>
  <si>
    <t>49-330 łosiów, ul. Główna 1</t>
  </si>
  <si>
    <t>"Chów i hodowla trzody chlewnej z elementami bioasekuracji"</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</si>
  <si>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</si>
  <si>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szkolenie                                                       liczba uczestników</t>
  </si>
  <si>
    <t>1                                                    40</t>
  </si>
  <si>
    <t>producenci i hodowcy trzody chlewnej z województwa opolskiego, doradcy rolni</t>
  </si>
  <si>
    <t xml:space="preserve">Szkolenie z produkcji roślin wysokobiałkowych pn."Zwiększenie udziału roślin wysokobiałkowych w strukturze zasiewów na rzecz poprawy żyzności gleby" </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</si>
  <si>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</si>
  <si>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szkolenie/warszaty polowe</t>
  </si>
  <si>
    <t xml:space="preserve">szkolenie/warsztaty polowe
liczba uczestników
</t>
  </si>
  <si>
    <t>1
25</t>
  </si>
  <si>
    <t>producenci rolni i specjaliści/doradcy rolniczy</t>
  </si>
  <si>
    <t>Dobre praktyki europejskie w zakresie optymalizacji wykorzystania wody w produkcji rolnej i uprawach w gospodarstwach rolnych - wyjazd studyjny do Włoch</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</si>
  <si>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11"/>
        <rFont val="Calibri"/>
        <family val="2"/>
        <charset val="238"/>
        <scheme val="minor"/>
      </rPr>
      <t xml:space="preserve"> </t>
    </r>
    <r>
      <rPr>
        <sz val="11"/>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11"/>
        <rFont val="Calibri"/>
        <family val="2"/>
        <charset val="238"/>
        <scheme val="minor"/>
      </rPr>
      <t xml:space="preserve">                        </t>
    </r>
  </si>
  <si>
    <t xml:space="preserve">20 </t>
  </si>
  <si>
    <t xml:space="preserve"> przedstawiciele: nauki , doradztwa rolniczego i/lub samorządu rolników,  samorządów lokalnych, rolników i  producentów rolnych lub przedsiębiorstw rolno-spożywczych prowadzących działalność na terenach wiejskich </t>
  </si>
  <si>
    <t>Gmina Strzelce Opolskie</t>
  </si>
  <si>
    <t>Plac Myśliwca 1
47-100 Strzelce Opolskie</t>
  </si>
  <si>
    <t>Wdrażanie innowacji w polskim rolnictwie 
na przykładzie grup operacyjnych EPI – mechanizm wsparcia w ramach działania „Współpraca”</t>
  </si>
  <si>
    <t>Głowym przedmiotem i tematem konferencji będzie mechanizm wsparcia w ramach działania "Współpraca" na przykładzie grup operacyjnych EPI. Celem operacji będzie budowa sieci powiązań między przedstawicielami nauki i biznesu a rolnictwem oraz przyspieszenie transferu wiedzy i innowacji do praktyki gospodarczej, co przedłoży się na powstanie nowych grup operacyjnych EPI w woj. opolskim.</t>
  </si>
  <si>
    <t xml:space="preserve"> konferencja</t>
  </si>
  <si>
    <t>konferencja 
liczba uczestników</t>
  </si>
  <si>
    <t>1
50</t>
  </si>
  <si>
    <t xml:space="preserve">Rolnicy, przedsiębiorcy, przedstawiciele związków branżowych i grup producentów rolnych, uczelnie i instytucje naukowe, doradcy rolni, osoby zainteresowane innowacyjnymi rozwiązaniami z zakresu rolnictwa. </t>
  </si>
  <si>
    <t>OODR Łosiów</t>
  </si>
  <si>
    <t xml:space="preserve">49-330 Łosiów,       ul. Główna 1 </t>
  </si>
  <si>
    <t>Innowacyjna oferta turystyczna dźwignią wizerunku obszarów wiejskich województwa opolskiego</t>
  </si>
  <si>
    <t xml:space="preserve">Aktywizacja mieszkańcow wsi na rzecz pdejmowania inicjaatyw w zakresie rozwoju obszarów wiejskich, w tym kreowania miejsc pracy na terenach wiejskich. Udoskonalanie oferty turystycznej, wprowadzanie innowacji w obsłudze turystów. Wykorzystywanie walorów turystycznych obszaru,  pobudzenie kreatywności włascicieli gospodasrtw agroturystycznych w celu stworzenia bogatszej oferty turystycznej. </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</si>
  <si>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</si>
  <si>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</si>
  <si>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Organizacja łańcuchów żywnościowych, w tym przetwarzania i wprowadzania do obrotu produktów rolnych</t>
  </si>
  <si>
    <r>
      <rPr>
        <sz val="11"/>
        <rFont val="Calibri"/>
        <family val="2"/>
        <charset val="238"/>
        <scheme val="minor"/>
      </rPr>
      <t xml:space="preserve">Celem operacji jest </t>
    </r>
    <r>
      <rPr>
        <sz val="11"/>
        <color theme="1"/>
        <rFont val="Calibri"/>
        <family val="2"/>
        <charset val="238"/>
        <scheme val="minor"/>
      </rPr>
      <t>zwiększenie udziału rolników w produkcje żywności dobrej jakości. Zgłębienie wiedzy na temat przepisów i regulacji prawnych. Zwiększenie rentowności i konkurencyjności gospodarstw rolnych w województwie opolskim. Charakterystyka narzędzi KŁD jej podstawowe instrumenty sprzedaży, a także omówienie mocnych i słabych stron krótkich łańcuchów dostaw.</t>
    </r>
  </si>
  <si>
    <t>Szkolenie/warsztaty</t>
  </si>
  <si>
    <t>1
  25</t>
  </si>
  <si>
    <t>Dyrektywy wodne</t>
  </si>
  <si>
    <t>Celamiszkolenia jest diagnoza stanu gospodarki wodnej w Gminie Strzelce Opolskie oraz Gminach sąsiadujących w aspekcie optymalizacji procesów gospodarowania zasobami wody w gospodarstwach rolnych. Szkolenie ma na celu wskazać kierunki optymalizacji procesów gospodarowania zasobami wodnymi w gospodarstwach rolnych (w ramach działań wspólnych rolników).</t>
  </si>
  <si>
    <t>1
 25</t>
  </si>
  <si>
    <t>Nowe tendencje w chowie i hodowli bydła mlecznego z elementami dobrostanu</t>
  </si>
  <si>
    <r>
      <t>Celem operacji jest wymiana wiedzy i doświadczeń  umożliwiająca rozwiązywanie problemów obecnie występujących w hodowli oraz efektywny rozwój mleczarstwa na terenie naszego kraju. Zaproszeni specjaliści w dziedzinie zootechniki</t>
    </r>
    <r>
      <rPr>
        <sz val="11"/>
        <rFont val="Calibri"/>
        <family val="2"/>
        <charset val="238"/>
        <scheme val="minor"/>
      </rPr>
      <t xml:space="preserve"> przedstawią</t>
    </r>
    <r>
      <rPr>
        <sz val="11"/>
        <color theme="1"/>
        <rFont val="Calibri"/>
        <family val="2"/>
        <charset val="238"/>
        <scheme val="minor"/>
      </rPr>
      <t xml:space="preserve"> najnowsze osiągnięcia w hodowli bydła mlecznego, wyniki badań, metody rozrodu oraz innowacje technologiczne stosowane w sektorze mleczarskim. </t>
    </r>
  </si>
  <si>
    <t>1 
  40</t>
  </si>
  <si>
    <t>Szkolenie skierowane jest do hodowców bydła mlecznego, rolników indywidualnych działających na terenie województwa opolskiego, spółdzielni mleczarskich oraz do osób zainteresowanych hodowlą bydła mlecznego.</t>
  </si>
  <si>
    <t>Plan operacyjny KSOW na lata 2018-2019 (z wyłączeniem działania 8 Plan komunikacyjny) - Opolski ODR - zmiana listopad 2019</t>
  </si>
  <si>
    <t xml:space="preserve">Uzasadnienie zmian:
1. Kolumna "F": 
- ujednolicono opis dotyczący odbiorców/uczestników operacji z opisem z kolumny "J" (zmiana techniczna/porządkowa),
- usunięto z opisu jeden z krajów, który miał być celem wyjazdu studyjnego (Austrię) - w wyniku dokonanych konsultacji z potencjalnymi wykonawcami ustalono, że dostępna kwota dla całej operacji nie pozwoli na wyjazd do dwóch krajów UE (uwzględniając wszystkie punkty harmonogramy, które chciano zrealizować), ponadto przy tworzeniu harmonogramu wyjazdu uznano, iż wyjazd do dwóch krajów będzie zbyt czasochłonny (z konsultacji z potencjalnymi uczestnikami wynikało, iż nie będą oni w stanie wygospodarować czasu na zbyt długi wyjazd), dlatego za cel obrano Włochy, z uwzględnieniem większej liczby planowanych elementów/punktów wyjazdu do zobaczenia w tym kraju, które pozwoliły tym samym lepiej poznać/zaprezentować tamtejsze formy współpracy rolników.
2. Kolumny "G" i "I": w wyniku prowadzonych naborów na szkolenia/działań upowszechnieniowych o szkoleniach okazało się, iż grupa odbiorców zainteresowana tematyką zrzeszania się w województwie świętokrzyskim jest na tyle precyzyjna, że liczbę szkoleń można było zmniejszyć do 4 (miejsca szkoleń dobrano tak, iż znajdowały się one w powiatach o najwyższym potencjalne dla tematyki, a jednocześnie umożliwiały uczestnictwo osób z powiatów/gmin ościennych), a liczbę uczestników do 80, co jednocześnie pozwoliło na realizację w zakładanym budżecie operacji.  
Wstępnie planowano, iż wyjazd studyjny nie wyniesie więcej niż 110 000 zł (przy czym przy realizacji ze względu na okresowe wahania cenowe usług, koszt ten wyniósł 115 158,86 zł), a tym samym planowany wstępnie koszt 8 szkoleń miał wynieść 24 925,00 zł. Koszt po realizacji 4 szkoleń dla 80 osób wyniósł ostatecznie 13 066,73 zł tj. został obniżony niemalże o połowę względem planowanego, co odzwierciedlają zmiany wskaźników.
</t>
  </si>
  <si>
    <t>Efektywna wspólpraca z grupą</t>
  </si>
  <si>
    <t>mieszkańcy obszarów wiejskich, doradcy, rolnicy, członkowie istniejących Grup Operacyjnych, potencjalni członkowie Grup Operacyjnych</t>
  </si>
  <si>
    <t>Ministerstwo Rolnictwa i Rozwoju Wsi, ul. Wspólna 30, 00-930 Warszawa</t>
  </si>
  <si>
    <t>Stoisko wystawiennicze / punkt informacyjny na targach / imprezie plenerowej/ wystawie</t>
  </si>
  <si>
    <t>Targi, wystawy, imprezy lokalne, regionalne, krajowe, międzynarodowe</t>
  </si>
  <si>
    <t>I</t>
  </si>
  <si>
    <t>I,II,III,IV</t>
  </si>
  <si>
    <t xml:space="preserve">liczba konferencji </t>
  </si>
  <si>
    <t>I,II</t>
  </si>
  <si>
    <t>Opracowanie i druk informatora o jednostkach doradztwa rolniczego</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</si>
  <si>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</si>
  <si>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Publikacja/ materiał (wersja drukowana i/lub elektroniczna)</t>
  </si>
  <si>
    <t xml:space="preserve">liczba egzemplarzy publikacji </t>
  </si>
  <si>
    <t>rolnicy i mieszkańcy obszarów wiejskich, naukowcy z instytutów badawczych, przedstawiciele urzędów rządowych i samorządowych oraz UE, przedstawiciele organizacji międzynarodowych zajmujący się doradztwem rolniczym. Liczebność grupy około 1500 osób</t>
  </si>
  <si>
    <t>Departament Strategii, Analiz i Rozwoju</t>
  </si>
  <si>
    <t>I, II</t>
  </si>
  <si>
    <t>Departament Doradztwa i Nauki</t>
  </si>
  <si>
    <t>Zmiana budżetu oraz terminu realizacji operacji wynika ze zmiany wysokości  naliczonej kary umownej Wykonawcy operacji. Dopłata wynagrodzenia nastąpiła w 2019roku. Środki na pokrycie zwrotu wynikającego z ustalenia niższej kary umownej pochodzą z limitu środków, które departament ma do dyspozycji na realizację PO KSOW w 2019 roku.</t>
  </si>
  <si>
    <t>szkolenie/seminarium/warsztat</t>
  </si>
  <si>
    <t>Opracowanie i druk publikacji pod roboczym tytułem ,,Kodeks dobrych praktyk w zakresie doradztwa rolniczego:</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</si>
  <si>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</si>
  <si>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publikacja/materiał (wersja drukowana i/lub elektroniczna)</t>
  </si>
  <si>
    <t>liczba tytułów 
liczba egzemplarzy</t>
  </si>
  <si>
    <t>1
1500</t>
  </si>
  <si>
    <t xml:space="preserve">Organizacja cyklu spotkań poświęconych innowacjom w rolnictwie i na obszarach wiejskich </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</si>
  <si>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</si>
  <si>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przedstawiciele doradztwa rolniczego, praktyki rolniczej, sektora B+R i administracji. Liczebność około 675 osób, oraz rolnicy i mieszańcy obszarów wiejskich</t>
  </si>
  <si>
    <t>Organizacja spotkania dla członków SWG AKIS (Strategic Working Group; Agricultural Knowledge and Innovation System)</t>
  </si>
  <si>
    <t xml:space="preserve">Zapewnienie współpracy oraz dostarczenie wiedzy państwom – członkom SWG AKIS. Ułatwianie wymiany wiedzy fachowej oraz dobrych praktyk w zakresie wdrażania innowacji w rolnictwie i na obszarach wiejskich.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</si>
  <si>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</si>
  <si>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Organizacja ,,Wysp Innowacji" na targach i wystawach rolniczych </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</si>
  <si>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</si>
  <si>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 Ponadto stoisko wystawione będzie na Narodowej Wystawie Rolniczej w Poznaniu.</t>
  </si>
  <si>
    <t>I; IV</t>
  </si>
  <si>
    <t>I; III</t>
  </si>
  <si>
    <r>
      <rPr>
        <sz val="11"/>
        <color rgb="FFFF0000"/>
        <rFont val="Calibri"/>
        <family val="2"/>
        <charset val="238"/>
        <scheme val="minor"/>
      </rPr>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i ogółem społeczeństwa,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t>
    </r>
    <r>
      <rPr>
        <sz val="11"/>
        <rFont val="Calibri"/>
        <family val="2"/>
        <charset val="238"/>
        <scheme val="minor"/>
      </rPr>
      <t xml:space="preserve">
</t>
    </r>
  </si>
  <si>
    <t>Grupą docelową są w szczególności instytuty badawcze nadzorowane przez Ministra Rolnictwa i Rozwoju wsi oraz jednostki doradztwa rolniczego (Centrum Doradztwa Rolniczego - CDR i wojewódzkie ośrodki doradztwa rolniczego -ODR). Odbiorcami pośrednimi operacji są natomiast rolnicy, mieszkańcy obszarów wiejskich, uczniowie szkół rolniczych, producenci, przetwórcy,  ogół społeczeństwa - tj. wszystkie zainteresowane osoby odwiedzające targi i wystawy. Targi AGROTECH w Kielcach odwiedza corocznie ponad 70 tys. osób, a Międzynarodowe Targi Wyrobów Spożywczych POLAGRA FOOD około 50 tys. osób.</t>
  </si>
  <si>
    <t>I, IV</t>
  </si>
  <si>
    <t>I, III, IV</t>
  </si>
  <si>
    <t xml:space="preserve">Proponowana korekta polega na zmianie lokalizacji jednego ze stoisk w 2019 r., wg pierwotnych założeń stoisko miało być zlokalizowane na Wystawie Rolniczej AGRO SHOW w Bednarach, a finalnie zostało zaprezentowane podczas Międzynarodowych Targów Wyrobów Spożywczych POLAGRA FOOD w Poznaniu. W związku z rzeczywiście poniesionymi kosztami na organizacje obu stoisk w 2019 r., zmianie uległa kwota budżetu operacji. </t>
  </si>
  <si>
    <t>Organizacja międzynarodowej konferencji na temat doradztwa rolniczego pt. ,,Wyzwania dla doradztwa rolniczego po 2020"</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</si>
  <si>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</si>
  <si>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Konferencja/kongres</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</si>
  <si>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</si>
  <si>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Organizacja wyjazdu studyjnego do wybranego kraju UE na temat funkcjonowania doradztwa rolniczego</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</si>
  <si>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</si>
  <si>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Zagraniczne wyjazdy studyjne</t>
  </si>
  <si>
    <t>Pracownicy instytucji doradztwa rolniczego, przedstawiciele MRiRW - ok. 80 osób.</t>
  </si>
  <si>
    <t>Organizacja seminarium dla przedstawicieli instytutów badawczych i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</si>
  <si>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</si>
  <si>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Pracownicy instytucji doradztwa rolniczego i instytutów badawczych, przedstawiciele SWG AKIS - Łącznie ok 80 osób. Rolnicy i ogół społeczeństwa korzystający z wdrażania innowacyjnych rozwiązań</t>
  </si>
  <si>
    <t xml:space="preserve">Organizacja spotkań dla doradców rolniczych w instytutach badawczych i wzorcowych gospodarstwach rolnych </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</si>
  <si>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</si>
  <si>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szkolenia/ seminaria/ inne formy szkoleniowe</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</si>
  <si>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</si>
  <si>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Plan operacyjny KSOW na lata 2018-2019 (z wyłączeniem działania 8 Plan komunikacyjny) - Ministerstwo Rolnictwa i Rozwoju Wsi - zmiany listopad 2019</t>
  </si>
  <si>
    <t>Załącznik nr 1 do uchwały nr 16: Projekt zmian Planu operacyjnego KSOW na lata 2018-2019 dla działania 2 i 5 - listopad 2019</t>
  </si>
  <si>
    <t>Plan operacyjny KSOW na lata 2018-2019 (z wyłączeniem działania 8 Plan komunikacyjny) - CDR w Brwinowie (SIR) - listopad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</si>
</sst>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43" formatCode="_-* #,##0.00_-;\-* #,##0.00_-;_-* &quot;-&quot;??_-;_-@_-"/>
    <numFmt numFmtId="164" formatCode="#,##0.00\ &quot;zł&quot;"/>
    <numFmt numFmtId="165" formatCode="#,##0.00\ _z_ł"/>
    <numFmt numFmtId="166" formatCode="_(* #,##0.00_);_(* \(#,##0.00\);_(* &quot;-&quot;??_);_(@_)"/>
    <numFmt numFmtId="167" formatCode="[$-415]General"/>
    <numFmt numFmtId="168" formatCode="#,##0.00&quot;     &quot;"/>
    <numFmt numFmtId="169" formatCode="#,##0.00&quot; &quot;[$zł]"/>
    <numFmt numFmtId="170" formatCode="_(&quot;zł&quot;* #,##0.00_);_(&quot;zł&quot;* \(#,##0.00\);_(&quot;zł&quot;* &quot;-&quot;??_);_(@_)"/>
    <numFmt numFmtId="171" formatCode="#,##0.00_ ;\-#,##0.00\ "/>
    <numFmt numFmtId="172" formatCode="_-* #,##0.00\ _z_ł_-;\-* #,##0.00\ _z_ł_-;_-* &quot;-&quot;??\ _z_ł_-;_-@_-"/>
    <numFmt numFmtId="173" formatCode="_-* #,##0\ _z_ł_-;\-* #,##0\ _z_ł_-;_-* &quot;-&quot;\ _z_ł_-;_-@_-"/>
  </numFmts>
  <fonts count="48" x14ac:knownFonts="1">
    <font>
      <sz val="11"/>
      <color theme="1"/>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name val="Calibri"/>
      <family val="2"/>
      <charset val="238"/>
    </font>
    <font>
      <sz val="10"/>
      <name val="Calibri"/>
      <family val="2"/>
      <charset val="238"/>
      <scheme val="minor"/>
    </font>
    <font>
      <sz val="11"/>
      <name val="Arial CE"/>
      <charset val="238"/>
    </font>
    <font>
      <sz val="11"/>
      <color rgb="FFFF0000"/>
      <name val="Calibri"/>
      <family val="2"/>
      <charset val="238"/>
    </font>
    <font>
      <sz val="11"/>
      <color theme="1" tint="4.9989318521683403E-2"/>
      <name val="Calibri"/>
      <family val="2"/>
      <scheme val="minor"/>
    </font>
    <font>
      <b/>
      <sz val="11"/>
      <color theme="1" tint="4.9989318521683403E-2"/>
      <name val="Calibri"/>
      <family val="2"/>
      <scheme val="minor"/>
    </font>
    <font>
      <sz val="11"/>
      <color theme="1" tint="4.9989318521683403E-2"/>
      <name val="Calibri"/>
      <family val="2"/>
    </font>
    <font>
      <sz val="11"/>
      <color rgb="FF00B050"/>
      <name val="Calibri"/>
      <family val="2"/>
      <charset val="238"/>
    </font>
    <font>
      <sz val="11"/>
      <color theme="9" tint="-0.249977111117893"/>
      <name val="Calibri"/>
      <family val="2"/>
      <charset val="238"/>
    </font>
    <font>
      <sz val="11"/>
      <color rgb="FFFF0000"/>
      <name val="Calibri"/>
      <family val="2"/>
      <scheme val="minor"/>
    </font>
    <font>
      <sz val="11"/>
      <color rgb="FFFF0000"/>
      <name val="Calibri"/>
      <family val="2"/>
    </font>
    <font>
      <b/>
      <sz val="11"/>
      <color theme="1" tint="4.9989318521683403E-2"/>
      <name val="Calibri"/>
      <family val="2"/>
      <charset val="238"/>
      <scheme val="minor"/>
    </font>
    <font>
      <sz val="11"/>
      <name val="Calibri"/>
      <family val="2"/>
      <scheme val="minor"/>
    </font>
    <font>
      <b/>
      <sz val="11"/>
      <name val="Calibri"/>
      <family val="2"/>
      <scheme val="minor"/>
    </font>
    <font>
      <sz val="11"/>
      <color theme="1" tint="4.9989318521683403E-2"/>
      <name val="Calibri"/>
      <family val="2"/>
      <charset val="238"/>
      <scheme val="minor"/>
    </font>
    <font>
      <sz val="11"/>
      <name val="Calibri"/>
      <family val="2"/>
    </font>
    <font>
      <sz val="11"/>
      <color theme="1"/>
      <name val="Calibri"/>
      <family val="2"/>
      <charset val="238"/>
      <scheme val="minor"/>
    </font>
    <font>
      <b/>
      <sz val="11"/>
      <color indexed="8"/>
      <name val="Calibri"/>
      <family val="2"/>
      <charset val="238"/>
    </font>
    <font>
      <b/>
      <sz val="11"/>
      <color rgb="FFFF0000"/>
      <name val="Calibri"/>
      <family val="2"/>
      <charset val="238"/>
      <scheme val="minor"/>
    </font>
    <font>
      <b/>
      <sz val="11"/>
      <color rgb="FF000000"/>
      <name val="Calibri"/>
      <family val="2"/>
      <charset val="238"/>
      <scheme val="minor"/>
    </font>
    <font>
      <sz val="11"/>
      <color rgb="FF000000"/>
      <name val="Calibri"/>
      <family val="2"/>
      <charset val="238"/>
      <scheme val="minor"/>
    </font>
    <font>
      <sz val="9"/>
      <color theme="1"/>
      <name val="Calibri"/>
      <family val="2"/>
      <charset val="238"/>
      <scheme val="minor"/>
    </font>
    <font>
      <sz val="11"/>
      <color rgb="FF000000"/>
      <name val="Calibri"/>
      <family val="2"/>
      <charset val="238"/>
    </font>
    <font>
      <sz val="12"/>
      <name val="Calibri"/>
      <family val="2"/>
      <charset val="238"/>
      <scheme val="minor"/>
    </font>
    <font>
      <sz val="11"/>
      <color theme="1"/>
      <name val="Calibri"/>
      <family val="2"/>
      <charset val="238"/>
    </font>
    <font>
      <strike/>
      <sz val="11"/>
      <name val="Calibri"/>
      <family val="2"/>
      <charset val="238"/>
      <scheme val="minor"/>
    </font>
    <font>
      <sz val="10"/>
      <color rgb="FFFF0000"/>
      <name val="Calibri"/>
      <family val="2"/>
      <charset val="238"/>
      <scheme val="minor"/>
    </font>
    <font>
      <b/>
      <sz val="10"/>
      <name val="Calibri"/>
      <family val="2"/>
      <charset val="238"/>
      <scheme val="minor"/>
    </font>
    <font>
      <sz val="10"/>
      <color theme="1"/>
      <name val="Calibri"/>
      <family val="2"/>
      <charset val="238"/>
      <scheme val="minor"/>
    </font>
    <font>
      <i/>
      <sz val="10"/>
      <color theme="1"/>
      <name val="Calibri"/>
      <family val="2"/>
      <charset val="238"/>
      <scheme val="minor"/>
    </font>
    <font>
      <sz val="9"/>
      <name val="Calibri"/>
      <family val="2"/>
      <charset val="238"/>
      <scheme val="minor"/>
    </font>
    <font>
      <b/>
      <sz val="10"/>
      <color theme="1"/>
      <name val="Calibri"/>
      <family val="2"/>
      <charset val="238"/>
      <scheme val="minor"/>
    </font>
    <font>
      <sz val="10"/>
      <color indexed="8"/>
      <name val="Calibri"/>
      <family val="2"/>
      <charset val="238"/>
    </font>
    <font>
      <sz val="11"/>
      <color theme="1"/>
      <name val="Tahoma"/>
      <family val="2"/>
      <charset val="238"/>
    </font>
    <font>
      <strike/>
      <sz val="11"/>
      <color rgb="FFFF0000"/>
      <name val="Calibri"/>
      <family val="2"/>
      <charset val="238"/>
      <scheme val="minor"/>
    </font>
    <font>
      <b/>
      <sz val="14"/>
      <color theme="1"/>
      <name val="Calibri"/>
      <family val="2"/>
      <charset val="238"/>
      <scheme val="minor"/>
    </font>
    <font>
      <sz val="14"/>
      <color theme="1"/>
      <name val="Calibri"/>
      <family val="2"/>
      <charset val="238"/>
      <scheme val="minor"/>
    </font>
    <font>
      <sz val="11"/>
      <color theme="1"/>
      <name val="Calibri"/>
      <family val="2"/>
      <scheme val="minor"/>
    </font>
    <font>
      <sz val="11"/>
      <color indexed="8"/>
      <name val="Calibri"/>
      <family val="2"/>
      <charset val="238"/>
      <scheme val="minor"/>
    </font>
  </fonts>
  <fills count="10">
    <fill>
      <patternFill patternType="none"/>
    </fill>
    <fill>
      <patternFill patternType="gray125"/>
    </fill>
    <fill>
      <patternFill patternType="solid">
        <fgColor rgb="FFFFC7CE"/>
      </patternFill>
    </fill>
    <fill>
      <patternFill patternType="solid">
        <fgColor rgb="FFFFEB9C"/>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5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diagonal/>
    </border>
    <border>
      <left/>
      <right/>
      <top style="thin">
        <color indexed="64"/>
      </top>
      <bottom/>
      <diagonal/>
    </border>
  </borders>
  <cellStyleXfs count="36">
    <xf numFmtId="0" fontId="0" fillId="0" borderId="0"/>
    <xf numFmtId="0" fontId="1" fillId="2" borderId="0" applyNumberFormat="0" applyBorder="0" applyAlignment="0" applyProtection="0"/>
    <xf numFmtId="0" fontId="2" fillId="3" borderId="0" applyNumberFormat="0" applyBorder="0" applyAlignment="0" applyProtection="0"/>
    <xf numFmtId="43" fontId="25" fillId="0" borderId="0" applyFont="0" applyFill="0" applyBorder="0" applyAlignment="0" applyProtection="0"/>
    <xf numFmtId="44" fontId="25" fillId="0" borderId="0" applyFont="0" applyFill="0" applyBorder="0" applyAlignment="0" applyProtection="0"/>
    <xf numFmtId="167" fontId="31" fillId="0" borderId="0" applyBorder="0" applyProtection="0"/>
    <xf numFmtId="170" fontId="25" fillId="0" borderId="0" applyFont="0" applyFill="0" applyBorder="0" applyAlignment="0" applyProtection="0"/>
    <xf numFmtId="172" fontId="25" fillId="0" borderId="0" applyFont="0" applyFill="0" applyBorder="0" applyAlignment="0" applyProtection="0"/>
    <xf numFmtId="0" fontId="6" fillId="0" borderId="0"/>
    <xf numFmtId="0" fontId="46" fillId="0" borderId="0"/>
    <xf numFmtId="44" fontId="25" fillId="0" borderId="0" applyFont="0" applyFill="0" applyBorder="0" applyAlignment="0" applyProtection="0"/>
    <xf numFmtId="173" fontId="25" fillId="0" borderId="0" applyFont="0" applyFill="0" applyBorder="0" applyAlignment="0" applyProtection="0"/>
    <xf numFmtId="44" fontId="25" fillId="0" borderId="0" applyFont="0" applyFill="0" applyBorder="0" applyAlignment="0" applyProtection="0"/>
    <xf numFmtId="172" fontId="25" fillId="0" borderId="0" applyFont="0" applyFill="0" applyBorder="0" applyAlignment="0" applyProtection="0"/>
    <xf numFmtId="0" fontId="46" fillId="0" borderId="0"/>
    <xf numFmtId="44" fontId="25" fillId="0" borderId="0" applyFont="0" applyFill="0" applyBorder="0" applyAlignment="0" applyProtection="0"/>
    <xf numFmtId="173"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4" fontId="25" fillId="0" borderId="0" applyFont="0" applyFill="0" applyBorder="0" applyAlignment="0" applyProtection="0"/>
    <xf numFmtId="173" fontId="25" fillId="0" borderId="0" applyFont="0" applyFill="0" applyBorder="0" applyAlignment="0" applyProtection="0"/>
    <xf numFmtId="172" fontId="25" fillId="0" borderId="0" applyFont="0" applyFill="0" applyBorder="0" applyAlignment="0" applyProtection="0"/>
    <xf numFmtId="44" fontId="25" fillId="0" borderId="0" applyFont="0" applyFill="0" applyBorder="0" applyAlignment="0" applyProtection="0"/>
    <xf numFmtId="173" fontId="25" fillId="0" borderId="0" applyFont="0" applyFill="0" applyBorder="0" applyAlignment="0" applyProtection="0"/>
    <xf numFmtId="172" fontId="25" fillId="0" borderId="0" applyFont="0" applyFill="0" applyBorder="0" applyAlignment="0" applyProtection="0"/>
    <xf numFmtId="44"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0" fontId="46" fillId="0" borderId="0"/>
    <xf numFmtId="0" fontId="25" fillId="0" borderId="0"/>
    <xf numFmtId="44" fontId="25"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cellStyleXfs>
  <cellXfs count="1182">
    <xf numFmtId="0" fontId="0" fillId="0" borderId="0" xfId="0"/>
    <xf numFmtId="0" fontId="4" fillId="0" borderId="0" xfId="0" applyFont="1"/>
    <xf numFmtId="4" fontId="0" fillId="0" borderId="0" xfId="0" applyNumberFormat="1"/>
    <xf numFmtId="0" fontId="6" fillId="0" borderId="0" xfId="0" applyFont="1" applyAlignment="1">
      <alignment horizontal="center" vertical="center"/>
    </xf>
    <xf numFmtId="0" fontId="6" fillId="0" borderId="0" xfId="0" applyFont="1"/>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4" fontId="7" fillId="0" borderId="0" xfId="0" applyNumberFormat="1" applyFont="1" applyAlignment="1">
      <alignment horizontal="center" vertical="center"/>
    </xf>
    <xf numFmtId="0" fontId="7" fillId="0" borderId="0" xfId="0" applyFont="1"/>
    <xf numFmtId="4" fontId="7" fillId="0" borderId="0" xfId="0" applyNumberFormat="1" applyFont="1"/>
    <xf numFmtId="17"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4" fontId="7" fillId="0" borderId="2" xfId="0" applyNumberFormat="1" applyFont="1" applyBorder="1" applyAlignment="1">
      <alignment horizontal="center" vertical="center"/>
    </xf>
    <xf numFmtId="0" fontId="7"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11" fillId="0" borderId="0" xfId="0" applyFont="1"/>
    <xf numFmtId="164" fontId="0" fillId="0" borderId="0" xfId="0" applyNumberFormat="1" applyAlignment="1">
      <alignment horizontal="center" vertical="center"/>
    </xf>
    <xf numFmtId="0" fontId="9" fillId="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9" fillId="6" borderId="2" xfId="0" applyFont="1" applyFill="1" applyBorder="1" applyAlignment="1">
      <alignment horizontal="center" vertical="center" wrapText="1"/>
    </xf>
    <xf numFmtId="0" fontId="19" fillId="6" borderId="2" xfId="0" applyFont="1" applyFill="1" applyBorder="1" applyAlignment="1">
      <alignment vertical="center" wrapText="1"/>
    </xf>
    <xf numFmtId="17" fontId="13"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7"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3"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12"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0" fillId="6" borderId="2" xfId="0" applyFill="1" applyBorder="1" applyAlignment="1">
      <alignment horizontal="center" vertical="center"/>
    </xf>
    <xf numFmtId="0" fontId="7"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4" fontId="7" fillId="6" borderId="2"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17" fontId="7" fillId="6"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4" fontId="3" fillId="6" borderId="2"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17"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3" fillId="6"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0" fontId="0" fillId="6" borderId="2" xfId="0" applyFill="1" applyBorder="1" applyAlignment="1">
      <alignment horizontal="center" vertical="center" wrapText="1"/>
    </xf>
    <xf numFmtId="17" fontId="18" fillId="6" borderId="2"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49" fontId="18" fillId="6"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3" fillId="6" borderId="2" xfId="0" applyNumberFormat="1" applyFont="1" applyFill="1" applyBorder="1" applyAlignment="1">
      <alignment horizontal="left" vertical="center" wrapText="1"/>
    </xf>
    <xf numFmtId="0" fontId="18" fillId="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2" xfId="0" applyFont="1" applyFill="1" applyBorder="1" applyAlignment="1">
      <alignment vertical="center" wrapText="1"/>
    </xf>
    <xf numFmtId="0" fontId="5" fillId="4" borderId="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17"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7" fillId="0" borderId="0" xfId="0" applyFont="1" applyFill="1"/>
    <xf numFmtId="0" fontId="7" fillId="0" borderId="2" xfId="0" applyFont="1" applyFill="1" applyBorder="1" applyAlignment="1">
      <alignment horizontal="left" vertical="top" wrapText="1"/>
    </xf>
    <xf numFmtId="17"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vertical="center" wrapText="1"/>
    </xf>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top"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applyFill="1"/>
    <xf numFmtId="0" fontId="0" fillId="6" borderId="2" xfId="0" applyFont="1" applyFill="1" applyBorder="1" applyAlignment="1">
      <alignment horizontal="center" vertical="center"/>
    </xf>
    <xf numFmtId="0" fontId="0"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6" borderId="2" xfId="0" applyFont="1" applyFill="1" applyBorder="1" applyAlignment="1">
      <alignment vertical="center" wrapText="1"/>
    </xf>
    <xf numFmtId="17" fontId="0" fillId="6" borderId="2" xfId="0" applyNumberFormat="1" applyFont="1" applyFill="1" applyBorder="1" applyAlignment="1">
      <alignment horizontal="left" vertical="center" wrapText="1"/>
    </xf>
    <xf numFmtId="49" fontId="0" fillId="6" borderId="2" xfId="0" applyNumberFormat="1" applyFont="1" applyFill="1" applyBorder="1" applyAlignment="1">
      <alignment horizontal="center" vertical="top" wrapText="1"/>
    </xf>
    <xf numFmtId="17" fontId="0" fillId="6" borderId="2" xfId="0" applyNumberFormat="1" applyFont="1" applyFill="1" applyBorder="1" applyAlignment="1">
      <alignment horizontal="center" vertical="center" wrapText="1"/>
    </xf>
    <xf numFmtId="4" fontId="0" fillId="6"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0" fillId="0" borderId="0" xfId="0" applyFill="1"/>
    <xf numFmtId="0" fontId="5" fillId="5" borderId="5" xfId="0" applyFont="1" applyFill="1" applyBorder="1" applyAlignment="1">
      <alignment horizontal="center" vertical="center"/>
    </xf>
    <xf numFmtId="164" fontId="7" fillId="0" borderId="0" xfId="0" applyNumberFormat="1" applyFont="1" applyFill="1" applyAlignment="1">
      <alignment horizontal="center" vertical="center"/>
    </xf>
    <xf numFmtId="0" fontId="0" fillId="0" borderId="0" xfId="0" applyFont="1"/>
    <xf numFmtId="0" fontId="7" fillId="0" borderId="2" xfId="0" applyFont="1" applyFill="1" applyBorder="1" applyAlignment="1">
      <alignment vertical="center" wrapText="1"/>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11" fillId="0" borderId="0" xfId="0" applyFont="1" applyAlignment="1">
      <alignment horizontal="center" vertical="center"/>
    </xf>
    <xf numFmtId="0" fontId="0" fillId="5" borderId="2" xfId="0" applyFont="1" applyFill="1" applyBorder="1" applyAlignment="1">
      <alignment horizontal="center" vertical="center" wrapText="1"/>
    </xf>
    <xf numFmtId="49" fontId="0" fillId="5" borderId="2" xfId="0" applyNumberFormat="1" applyFont="1" applyFill="1" applyBorder="1" applyAlignment="1">
      <alignment horizontal="center" vertical="center" wrapText="1"/>
    </xf>
    <xf numFmtId="0" fontId="0" fillId="5" borderId="0" xfId="0" applyFont="1" applyFill="1" applyBorder="1" applyAlignment="1">
      <alignment horizontal="center"/>
    </xf>
    <xf numFmtId="3" fontId="0" fillId="5" borderId="0" xfId="0" applyNumberFormat="1" applyFont="1" applyFill="1" applyBorder="1" applyAlignment="1">
      <alignment horizontal="center"/>
    </xf>
    <xf numFmtId="4" fontId="0" fillId="5" borderId="0" xfId="0" applyNumberFormat="1" applyFill="1" applyBorder="1"/>
    <xf numFmtId="4" fontId="0" fillId="5" borderId="0" xfId="0" applyNumberFormat="1" applyFont="1" applyFill="1" applyBorder="1"/>
    <xf numFmtId="0" fontId="5" fillId="0" borderId="1" xfId="0" applyFont="1" applyFill="1" applyBorder="1" applyAlignment="1">
      <alignment horizontal="center" vertical="center"/>
    </xf>
    <xf numFmtId="0" fontId="0" fillId="0" borderId="2" xfId="0"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vertical="center"/>
    </xf>
    <xf numFmtId="0" fontId="7" fillId="0" borderId="1"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64" fontId="0" fillId="0" borderId="0" xfId="0" applyNumberFormat="1" applyFont="1" applyFill="1" applyAlignment="1">
      <alignment horizontal="center" vertical="center"/>
    </xf>
    <xf numFmtId="4" fontId="7" fillId="0" borderId="2" xfId="0" applyNumberFormat="1" applyFont="1" applyFill="1" applyBorder="1"/>
    <xf numFmtId="17" fontId="7" fillId="0" borderId="1"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165" fontId="7" fillId="6" borderId="2" xfId="0" applyNumberFormat="1" applyFont="1" applyFill="1" applyBorder="1" applyAlignment="1">
      <alignment horizontal="center" vertical="center"/>
    </xf>
    <xf numFmtId="4" fontId="7" fillId="6" borderId="2" xfId="0" applyNumberFormat="1" applyFont="1" applyFill="1" applyBorder="1" applyAlignment="1">
      <alignment horizontal="center" vertical="center" wrapText="1"/>
    </xf>
    <xf numFmtId="0" fontId="0" fillId="5" borderId="0" xfId="0" applyFont="1" applyFill="1"/>
    <xf numFmtId="49" fontId="7" fillId="5" borderId="2" xfId="0" applyNumberFormat="1" applyFont="1" applyFill="1" applyBorder="1" applyAlignment="1">
      <alignment horizontal="center" vertical="center" wrapText="1"/>
    </xf>
    <xf numFmtId="0" fontId="7" fillId="5" borderId="0" xfId="0" applyFont="1" applyFill="1"/>
    <xf numFmtId="0" fontId="3" fillId="7" borderId="2"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8" xfId="0" applyFont="1" applyFill="1" applyBorder="1" applyAlignment="1">
      <alignment horizontal="center" vertical="center"/>
    </xf>
    <xf numFmtId="0" fontId="0" fillId="0" borderId="2"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0" xfId="0" applyFont="1" applyFill="1" applyAlignment="1">
      <alignment vertical="center" wrapText="1"/>
    </xf>
    <xf numFmtId="0" fontId="7" fillId="0" borderId="6" xfId="0" applyFont="1" applyFill="1" applyBorder="1" applyAlignment="1">
      <alignment vertical="center" wrapText="1"/>
    </xf>
    <xf numFmtId="49" fontId="7"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17"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0" xfId="0" applyFont="1" applyFill="1" applyBorder="1"/>
    <xf numFmtId="0" fontId="3" fillId="6"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166" fontId="7" fillId="0" borderId="2"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0" fillId="0" borderId="0" xfId="0" applyFont="1" applyFill="1"/>
    <xf numFmtId="0" fontId="0" fillId="0" borderId="2" xfId="0" applyFill="1" applyBorder="1" applyAlignment="1">
      <alignment vertical="center" wrapText="1"/>
    </xf>
    <xf numFmtId="0" fontId="0" fillId="0" borderId="2" xfId="0" applyFill="1" applyBorder="1" applyAlignment="1">
      <alignment horizontal="center" vertical="center" wrapText="1"/>
    </xf>
    <xf numFmtId="4" fontId="0" fillId="0" borderId="2" xfId="0" applyNumberFormat="1" applyFill="1" applyBorder="1" applyAlignment="1">
      <alignment horizontal="center" vertical="center" wrapText="1"/>
    </xf>
    <xf numFmtId="0" fontId="0" fillId="6" borderId="2" xfId="0" applyFill="1" applyBorder="1" applyAlignment="1">
      <alignment vertical="center" wrapText="1"/>
    </xf>
    <xf numFmtId="4" fontId="0" fillId="6" borderId="2" xfId="0" applyNumberFormat="1" applyFill="1" applyBorder="1" applyAlignment="1">
      <alignment horizontal="center" vertical="center" wrapText="1"/>
    </xf>
    <xf numFmtId="167" fontId="7" fillId="0" borderId="2" xfId="5"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7" fillId="6" borderId="8" xfId="0" applyFont="1" applyFill="1" applyBorder="1" applyAlignment="1">
      <alignment horizontal="center" vertical="center"/>
    </xf>
    <xf numFmtId="167" fontId="7" fillId="6" borderId="2" xfId="5" applyFont="1" applyFill="1" applyBorder="1" applyAlignment="1">
      <alignment horizontal="center" vertical="center" wrapText="1"/>
    </xf>
    <xf numFmtId="2" fontId="7" fillId="6" borderId="2" xfId="0" applyNumberFormat="1" applyFont="1" applyFill="1" applyBorder="1" applyAlignment="1">
      <alignment horizontal="center" vertical="center" wrapText="1"/>
    </xf>
    <xf numFmtId="167" fontId="9" fillId="0" borderId="2" xfId="5" applyFont="1" applyFill="1" applyBorder="1" applyAlignment="1">
      <alignment horizontal="center" vertical="center" wrapText="1"/>
    </xf>
    <xf numFmtId="167" fontId="9" fillId="6" borderId="2" xfId="5" applyFont="1" applyFill="1" applyBorder="1" applyAlignment="1">
      <alignment horizontal="center" vertical="center" wrapText="1"/>
    </xf>
    <xf numFmtId="2" fontId="7" fillId="0" borderId="2" xfId="0" applyNumberFormat="1" applyFont="1" applyFill="1" applyBorder="1" applyAlignment="1">
      <alignment horizontal="center" vertical="center"/>
    </xf>
    <xf numFmtId="2" fontId="7" fillId="6" borderId="2" xfId="0" applyNumberFormat="1" applyFont="1" applyFill="1" applyBorder="1" applyAlignment="1">
      <alignment horizontal="center" vertical="center"/>
    </xf>
    <xf numFmtId="168" fontId="7" fillId="0" borderId="2" xfId="5" applyNumberFormat="1" applyFont="1" applyFill="1" applyBorder="1" applyAlignment="1">
      <alignment horizontal="center" vertical="center" wrapText="1"/>
    </xf>
    <xf numFmtId="167" fontId="7" fillId="0" borderId="14" xfId="5" applyFont="1" applyFill="1" applyBorder="1" applyAlignment="1">
      <alignment horizontal="center" vertical="center" wrapText="1"/>
    </xf>
    <xf numFmtId="167" fontId="7" fillId="0" borderId="15" xfId="5" applyFont="1" applyFill="1" applyBorder="1" applyAlignment="1">
      <alignment horizontal="center" vertical="center" wrapText="1"/>
    </xf>
    <xf numFmtId="167" fontId="7" fillId="6" borderId="14" xfId="5" applyFont="1" applyFill="1" applyBorder="1" applyAlignment="1">
      <alignment horizontal="center" vertical="center" wrapText="1"/>
    </xf>
    <xf numFmtId="167" fontId="7" fillId="6" borderId="15" xfId="5" applyFont="1" applyFill="1" applyBorder="1" applyAlignment="1">
      <alignment horizontal="center" vertical="center" wrapText="1"/>
    </xf>
    <xf numFmtId="168" fontId="7" fillId="6" borderId="2" xfId="5" applyNumberFormat="1" applyFont="1" applyFill="1" applyBorder="1" applyAlignment="1">
      <alignment horizontal="center" vertical="center" wrapText="1"/>
    </xf>
    <xf numFmtId="168" fontId="3" fillId="6" borderId="2" xfId="5" applyNumberFormat="1" applyFont="1" applyFill="1" applyBorder="1" applyAlignment="1">
      <alignment horizontal="center" vertical="center" wrapText="1"/>
    </xf>
    <xf numFmtId="168" fontId="0" fillId="0" borderId="0" xfId="0" applyNumberFormat="1"/>
    <xf numFmtId="0" fontId="0" fillId="0" borderId="2" xfId="0" applyFont="1" applyBorder="1" applyAlignment="1">
      <alignment horizontal="center" vertical="center" wrapText="1"/>
    </xf>
    <xf numFmtId="17" fontId="0" fillId="0" borderId="5" xfId="0" applyNumberFormat="1" applyFont="1" applyFill="1" applyBorder="1" applyAlignment="1">
      <alignment horizontal="right" vertical="center" wrapText="1"/>
    </xf>
    <xf numFmtId="0" fontId="0" fillId="0" borderId="5" xfId="0" applyNumberFormat="1" applyFont="1" applyFill="1" applyBorder="1" applyAlignment="1">
      <alignment horizontal="center" vertical="center" wrapText="1"/>
    </xf>
    <xf numFmtId="17" fontId="0" fillId="0" borderId="2" xfId="0" applyNumberFormat="1" applyFont="1" applyFill="1" applyBorder="1" applyAlignment="1">
      <alignment horizontal="right" vertical="center" wrapText="1"/>
    </xf>
    <xf numFmtId="2" fontId="0" fillId="0" borderId="2" xfId="0" applyNumberFormat="1" applyFont="1" applyFill="1" applyBorder="1" applyAlignment="1">
      <alignment horizontal="center" wrapText="1"/>
    </xf>
    <xf numFmtId="1" fontId="7" fillId="0" borderId="2" xfId="0" applyNumberFormat="1" applyFont="1" applyFill="1" applyBorder="1" applyAlignment="1">
      <alignment horizontal="center" vertical="center" wrapText="1"/>
    </xf>
    <xf numFmtId="17" fontId="7" fillId="0" borderId="2" xfId="0" applyNumberFormat="1" applyFont="1" applyFill="1" applyBorder="1" applyAlignment="1">
      <alignment horizontal="right" vertical="center" wrapText="1"/>
    </xf>
    <xf numFmtId="0" fontId="3" fillId="7" borderId="1" xfId="0"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0" fontId="3" fillId="7" borderId="2" xfId="0" applyFont="1" applyFill="1" applyBorder="1" applyAlignment="1">
      <alignment horizontal="center"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3" xfId="0" applyFont="1" applyFill="1" applyBorder="1" applyAlignment="1">
      <alignment vertical="center"/>
    </xf>
    <xf numFmtId="0" fontId="0" fillId="7" borderId="6" xfId="0" applyFont="1" applyFill="1" applyBorder="1" applyAlignment="1">
      <alignment horizontal="center" vertical="center"/>
    </xf>
    <xf numFmtId="0" fontId="0" fillId="7" borderId="5" xfId="0" applyFont="1" applyFill="1" applyBorder="1" applyAlignment="1">
      <alignment horizontal="center" vertical="center"/>
    </xf>
    <xf numFmtId="0" fontId="0" fillId="8" borderId="2" xfId="0" applyFont="1" applyFill="1" applyBorder="1" applyAlignment="1">
      <alignment horizontal="center" vertical="center"/>
    </xf>
    <xf numFmtId="0" fontId="0" fillId="8"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49" fontId="0" fillId="8" borderId="2" xfId="0" applyNumberFormat="1" applyFont="1" applyFill="1" applyBorder="1" applyAlignment="1">
      <alignment horizontal="center" vertical="center" wrapText="1"/>
    </xf>
    <xf numFmtId="17" fontId="0"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center" vertical="center"/>
    </xf>
    <xf numFmtId="0" fontId="0" fillId="0" borderId="0" xfId="0" applyAlignment="1">
      <alignment horizontal="left"/>
    </xf>
    <xf numFmtId="4" fontId="0" fillId="5" borderId="0" xfId="0" applyNumberFormat="1" applyFill="1"/>
    <xf numFmtId="0" fontId="5" fillId="4" borderId="5" xfId="0"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7" xfId="0" applyFont="1" applyFill="1" applyBorder="1" applyAlignment="1">
      <alignment horizontal="center" vertical="center" wrapText="1"/>
    </xf>
    <xf numFmtId="17" fontId="10" fillId="5" borderId="17" xfId="0" applyNumberFormat="1" applyFont="1" applyFill="1" applyBorder="1" applyAlignment="1">
      <alignment horizontal="left" vertical="center" wrapText="1"/>
    </xf>
    <xf numFmtId="49" fontId="10" fillId="5" borderId="17" xfId="0" applyNumberFormat="1" applyFont="1" applyFill="1" applyBorder="1" applyAlignment="1">
      <alignment horizontal="center" vertical="center" wrapText="1"/>
    </xf>
    <xf numFmtId="0" fontId="10" fillId="5" borderId="17" xfId="0" applyFont="1" applyFill="1" applyBorder="1" applyAlignment="1">
      <alignment horizontal="left" vertical="center" wrapText="1"/>
    </xf>
    <xf numFmtId="17" fontId="10" fillId="5" borderId="17" xfId="0" applyNumberFormat="1" applyFont="1" applyFill="1" applyBorder="1" applyAlignment="1">
      <alignment horizontal="center" vertical="center" wrapText="1"/>
    </xf>
    <xf numFmtId="4" fontId="10" fillId="5" borderId="17" xfId="0" applyNumberFormat="1" applyFont="1" applyFill="1" applyBorder="1" applyAlignment="1">
      <alignment horizontal="center" vertical="center"/>
    </xf>
    <xf numFmtId="0" fontId="10" fillId="5" borderId="18"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left" vertical="center" wrapText="1"/>
    </xf>
    <xf numFmtId="17" fontId="10" fillId="0" borderId="17" xfId="0" applyNumberFormat="1" applyFont="1" applyBorder="1" applyAlignment="1">
      <alignment horizontal="left" vertical="center" wrapText="1"/>
    </xf>
    <xf numFmtId="49" fontId="10" fillId="0" borderId="17" xfId="0" applyNumberFormat="1" applyFont="1" applyBorder="1" applyAlignment="1">
      <alignment horizontal="center" vertical="center" wrapText="1"/>
    </xf>
    <xf numFmtId="17" fontId="10" fillId="0" borderId="17" xfId="0" applyNumberFormat="1" applyFont="1" applyBorder="1" applyAlignment="1">
      <alignment horizontal="center" vertical="center" wrapText="1"/>
    </xf>
    <xf numFmtId="4" fontId="10" fillId="0" borderId="17"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5" borderId="21" xfId="0" applyFont="1" applyFill="1" applyBorder="1" applyAlignment="1">
      <alignment horizontal="center" vertical="center" wrapText="1"/>
    </xf>
    <xf numFmtId="49" fontId="25" fillId="5" borderId="21" xfId="0" applyNumberFormat="1" applyFont="1" applyFill="1" applyBorder="1" applyAlignment="1">
      <alignment horizontal="center" vertical="center" wrapText="1"/>
    </xf>
    <xf numFmtId="0" fontId="25" fillId="5" borderId="25" xfId="0" applyFont="1" applyFill="1" applyBorder="1" applyAlignment="1">
      <alignment horizontal="center" vertical="center" wrapText="1"/>
    </xf>
    <xf numFmtId="49" fontId="25" fillId="5" borderId="25" xfId="0" applyNumberFormat="1"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7" xfId="0" applyFill="1" applyBorder="1" applyAlignment="1">
      <alignment horizontal="center" vertical="center" wrapText="1"/>
    </xf>
    <xf numFmtId="0" fontId="0" fillId="5" borderId="17" xfId="0" applyFill="1" applyBorder="1" applyAlignment="1">
      <alignment horizontal="left" vertical="center" wrapText="1"/>
    </xf>
    <xf numFmtId="4" fontId="0" fillId="5" borderId="17" xfId="0" applyNumberFormat="1" applyFill="1" applyBorder="1" applyAlignment="1">
      <alignment horizontal="center" vertical="center"/>
    </xf>
    <xf numFmtId="0" fontId="0" fillId="0" borderId="0" xfId="0" applyAlignment="1">
      <alignment horizontal="center" vertical="center" wrapText="1"/>
    </xf>
    <xf numFmtId="3" fontId="5" fillId="4" borderId="2" xfId="0" applyNumberFormat="1" applyFont="1" applyFill="1" applyBorder="1" applyAlignment="1">
      <alignment horizontal="center" vertical="center" wrapText="1"/>
    </xf>
    <xf numFmtId="0" fontId="0" fillId="8" borderId="16" xfId="0" applyFill="1" applyBorder="1" applyAlignment="1">
      <alignment horizontal="center" vertical="center" wrapText="1"/>
    </xf>
    <xf numFmtId="0" fontId="0" fillId="8" borderId="17" xfId="0" applyFill="1" applyBorder="1" applyAlignment="1">
      <alignment horizontal="center" vertical="center" wrapText="1"/>
    </xf>
    <xf numFmtId="0" fontId="4" fillId="8" borderId="17" xfId="0" applyFont="1" applyFill="1" applyBorder="1" applyAlignment="1">
      <alignment horizontal="center" vertical="center" wrapText="1"/>
    </xf>
    <xf numFmtId="0" fontId="0" fillId="8" borderId="17" xfId="0" applyFill="1" applyBorder="1" applyAlignment="1">
      <alignment horizontal="left" vertical="center" wrapText="1"/>
    </xf>
    <xf numFmtId="4" fontId="0" fillId="8" borderId="17" xfId="0" applyNumberFormat="1" applyFill="1" applyBorder="1" applyAlignment="1">
      <alignment horizontal="center" vertical="center" wrapText="1"/>
    </xf>
    <xf numFmtId="0" fontId="0" fillId="8" borderId="18"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21" xfId="0" applyFill="1" applyBorder="1" applyAlignment="1">
      <alignment horizontal="center" vertical="center" wrapText="1"/>
    </xf>
    <xf numFmtId="0" fontId="4" fillId="8" borderId="21" xfId="0" applyFont="1" applyFill="1" applyBorder="1" applyAlignment="1">
      <alignment horizontal="center" vertical="center" wrapText="1"/>
    </xf>
    <xf numFmtId="0" fontId="0" fillId="8" borderId="21" xfId="0" applyFill="1" applyBorder="1" applyAlignment="1">
      <alignment horizontal="left" vertical="center" wrapText="1"/>
    </xf>
    <xf numFmtId="4" fontId="0" fillId="8" borderId="21" xfId="0" applyNumberFormat="1" applyFill="1" applyBorder="1" applyAlignment="1">
      <alignment horizontal="center" vertical="center" wrapText="1"/>
    </xf>
    <xf numFmtId="0" fontId="0" fillId="8" borderId="28"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20" xfId="0" applyFill="1" applyBorder="1" applyAlignment="1">
      <alignment horizontal="center" vertical="center" wrapText="1"/>
    </xf>
    <xf numFmtId="0" fontId="4" fillId="8" borderId="20" xfId="0" applyFont="1" applyFill="1" applyBorder="1" applyAlignment="1">
      <alignment vertical="center" wrapText="1"/>
    </xf>
    <xf numFmtId="0" fontId="25" fillId="8" borderId="20" xfId="0" applyFont="1" applyFill="1" applyBorder="1" applyAlignment="1">
      <alignment vertical="center" wrapText="1"/>
    </xf>
    <xf numFmtId="0" fontId="0" fillId="8" borderId="20" xfId="0" applyFill="1" applyBorder="1" applyAlignment="1">
      <alignment horizontal="left" vertical="center" wrapText="1"/>
    </xf>
    <xf numFmtId="4" fontId="0" fillId="8" borderId="20" xfId="0" applyNumberFormat="1" applyFill="1" applyBorder="1" applyAlignment="1">
      <alignment horizontal="center" vertical="center" wrapText="1"/>
    </xf>
    <xf numFmtId="0" fontId="0" fillId="8" borderId="22" xfId="0" applyFill="1" applyBorder="1" applyAlignment="1">
      <alignment horizontal="center" vertical="center" wrapText="1"/>
    </xf>
    <xf numFmtId="0" fontId="0" fillId="0" borderId="3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17" fontId="0"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 fontId="0" fillId="0" borderId="0" xfId="0" applyNumberFormat="1" applyAlignment="1">
      <alignment horizontal="center" vertical="center"/>
    </xf>
    <xf numFmtId="4" fontId="0" fillId="0" borderId="15" xfId="0" applyNumberFormat="1" applyFont="1" applyFill="1" applyBorder="1" applyAlignment="1">
      <alignment horizontal="center" vertical="center"/>
    </xf>
    <xf numFmtId="169" fontId="0" fillId="0" borderId="0" xfId="0" applyNumberFormat="1" applyFont="1" applyFill="1" applyAlignment="1">
      <alignment horizontal="center" vertical="center"/>
    </xf>
    <xf numFmtId="0" fontId="33" fillId="0" borderId="15" xfId="0"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0" fontId="0" fillId="0" borderId="15" xfId="0"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17" fontId="7" fillId="0" borderId="15"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xf>
    <xf numFmtId="0" fontId="39" fillId="0" borderId="8" xfId="0" applyFont="1" applyFill="1" applyBorder="1" applyAlignment="1">
      <alignment horizontal="center" vertical="center"/>
    </xf>
    <xf numFmtId="0" fontId="39" fillId="6" borderId="8" xfId="0" applyFont="1" applyFill="1" applyBorder="1" applyAlignment="1">
      <alignment horizontal="center" vertical="center"/>
    </xf>
    <xf numFmtId="17" fontId="3" fillId="6" borderId="2" xfId="0" applyNumberFormat="1" applyFont="1" applyFill="1" applyBorder="1" applyAlignment="1">
      <alignment horizontal="center" vertical="center" wrapText="1"/>
    </xf>
    <xf numFmtId="0" fontId="39" fillId="0" borderId="2" xfId="0" applyFont="1" applyFill="1" applyBorder="1" applyAlignment="1">
      <alignment horizontal="center" vertical="center"/>
    </xf>
    <xf numFmtId="0" fontId="39" fillId="6" borderId="2" xfId="0" applyFont="1" applyFill="1" applyBorder="1" applyAlignment="1">
      <alignment horizontal="center" vertical="center"/>
    </xf>
    <xf numFmtId="0" fontId="27" fillId="6" borderId="2"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6" borderId="2" xfId="0" applyFont="1" applyFill="1" applyBorder="1" applyAlignment="1">
      <alignment horizontal="center" vertical="center"/>
    </xf>
    <xf numFmtId="0" fontId="7" fillId="0" borderId="2" xfId="0" applyFont="1" applyFill="1" applyBorder="1" applyAlignment="1">
      <alignment horizontal="center" wrapText="1"/>
    </xf>
    <xf numFmtId="0" fontId="7" fillId="0" borderId="2" xfId="0" applyFont="1" applyFill="1" applyBorder="1"/>
    <xf numFmtId="0" fontId="7" fillId="6" borderId="2" xfId="0" applyFont="1" applyFill="1" applyBorder="1"/>
    <xf numFmtId="49" fontId="0" fillId="6"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wrapText="1"/>
    </xf>
    <xf numFmtId="4" fontId="7" fillId="6" borderId="2" xfId="0" applyNumberFormat="1" applyFont="1" applyFill="1" applyBorder="1"/>
    <xf numFmtId="165" fontId="7" fillId="6" borderId="2" xfId="0" applyNumberFormat="1" applyFont="1" applyFill="1" applyBorder="1" applyAlignment="1">
      <alignment horizontal="center" vertical="center" wrapText="1"/>
    </xf>
    <xf numFmtId="165" fontId="7" fillId="6" borderId="2" xfId="0" applyNumberFormat="1" applyFont="1" applyFill="1" applyBorder="1" applyAlignment="1">
      <alignment wrapText="1"/>
    </xf>
    <xf numFmtId="165" fontId="3" fillId="6" borderId="2" xfId="0" applyNumberFormat="1" applyFont="1" applyFill="1" applyBorder="1" applyAlignment="1">
      <alignment horizontal="center" vertical="center" wrapText="1"/>
    </xf>
    <xf numFmtId="0" fontId="0" fillId="0" borderId="2" xfId="0" applyFont="1" applyFill="1" applyBorder="1"/>
    <xf numFmtId="4" fontId="0" fillId="0" borderId="2" xfId="0" applyNumberFormat="1" applyFont="1" applyFill="1" applyBorder="1"/>
    <xf numFmtId="165" fontId="0" fillId="0" borderId="2" xfId="0" applyNumberFormat="1" applyFont="1" applyFill="1" applyBorder="1" applyAlignment="1">
      <alignment horizontal="center" vertical="center" wrapText="1"/>
    </xf>
    <xf numFmtId="165" fontId="0" fillId="0" borderId="2" xfId="0" applyNumberFormat="1" applyFont="1" applyFill="1" applyBorder="1" applyAlignment="1">
      <alignment wrapText="1"/>
    </xf>
    <xf numFmtId="0" fontId="0" fillId="6" borderId="2" xfId="0" applyFont="1" applyFill="1" applyBorder="1"/>
    <xf numFmtId="4" fontId="0" fillId="6" borderId="2" xfId="0" applyNumberFormat="1" applyFont="1" applyFill="1" applyBorder="1"/>
    <xf numFmtId="165" fontId="0" fillId="6" borderId="2" xfId="0" applyNumberFormat="1" applyFont="1" applyFill="1" applyBorder="1" applyAlignment="1">
      <alignment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xf numFmtId="4" fontId="0" fillId="0" borderId="0" xfId="0" applyNumberFormat="1" applyFont="1" applyFill="1" applyBorder="1"/>
    <xf numFmtId="165"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wrapText="1"/>
    </xf>
    <xf numFmtId="0" fontId="37" fillId="0" borderId="0" xfId="0" applyFont="1"/>
    <xf numFmtId="4" fontId="37" fillId="0" borderId="0" xfId="0" applyNumberFormat="1" applyFont="1"/>
    <xf numFmtId="0" fontId="40" fillId="0" borderId="0" xfId="0" applyFont="1"/>
    <xf numFmtId="0" fontId="41" fillId="4" borderId="5" xfId="0" applyFont="1" applyFill="1" applyBorder="1" applyAlignment="1">
      <alignment horizontal="center" vertical="center" wrapText="1"/>
    </xf>
    <xf numFmtId="0" fontId="41" fillId="4" borderId="2" xfId="0" applyFont="1" applyFill="1" applyBorder="1" applyAlignment="1">
      <alignment horizontal="center" vertical="center" wrapText="1"/>
    </xf>
    <xf numFmtId="1" fontId="41" fillId="4" borderId="2" xfId="0" applyNumberFormat="1" applyFont="1" applyFill="1" applyBorder="1" applyAlignment="1">
      <alignment horizontal="center" vertical="center" wrapText="1"/>
    </xf>
    <xf numFmtId="0" fontId="41" fillId="4" borderId="5" xfId="0" applyFont="1" applyFill="1" applyBorder="1" applyAlignment="1">
      <alignment horizontal="center" vertical="center"/>
    </xf>
    <xf numFmtId="4" fontId="41" fillId="4"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0" xfId="0" applyFont="1" applyFill="1"/>
    <xf numFmtId="0" fontId="10" fillId="0" borderId="0" xfId="0" applyFont="1" applyFill="1"/>
    <xf numFmtId="4" fontId="7" fillId="0" borderId="2" xfId="4" applyNumberFormat="1" applyFont="1" applyFill="1" applyBorder="1" applyAlignment="1">
      <alignment horizontal="center" vertical="center" wrapText="1"/>
    </xf>
    <xf numFmtId="4" fontId="3" fillId="6" borderId="2" xfId="4" applyNumberFormat="1" applyFont="1" applyFill="1" applyBorder="1" applyAlignment="1">
      <alignment horizontal="center" vertical="center" wrapText="1"/>
    </xf>
    <xf numFmtId="4" fontId="3" fillId="6" borderId="2"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xf numFmtId="17" fontId="7" fillId="0" borderId="5" xfId="0" quotePrefix="1" applyNumberFormat="1" applyFont="1" applyFill="1" applyBorder="1" applyAlignment="1">
      <alignment horizontal="center" vertical="center" wrapText="1"/>
    </xf>
    <xf numFmtId="4" fontId="7" fillId="0" borderId="5" xfId="0" quotePrefix="1"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7" fontId="7" fillId="5" borderId="2" xfId="0" applyNumberFormat="1" applyFont="1" applyFill="1" applyBorder="1" applyAlignment="1">
      <alignment horizontal="center" vertical="center" wrapText="1"/>
    </xf>
    <xf numFmtId="17" fontId="7"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xf>
    <xf numFmtId="4" fontId="7" fillId="5" borderId="5" xfId="0" quotePrefix="1" applyNumberFormat="1" applyFont="1" applyFill="1" applyBorder="1" applyAlignment="1">
      <alignment horizontal="center" vertical="center"/>
    </xf>
    <xf numFmtId="4" fontId="3" fillId="6" borderId="5" xfId="0" quotePrefix="1" applyNumberFormat="1" applyFont="1" applyFill="1" applyBorder="1" applyAlignment="1">
      <alignment horizontal="center" vertical="center"/>
    </xf>
    <xf numFmtId="0" fontId="42" fillId="0" borderId="0" xfId="0" applyFont="1" applyFill="1"/>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17" fontId="0" fillId="5" borderId="2" xfId="0" applyNumberFormat="1" applyFont="1" applyFill="1" applyBorder="1" applyAlignment="1">
      <alignment horizontal="center" vertical="center" wrapText="1"/>
    </xf>
    <xf numFmtId="4" fontId="0" fillId="5" borderId="2" xfId="0" applyNumberFormat="1" applyFont="1" applyFill="1" applyBorder="1" applyAlignment="1">
      <alignment horizontal="center" vertical="center"/>
    </xf>
    <xf numFmtId="164"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left" vertical="center"/>
    </xf>
    <xf numFmtId="0" fontId="7" fillId="0" borderId="6" xfId="0" applyFont="1" applyFill="1" applyBorder="1" applyAlignment="1">
      <alignment horizontal="center"/>
    </xf>
    <xf numFmtId="4" fontId="7" fillId="0" borderId="6" xfId="0" applyNumberFormat="1" applyFont="1" applyFill="1" applyBorder="1" applyAlignment="1">
      <alignment horizontal="center" vertical="center" wrapText="1"/>
    </xf>
    <xf numFmtId="0" fontId="7" fillId="6" borderId="1" xfId="0" applyFont="1" applyFill="1" applyBorder="1" applyAlignment="1">
      <alignment horizontal="center"/>
    </xf>
    <xf numFmtId="0" fontId="7" fillId="6" borderId="6" xfId="0" applyFont="1" applyFill="1" applyBorder="1" applyAlignment="1">
      <alignment horizontal="center"/>
    </xf>
    <xf numFmtId="4" fontId="7" fillId="6" borderId="6" xfId="0" applyNumberFormat="1" applyFont="1" applyFill="1" applyBorder="1" applyAlignment="1">
      <alignment horizontal="center" vertical="center" wrapText="1"/>
    </xf>
    <xf numFmtId="0" fontId="7" fillId="6" borderId="5" xfId="0" applyFont="1" applyFill="1" applyBorder="1" applyAlignment="1">
      <alignment horizontal="center"/>
    </xf>
    <xf numFmtId="4" fontId="7" fillId="6"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xf>
    <xf numFmtId="0" fontId="7" fillId="0" borderId="2" xfId="0" applyFont="1" applyFill="1" applyBorder="1" applyAlignment="1">
      <alignment vertical="center"/>
    </xf>
    <xf numFmtId="4" fontId="7" fillId="0" borderId="2" xfId="0" applyNumberFormat="1" applyFont="1" applyFill="1" applyBorder="1" applyAlignment="1">
      <alignment vertical="center"/>
    </xf>
    <xf numFmtId="0" fontId="7" fillId="6" borderId="2" xfId="0" applyFont="1" applyFill="1" applyBorder="1" applyAlignment="1">
      <alignment vertical="center"/>
    </xf>
    <xf numFmtId="4" fontId="3" fillId="6" borderId="2" xfId="0" applyNumberFormat="1" applyFont="1" applyFill="1" applyBorder="1" applyAlignment="1">
      <alignment vertical="center"/>
    </xf>
    <xf numFmtId="0" fontId="3" fillId="0" borderId="0" xfId="0" applyFont="1"/>
    <xf numFmtId="4" fontId="0" fillId="0" borderId="2" xfId="0" applyNumberFormat="1" applyFont="1" applyFill="1" applyBorder="1" applyAlignment="1">
      <alignment horizontal="center" vertical="center" wrapText="1"/>
    </xf>
    <xf numFmtId="0" fontId="0" fillId="6" borderId="2" xfId="0" applyFont="1" applyFill="1" applyBorder="1" applyAlignment="1">
      <alignment horizontal="left" vertical="center" wrapText="1"/>
    </xf>
    <xf numFmtId="4" fontId="0" fillId="6" borderId="2" xfId="0" applyNumberFormat="1" applyFont="1" applyFill="1" applyBorder="1" applyAlignment="1">
      <alignment horizontal="center" vertical="center" wrapText="1"/>
    </xf>
    <xf numFmtId="4"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protection locked="0"/>
    </xf>
    <xf numFmtId="4" fontId="7" fillId="0" borderId="0" xfId="0" applyNumberFormat="1" applyFont="1" applyFill="1"/>
    <xf numFmtId="0" fontId="7" fillId="6" borderId="2" xfId="0" applyNumberFormat="1" applyFont="1" applyFill="1" applyBorder="1" applyAlignment="1" applyProtection="1">
      <alignment horizontal="center" vertical="center" wrapText="1"/>
      <protection locked="0"/>
    </xf>
    <xf numFmtId="0" fontId="3" fillId="6"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wrapText="1"/>
      <protection locked="0"/>
    </xf>
    <xf numFmtId="0" fontId="7" fillId="0" borderId="5" xfId="0" applyFont="1" applyFill="1" applyBorder="1" applyAlignment="1">
      <alignment wrapText="1"/>
    </xf>
    <xf numFmtId="0" fontId="8" fillId="6" borderId="2" xfId="0" applyNumberFormat="1" applyFont="1" applyFill="1" applyBorder="1" applyAlignment="1" applyProtection="1">
      <alignment horizontal="center" vertical="center" wrapText="1"/>
      <protection locked="0"/>
    </xf>
    <xf numFmtId="4" fontId="7" fillId="6" borderId="2" xfId="0" applyNumberFormat="1" applyFont="1" applyFill="1" applyBorder="1" applyAlignment="1" applyProtection="1">
      <alignment horizontal="center" vertical="center" wrapText="1"/>
      <protection locked="0"/>
    </xf>
    <xf numFmtId="0" fontId="7" fillId="6" borderId="5" xfId="0" applyFont="1" applyFill="1" applyBorder="1" applyAlignment="1">
      <alignment wrapText="1"/>
    </xf>
    <xf numFmtId="4" fontId="3" fillId="6" borderId="2" xfId="0" applyNumberFormat="1" applyFont="1" applyFill="1" applyBorder="1" applyAlignment="1" applyProtection="1">
      <alignment horizontal="center" vertical="center" wrapText="1"/>
      <protection locked="0"/>
    </xf>
    <xf numFmtId="0" fontId="7" fillId="6" borderId="1" xfId="0" applyNumberFormat="1"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7" fillId="6" borderId="5" xfId="0" applyNumberFormat="1" applyFont="1" applyFill="1" applyBorder="1" applyAlignment="1" applyProtection="1">
      <alignment horizontal="center" vertical="center" wrapText="1"/>
      <protection locked="0"/>
    </xf>
    <xf numFmtId="0" fontId="7" fillId="5"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0" fillId="8" borderId="2" xfId="0" applyFill="1" applyBorder="1"/>
    <xf numFmtId="0" fontId="0" fillId="8" borderId="6" xfId="0" applyFill="1" applyBorder="1" applyAlignment="1">
      <alignment horizontal="center" vertical="center" wrapText="1"/>
    </xf>
    <xf numFmtId="0" fontId="44" fillId="0" borderId="0" xfId="0" applyFont="1"/>
    <xf numFmtId="0" fontId="45" fillId="0" borderId="0" xfId="0" applyFont="1"/>
    <xf numFmtId="4" fontId="45" fillId="0" borderId="0" xfId="0" applyNumberFormat="1" applyFont="1"/>
    <xf numFmtId="49" fontId="7" fillId="0" borderId="2" xfId="0" applyNumberFormat="1" applyFont="1" applyFill="1" applyBorder="1" applyAlignment="1">
      <alignment horizontal="center" vertical="center"/>
    </xf>
    <xf numFmtId="0" fontId="6" fillId="0" borderId="0" xfId="0" applyFont="1" applyFill="1" applyAlignment="1">
      <alignment horizontal="center" vertical="center"/>
    </xf>
    <xf numFmtId="1"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7" fillId="5" borderId="2" xfId="0" applyFont="1" applyFill="1" applyBorder="1" applyAlignment="1">
      <alignment horizontal="left" vertical="top" wrapText="1"/>
    </xf>
    <xf numFmtId="4" fontId="7" fillId="5" borderId="2" xfId="0" applyNumberFormat="1" applyFont="1" applyFill="1" applyBorder="1" applyAlignment="1">
      <alignment horizontal="center" vertical="center"/>
    </xf>
    <xf numFmtId="0" fontId="7" fillId="5" borderId="2" xfId="0" applyFont="1" applyFill="1" applyBorder="1" applyAlignment="1">
      <alignment horizontal="left" vertical="center" wrapText="1"/>
    </xf>
    <xf numFmtId="0" fontId="7" fillId="0" borderId="0" xfId="0" applyFont="1" applyFill="1" applyAlignment="1">
      <alignment vertical="center"/>
    </xf>
    <xf numFmtId="164" fontId="7" fillId="5" borderId="0" xfId="0" applyNumberFormat="1" applyFont="1" applyFill="1" applyAlignment="1">
      <alignment horizontal="center" vertical="center"/>
    </xf>
    <xf numFmtId="0" fontId="7" fillId="6" borderId="2" xfId="0" applyFont="1" applyFill="1" applyBorder="1" applyAlignment="1">
      <alignment horizontal="left" vertical="center"/>
    </xf>
    <xf numFmtId="0" fontId="8"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17" fontId="0" fillId="0" borderId="1" xfId="0" applyNumberFormat="1" applyFill="1" applyBorder="1" applyAlignment="1">
      <alignment horizontal="center" vertical="center" wrapText="1"/>
    </xf>
    <xf numFmtId="4" fontId="42" fillId="0" borderId="1" xfId="0" applyNumberFormat="1" applyFont="1" applyFill="1" applyBorder="1" applyAlignment="1">
      <alignment horizontal="center" vertical="center"/>
    </xf>
    <xf numFmtId="49" fontId="0" fillId="0" borderId="2" xfId="0" applyNumberForma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Continuous" vertical="center" wrapText="1"/>
    </xf>
    <xf numFmtId="0" fontId="7" fillId="0" borderId="1" xfId="0" applyFont="1" applyFill="1" applyBorder="1"/>
    <xf numFmtId="0" fontId="0" fillId="8" borderId="0" xfId="0" applyFont="1" applyFill="1"/>
    <xf numFmtId="0" fontId="7" fillId="6" borderId="1" xfId="0" applyFont="1" applyFill="1" applyBorder="1"/>
    <xf numFmtId="0" fontId="7" fillId="6" borderId="5" xfId="0" applyFont="1" applyFill="1" applyBorder="1"/>
    <xf numFmtId="0" fontId="7" fillId="8" borderId="2" xfId="0" applyFont="1" applyFill="1" applyBorder="1" applyAlignment="1">
      <alignment horizontal="center" vertical="center"/>
    </xf>
    <xf numFmtId="4" fontId="0" fillId="8" borderId="2" xfId="0" applyNumberFormat="1" applyFont="1" applyFill="1" applyBorder="1" applyAlignment="1">
      <alignment horizontal="center" vertical="center"/>
    </xf>
    <xf numFmtId="4" fontId="0" fillId="0" borderId="2" xfId="0" applyNumberFormat="1" applyBorder="1"/>
    <xf numFmtId="0" fontId="0" fillId="0" borderId="0" xfId="0"/>
    <xf numFmtId="0" fontId="4" fillId="0" borderId="0" xfId="0" applyFont="1"/>
    <xf numFmtId="4" fontId="0" fillId="0" borderId="0" xfId="0" applyNumberFormat="1"/>
    <xf numFmtId="0" fontId="6" fillId="0" borderId="0" xfId="0" applyFont="1" applyAlignment="1">
      <alignment horizontal="center" vertical="center"/>
    </xf>
    <xf numFmtId="0" fontId="6" fillId="0" borderId="0" xfId="0" applyFont="1"/>
    <xf numFmtId="49" fontId="7" fillId="0" borderId="2" xfId="0" applyNumberFormat="1" applyFont="1" applyFill="1" applyBorder="1" applyAlignment="1">
      <alignment horizontal="center" vertical="center" wrapText="1"/>
    </xf>
    <xf numFmtId="164" fontId="7" fillId="0" borderId="0" xfId="0" applyNumberFormat="1" applyFont="1" applyFill="1" applyAlignment="1">
      <alignment horizontal="center" vertical="center"/>
    </xf>
    <xf numFmtId="0" fontId="7" fillId="0" borderId="0" xfId="0" applyFont="1" applyFill="1"/>
    <xf numFmtId="17" fontId="7"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0" xfId="0" applyFont="1" applyFill="1"/>
    <xf numFmtId="0" fontId="0" fillId="0" borderId="2" xfId="0" applyFont="1" applyFill="1" applyBorder="1" applyAlignment="1">
      <alignment horizontal="center" vertical="center"/>
    </xf>
    <xf numFmtId="0" fontId="0" fillId="0" borderId="0" xfId="0" applyFont="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4" borderId="1" xfId="0" applyFont="1" applyFill="1" applyBorder="1" applyAlignment="1">
      <alignment horizontal="center"/>
    </xf>
    <xf numFmtId="0" fontId="7" fillId="0" borderId="2" xfId="0" applyFont="1" applyBorder="1" applyAlignment="1">
      <alignment horizontal="center"/>
    </xf>
    <xf numFmtId="0" fontId="0" fillId="0" borderId="2" xfId="0" applyBorder="1" applyAlignment="1">
      <alignment horizontal="center" vertical="center"/>
    </xf>
    <xf numFmtId="0" fontId="0" fillId="0" borderId="1" xfId="0" applyFont="1" applyFill="1" applyBorder="1" applyAlignment="1">
      <alignment horizontal="center" vertical="center" wrapText="1"/>
    </xf>
    <xf numFmtId="4" fontId="7" fillId="0" borderId="2" xfId="0" applyNumberFormat="1"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Fill="1" applyBorder="1"/>
    <xf numFmtId="0" fontId="0" fillId="0" borderId="2" xfId="0" applyFont="1" applyFill="1" applyBorder="1" applyAlignment="1">
      <alignment horizontal="center"/>
    </xf>
    <xf numFmtId="0" fontId="7" fillId="0" borderId="2"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0" fillId="0" borderId="2" xfId="0" applyFont="1" applyFill="1" applyBorder="1" applyAlignment="1">
      <alignment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3" fontId="0" fillId="0" borderId="2" xfId="0" applyNumberFormat="1" applyFont="1" applyBorder="1" applyAlignment="1">
      <alignment horizontal="center"/>
    </xf>
    <xf numFmtId="4" fontId="0" fillId="0" borderId="2" xfId="0" applyNumberFormat="1" applyFont="1" applyBorder="1"/>
    <xf numFmtId="4" fontId="0" fillId="0" borderId="2" xfId="0" applyNumberFormat="1" applyFont="1" applyBorder="1" applyAlignment="1">
      <alignment horizontal="right"/>
    </xf>
    <xf numFmtId="0" fontId="0" fillId="0" borderId="2" xfId="0" applyBorder="1" applyAlignment="1">
      <alignment horizontal="center"/>
    </xf>
    <xf numFmtId="0" fontId="8"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4" fillId="0" borderId="2" xfId="0" applyFont="1" applyFill="1" applyBorder="1" applyAlignment="1">
      <alignment horizontal="center" vertical="center" wrapText="1"/>
    </xf>
    <xf numFmtId="3" fontId="0" fillId="0" borderId="2" xfId="0" applyNumberFormat="1" applyBorder="1" applyAlignment="1">
      <alignment horizontal="center" vertical="center"/>
    </xf>
    <xf numFmtId="3" fontId="0" fillId="0" borderId="2" xfId="0" applyNumberFormat="1" applyBorder="1" applyAlignment="1">
      <alignment horizontal="center"/>
    </xf>
    <xf numFmtId="0" fontId="0" fillId="0" borderId="2" xfId="0" applyFill="1" applyBorder="1" applyAlignment="1">
      <alignment horizontal="center" vertical="center" wrapText="1"/>
    </xf>
    <xf numFmtId="0" fontId="0" fillId="4" borderId="2" xfId="0" applyFont="1" applyFill="1" applyBorder="1" applyAlignment="1">
      <alignment horizontal="center"/>
    </xf>
    <xf numFmtId="0" fontId="0" fillId="0" borderId="2" xfId="0" applyFont="1" applyBorder="1" applyAlignment="1">
      <alignment horizontal="center"/>
    </xf>
    <xf numFmtId="0" fontId="0" fillId="0" borderId="2" xfId="0" applyBorder="1"/>
    <xf numFmtId="4" fontId="0" fillId="0" borderId="2" xfId="0" applyNumberFormat="1" applyBorder="1" applyAlignment="1">
      <alignment horizontal="right" vertical="center"/>
    </xf>
    <xf numFmtId="4" fontId="0" fillId="0" borderId="2" xfId="0" applyNumberFormat="1" applyBorder="1" applyAlignment="1">
      <alignment horizontal="right"/>
    </xf>
    <xf numFmtId="0" fontId="0" fillId="0" borderId="4" xfId="0" applyBorder="1" applyAlignment="1">
      <alignment horizontal="center"/>
    </xf>
    <xf numFmtId="0" fontId="0" fillId="0" borderId="1" xfId="0" applyFont="1" applyFill="1" applyBorder="1" applyAlignment="1">
      <alignment horizontal="center" vertical="center"/>
    </xf>
    <xf numFmtId="4" fontId="0" fillId="0" borderId="1" xfId="0" applyNumberFormat="1" applyFont="1" applyFill="1" applyBorder="1" applyAlignment="1">
      <alignment horizontal="center" vertical="center"/>
    </xf>
    <xf numFmtId="0" fontId="0" fillId="0" borderId="2" xfId="0" applyFont="1" applyFill="1" applyBorder="1" applyAlignment="1">
      <alignment horizontal="left" vertical="center"/>
    </xf>
    <xf numFmtId="17" fontId="0" fillId="0"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49" fontId="7" fillId="7" borderId="2" xfId="0" applyNumberFormat="1" applyFont="1" applyFill="1" applyBorder="1" applyAlignment="1">
      <alignment horizontal="center" vertical="center" wrapText="1"/>
    </xf>
    <xf numFmtId="3" fontId="0" fillId="0" borderId="4" xfId="0" applyNumberFormat="1" applyFont="1" applyBorder="1" applyAlignment="1">
      <alignment horizontal="center"/>
    </xf>
    <xf numFmtId="17" fontId="7" fillId="0" borderId="2" xfId="32" applyNumberFormat="1" applyFont="1" applyFill="1" applyBorder="1" applyAlignment="1">
      <alignment horizontal="center" vertical="center" wrapText="1"/>
    </xf>
    <xf numFmtId="49" fontId="7" fillId="0" borderId="2" xfId="32" applyNumberFormat="1" applyFont="1" applyFill="1" applyBorder="1" applyAlignment="1">
      <alignment horizontal="center" vertical="center" wrapText="1"/>
    </xf>
    <xf numFmtId="164" fontId="7" fillId="0" borderId="0" xfId="32" applyNumberFormat="1" applyFont="1" applyFill="1" applyAlignment="1">
      <alignment horizontal="center" vertical="center"/>
    </xf>
    <xf numFmtId="0" fontId="7" fillId="0" borderId="0" xfId="32" applyFont="1" applyFill="1"/>
    <xf numFmtId="0" fontId="7" fillId="0" borderId="2" xfId="32" applyFont="1" applyFill="1" applyBorder="1" applyAlignment="1">
      <alignment horizontal="center" vertical="center" wrapText="1"/>
    </xf>
    <xf numFmtId="0" fontId="7" fillId="0" borderId="2" xfId="32" applyFont="1" applyFill="1" applyBorder="1" applyAlignment="1">
      <alignment horizontal="center" vertical="center"/>
    </xf>
    <xf numFmtId="0" fontId="8" fillId="0" borderId="2" xfId="32" applyFont="1" applyFill="1" applyBorder="1" applyAlignment="1">
      <alignment horizontal="center" vertical="center" wrapText="1"/>
    </xf>
    <xf numFmtId="4" fontId="7" fillId="0" borderId="2" xfId="32" applyNumberFormat="1" applyFont="1" applyFill="1" applyBorder="1" applyAlignment="1">
      <alignment horizontal="center" vertical="center"/>
    </xf>
    <xf numFmtId="0" fontId="25" fillId="0" borderId="0" xfId="32" applyFont="1"/>
    <xf numFmtId="0" fontId="25" fillId="0" borderId="2" xfId="32" applyFont="1" applyFill="1" applyBorder="1" applyAlignment="1">
      <alignment horizontal="center" vertical="center"/>
    </xf>
    <xf numFmtId="0" fontId="25" fillId="0" borderId="2" xfId="32" applyFont="1" applyFill="1" applyBorder="1" applyAlignment="1">
      <alignment horizontal="center" vertical="center" wrapText="1"/>
    </xf>
    <xf numFmtId="49" fontId="25" fillId="0" borderId="2" xfId="32" applyNumberFormat="1" applyFont="1" applyFill="1" applyBorder="1" applyAlignment="1">
      <alignment horizontal="center" vertical="center" wrapText="1"/>
    </xf>
    <xf numFmtId="17" fontId="4" fillId="0" borderId="2" xfId="32" applyNumberFormat="1" applyFont="1" applyFill="1" applyBorder="1" applyAlignment="1">
      <alignment horizontal="center" vertical="center" wrapText="1"/>
    </xf>
    <xf numFmtId="17" fontId="25" fillId="0" borderId="2" xfId="32" applyNumberFormat="1" applyFont="1" applyFill="1" applyBorder="1" applyAlignment="1">
      <alignment horizontal="center" vertical="center" wrapText="1"/>
    </xf>
    <xf numFmtId="4" fontId="25" fillId="0" borderId="2" xfId="32" applyNumberFormat="1" applyFont="1" applyFill="1" applyBorder="1" applyAlignment="1">
      <alignment horizontal="center" vertical="center"/>
    </xf>
    <xf numFmtId="164" fontId="25" fillId="0" borderId="0" xfId="32" applyNumberFormat="1" applyFont="1" applyFill="1" applyAlignment="1">
      <alignment horizontal="center" vertical="center"/>
    </xf>
    <xf numFmtId="0" fontId="25" fillId="0" borderId="0" xfId="32" applyFont="1" applyFill="1"/>
    <xf numFmtId="0" fontId="7" fillId="0" borderId="2" xfId="32" applyFont="1" applyFill="1" applyBorder="1"/>
    <xf numFmtId="0" fontId="7" fillId="0" borderId="0" xfId="32" applyFont="1" applyFill="1" applyAlignment="1">
      <alignment horizontal="center" vertical="center"/>
    </xf>
    <xf numFmtId="0" fontId="6" fillId="0" borderId="0" xfId="32" applyFont="1" applyFill="1"/>
    <xf numFmtId="0" fontId="30" fillId="0" borderId="0" xfId="32" applyFont="1" applyFill="1"/>
    <xf numFmtId="164" fontId="0" fillId="4" borderId="2" xfId="0" applyNumberFormat="1" applyFont="1" applyFill="1" applyBorder="1" applyAlignment="1">
      <alignment horizontal="center"/>
    </xf>
    <xf numFmtId="164" fontId="0" fillId="4" borderId="9" xfId="0" applyNumberFormat="1" applyFont="1" applyFill="1" applyBorder="1" applyAlignment="1">
      <alignment horizont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4" fontId="0" fillId="0" borderId="1" xfId="0" applyNumberFormat="1" applyFont="1" applyFill="1" applyBorder="1" applyAlignment="1">
      <alignment vertical="center"/>
    </xf>
    <xf numFmtId="0" fontId="0" fillId="0" borderId="0" xfId="0" applyFont="1" applyFill="1" applyAlignment="1">
      <alignment vertical="center"/>
    </xf>
    <xf numFmtId="3" fontId="0" fillId="0" borderId="2" xfId="0" applyNumberFormat="1" applyFont="1" applyFill="1" applyBorder="1" applyAlignment="1">
      <alignment horizontal="center"/>
    </xf>
    <xf numFmtId="0" fontId="0" fillId="0" borderId="13" xfId="0" applyFill="1" applyBorder="1" applyAlignment="1">
      <alignment horizontal="center" vertical="center" wrapText="1"/>
    </xf>
    <xf numFmtId="0" fontId="7"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7" fillId="7" borderId="2" xfId="0" applyFont="1" applyFill="1" applyBorder="1"/>
    <xf numFmtId="4" fontId="7" fillId="7" borderId="2" xfId="0" applyNumberFormat="1" applyFont="1" applyFill="1" applyBorder="1"/>
    <xf numFmtId="165" fontId="7" fillId="7" borderId="2" xfId="0" applyNumberFormat="1" applyFont="1" applyFill="1" applyBorder="1" applyAlignment="1">
      <alignment horizontal="center" vertical="center" wrapText="1"/>
    </xf>
    <xf numFmtId="165" fontId="7" fillId="7" borderId="2" xfId="0" applyNumberFormat="1" applyFont="1" applyFill="1" applyBorder="1" applyAlignment="1">
      <alignment wrapText="1"/>
    </xf>
    <xf numFmtId="17" fontId="7" fillId="7" borderId="2" xfId="0" applyNumberFormat="1" applyFont="1" applyFill="1" applyBorder="1" applyAlignment="1">
      <alignment horizontal="center" vertical="center" wrapText="1"/>
    </xf>
    <xf numFmtId="0" fontId="7" fillId="7" borderId="2" xfId="0" applyFont="1" applyFill="1" applyBorder="1" applyAlignment="1">
      <alignment vertical="center"/>
    </xf>
    <xf numFmtId="170" fontId="7" fillId="7" borderId="2" xfId="6" applyFont="1" applyFill="1" applyBorder="1" applyAlignment="1">
      <alignment vertical="center"/>
    </xf>
    <xf numFmtId="4" fontId="7" fillId="7" borderId="2" xfId="0" applyNumberFormat="1" applyFont="1" applyFill="1" applyBorder="1" applyAlignment="1">
      <alignment horizontal="center" vertical="center"/>
    </xf>
    <xf numFmtId="4" fontId="0" fillId="0" borderId="2" xfId="0" applyNumberFormat="1" applyBorder="1" applyAlignment="1">
      <alignment horizontal="center"/>
    </xf>
    <xf numFmtId="0" fontId="7" fillId="6" borderId="2" xfId="0" applyFont="1" applyFill="1" applyBorder="1" applyAlignment="1">
      <alignment horizontal="center" vertical="center" wrapText="1"/>
    </xf>
    <xf numFmtId="4" fontId="7" fillId="6"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4" fontId="3" fillId="6"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4" fontId="0" fillId="0" borderId="0" xfId="0" applyNumberFormat="1" applyFont="1"/>
    <xf numFmtId="4" fontId="0" fillId="0" borderId="0" xfId="0" applyNumberFormat="1" applyFont="1" applyAlignment="1">
      <alignment horizontal="center"/>
    </xf>
    <xf numFmtId="0" fontId="0" fillId="0" borderId="0" xfId="0" applyFont="1" applyAlignment="1"/>
    <xf numFmtId="0" fontId="7" fillId="0" borderId="0" xfId="0" applyFont="1" applyAlignment="1">
      <alignment horizontal="center" vertical="center"/>
    </xf>
    <xf numFmtId="0" fontId="47" fillId="9" borderId="5" xfId="0" applyFont="1" applyFill="1" applyBorder="1" applyAlignment="1">
      <alignment horizontal="center" vertical="center" wrapText="1"/>
    </xf>
    <xf numFmtId="0" fontId="7" fillId="9" borderId="2" xfId="0" applyFont="1" applyFill="1" applyBorder="1" applyAlignment="1">
      <alignment horizontal="center" vertical="center" wrapText="1"/>
    </xf>
    <xf numFmtId="1" fontId="47" fillId="9" borderId="2" xfId="0" applyNumberFormat="1" applyFont="1" applyFill="1" applyBorder="1" applyAlignment="1">
      <alignment horizontal="center" vertical="center" wrapText="1"/>
    </xf>
    <xf numFmtId="0" fontId="47" fillId="9" borderId="5" xfId="0" applyFont="1" applyFill="1" applyBorder="1" applyAlignment="1">
      <alignment horizontal="center" vertical="center"/>
    </xf>
    <xf numFmtId="4" fontId="47" fillId="9" borderId="2" xfId="0" applyNumberFormat="1" applyFont="1" applyFill="1" applyBorder="1" applyAlignment="1">
      <alignment horizontal="center" vertical="center" wrapText="1"/>
    </xf>
    <xf numFmtId="0" fontId="47" fillId="9" borderId="5" xfId="0" applyFont="1" applyFill="1" applyBorder="1" applyAlignment="1">
      <alignment vertical="center" wrapText="1"/>
    </xf>
    <xf numFmtId="0" fontId="7" fillId="0" borderId="2" xfId="8" applyFont="1" applyFill="1" applyBorder="1" applyAlignment="1">
      <alignment horizontal="center" vertical="center" wrapText="1"/>
    </xf>
    <xf numFmtId="0" fontId="7" fillId="0" borderId="2" xfId="8" applyFont="1" applyFill="1" applyBorder="1" applyAlignment="1">
      <alignment vertical="center" wrapText="1"/>
    </xf>
    <xf numFmtId="4" fontId="7" fillId="0" borderId="2" xfId="8" applyNumberFormat="1" applyFont="1" applyFill="1" applyBorder="1" applyAlignment="1">
      <alignment vertical="center" wrapText="1"/>
    </xf>
    <xf numFmtId="0" fontId="7" fillId="0" borderId="1" xfId="8" applyFont="1" applyFill="1" applyBorder="1" applyAlignment="1">
      <alignment horizontal="center" vertical="center" wrapText="1"/>
    </xf>
    <xf numFmtId="4" fontId="7" fillId="0" borderId="2" xfId="8" applyNumberFormat="1" applyFont="1" applyFill="1" applyBorder="1" applyAlignment="1">
      <alignment horizontal="center" vertical="center" wrapText="1"/>
    </xf>
    <xf numFmtId="0" fontId="0" fillId="0" borderId="1" xfId="8" applyFont="1" applyFill="1" applyBorder="1" applyAlignment="1">
      <alignment horizontal="center" vertical="center" wrapText="1"/>
    </xf>
    <xf numFmtId="0" fontId="0" fillId="0" borderId="2" xfId="8" applyFont="1" applyFill="1" applyBorder="1" applyAlignment="1">
      <alignment horizontal="center" vertical="center" wrapText="1"/>
    </xf>
    <xf numFmtId="0" fontId="0" fillId="0" borderId="2" xfId="8" applyFont="1" applyFill="1" applyBorder="1" applyAlignment="1">
      <alignment vertical="center" wrapText="1"/>
    </xf>
    <xf numFmtId="4" fontId="0" fillId="0" borderId="2" xfId="8" applyNumberFormat="1" applyFont="1" applyFill="1" applyBorder="1" applyAlignment="1">
      <alignment horizontal="center" vertical="center" wrapText="1"/>
    </xf>
    <xf numFmtId="0" fontId="7" fillId="0" borderId="3" xfId="8" applyFont="1" applyFill="1" applyBorder="1" applyAlignment="1">
      <alignment horizontal="center" vertical="center" wrapText="1"/>
    </xf>
    <xf numFmtId="0" fontId="7" fillId="6" borderId="3" xfId="8" applyFont="1" applyFill="1" applyBorder="1" applyAlignment="1">
      <alignment horizontal="center" vertical="center" wrapText="1"/>
    </xf>
    <xf numFmtId="0" fontId="7" fillId="6" borderId="2" xfId="8" applyFont="1" applyFill="1" applyBorder="1" applyAlignment="1">
      <alignment horizontal="center" vertical="center" wrapText="1"/>
    </xf>
    <xf numFmtId="0" fontId="7" fillId="6" borderId="2" xfId="8" applyFont="1" applyFill="1" applyBorder="1" applyAlignment="1">
      <alignment vertical="center" wrapText="1"/>
    </xf>
    <xf numFmtId="0" fontId="3" fillId="6" borderId="2" xfId="8" applyFont="1" applyFill="1" applyBorder="1" applyAlignment="1">
      <alignment horizontal="center" vertical="center" wrapText="1"/>
    </xf>
    <xf numFmtId="0" fontId="3" fillId="6" borderId="2" xfId="8" applyFont="1" applyFill="1" applyBorder="1" applyAlignment="1">
      <alignment vertical="center" wrapText="1"/>
    </xf>
    <xf numFmtId="4" fontId="3" fillId="6" borderId="2" xfId="8" applyNumberFormat="1" applyFont="1" applyFill="1" applyBorder="1" applyAlignment="1">
      <alignment vertical="center" wrapText="1"/>
    </xf>
    <xf numFmtId="0" fontId="7" fillId="0" borderId="2" xfId="0" applyFont="1" applyBorder="1" applyAlignment="1">
      <alignment vertical="center" wrapText="1"/>
    </xf>
    <xf numFmtId="0" fontId="7" fillId="0" borderId="2" xfId="8" quotePrefix="1" applyFont="1" applyFill="1" applyBorder="1" applyAlignment="1">
      <alignment horizontal="center" vertical="center" wrapText="1"/>
    </xf>
    <xf numFmtId="4" fontId="0" fillId="0" borderId="2" xfId="0" applyNumberFormat="1" applyFont="1" applyFill="1" applyBorder="1" applyAlignment="1">
      <alignment horizontal="right" vertical="center"/>
    </xf>
    <xf numFmtId="4" fontId="0" fillId="0" borderId="2" xfId="8" applyNumberFormat="1" applyFont="1" applyFill="1" applyBorder="1" applyAlignment="1">
      <alignment horizontal="right" vertical="center" wrapText="1"/>
    </xf>
    <xf numFmtId="0" fontId="7" fillId="6" borderId="1" xfId="8" applyFont="1" applyFill="1" applyBorder="1" applyAlignment="1">
      <alignment horizontal="center" vertical="center" wrapText="1"/>
    </xf>
    <xf numFmtId="4" fontId="7" fillId="6" borderId="2" xfId="8" applyNumberFormat="1" applyFont="1" applyFill="1" applyBorder="1" applyAlignment="1">
      <alignment horizontal="center" vertical="center" wrapText="1"/>
    </xf>
    <xf numFmtId="4" fontId="3" fillId="6" borderId="2" xfId="8" applyNumberFormat="1" applyFont="1" applyFill="1" applyBorder="1" applyAlignment="1">
      <alignment horizontal="center" vertical="center" wrapText="1"/>
    </xf>
    <xf numFmtId="0" fontId="0" fillId="6" borderId="2" xfId="0" applyFill="1" applyBorder="1" applyAlignment="1">
      <alignment horizontal="center" vertical="center" wrapText="1"/>
    </xf>
    <xf numFmtId="0" fontId="15" fillId="6" borderId="2" xfId="0" applyFont="1" applyFill="1" applyBorder="1" applyAlignment="1">
      <alignment horizontal="center" vertical="center" wrapText="1"/>
    </xf>
    <xf numFmtId="17" fontId="13" fillId="6"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3" fillId="0" borderId="2" xfId="0" applyFont="1" applyBorder="1" applyAlignment="1">
      <alignment horizontal="center" vertical="center" wrapText="1"/>
    </xf>
    <xf numFmtId="17" fontId="13"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 fontId="15" fillId="6" borderId="2" xfId="0" applyNumberFormat="1" applyFont="1" applyFill="1" applyBorder="1" applyAlignment="1">
      <alignment horizontal="center" vertical="center" wrapText="1"/>
    </xf>
    <xf numFmtId="4" fontId="13" fillId="6" borderId="2" xfId="1" applyNumberFormat="1" applyFont="1" applyFill="1" applyBorder="1" applyAlignment="1">
      <alignment horizontal="center" vertical="center" wrapText="1"/>
    </xf>
    <xf numFmtId="4" fontId="0" fillId="6" borderId="2" xfId="0" applyNumberFormat="1" applyFill="1" applyBorder="1" applyAlignment="1">
      <alignment horizontal="center" vertical="center"/>
    </xf>
    <xf numFmtId="49" fontId="20" fillId="6" borderId="2" xfId="0" applyNumberFormat="1" applyFont="1" applyFill="1" applyBorder="1" applyAlignment="1">
      <alignment horizontal="center" vertical="center"/>
    </xf>
    <xf numFmtId="0" fontId="13" fillId="6" borderId="2" xfId="0" applyFont="1" applyFill="1" applyBorder="1" applyAlignment="1">
      <alignment horizontal="center" vertical="center"/>
    </xf>
    <xf numFmtId="0" fontId="13"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4" fontId="15" fillId="6" borderId="1" xfId="0" applyNumberFormat="1" applyFont="1" applyFill="1" applyBorder="1" applyAlignment="1">
      <alignment horizontal="center" vertical="center" wrapText="1"/>
    </xf>
    <xf numFmtId="4" fontId="15" fillId="6" borderId="6" xfId="0" applyNumberFormat="1" applyFont="1" applyFill="1" applyBorder="1" applyAlignment="1">
      <alignment horizontal="center" vertical="center" wrapText="1"/>
    </xf>
    <xf numFmtId="0" fontId="18" fillId="6" borderId="1" xfId="2" applyFont="1" applyFill="1" applyBorder="1" applyAlignment="1">
      <alignment horizontal="center" vertical="center" wrapText="1"/>
    </xf>
    <xf numFmtId="0" fontId="18" fillId="6" borderId="6" xfId="2"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0" fillId="6" borderId="3" xfId="0" applyFill="1" applyBorder="1" applyAlignment="1">
      <alignment horizontal="left" vertical="center" wrapText="1"/>
    </xf>
    <xf numFmtId="0" fontId="0" fillId="6" borderId="7" xfId="0" applyFill="1" applyBorder="1" applyAlignment="1">
      <alignment horizontal="left" vertical="center"/>
    </xf>
    <xf numFmtId="0" fontId="0" fillId="6" borderId="4" xfId="0" applyFill="1" applyBorder="1" applyAlignment="1">
      <alignment horizontal="left" vertical="center"/>
    </xf>
    <xf numFmtId="49" fontId="20"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center" vertical="center" wrapText="1"/>
    </xf>
    <xf numFmtId="0" fontId="18" fillId="6" borderId="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4" fontId="15" fillId="0" borderId="2" xfId="0" applyNumberFormat="1" applyFont="1" applyBorder="1" applyAlignment="1">
      <alignment horizontal="center" vertical="center" wrapText="1"/>
    </xf>
    <xf numFmtId="4" fontId="13" fillId="0" borderId="2" xfId="1" applyNumberFormat="1" applyFont="1" applyFill="1" applyBorder="1" applyAlignment="1">
      <alignment horizontal="center" vertical="center" wrapText="1"/>
    </xf>
    <xf numFmtId="4"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6" borderId="1" xfId="0" applyFill="1" applyBorder="1" applyAlignment="1">
      <alignment horizontal="center" vertical="center"/>
    </xf>
    <xf numFmtId="0" fontId="0" fillId="6" borderId="6" xfId="0" applyFill="1" applyBorder="1" applyAlignment="1">
      <alignment horizontal="center" vertical="center"/>
    </xf>
    <xf numFmtId="0" fontId="13" fillId="6" borderId="1"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9" fillId="6" borderId="2" xfId="0" applyFont="1" applyFill="1" applyBorder="1" applyAlignment="1">
      <alignment horizontal="center" vertical="center" wrapText="1"/>
    </xf>
    <xf numFmtId="0" fontId="0" fillId="0" borderId="2" xfId="0" applyBorder="1" applyAlignment="1">
      <alignment horizontal="center" vertical="center"/>
    </xf>
    <xf numFmtId="4" fontId="12" fillId="6" borderId="2" xfId="0" applyNumberFormat="1" applyFont="1" applyFill="1" applyBorder="1" applyAlignment="1">
      <alignment horizontal="center" vertical="center" wrapText="1"/>
    </xf>
    <xf numFmtId="4" fontId="9" fillId="6" borderId="2" xfId="0"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4" fontId="15" fillId="0" borderId="1"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0" fontId="0" fillId="6" borderId="2" xfId="0" applyFill="1" applyBorder="1" applyAlignment="1">
      <alignment horizontal="center" vertical="center"/>
    </xf>
    <xf numFmtId="0" fontId="7"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6" borderId="3" xfId="0" applyFont="1" applyFill="1" applyBorder="1" applyAlignment="1">
      <alignment horizontal="left" vertical="center"/>
    </xf>
    <xf numFmtId="0" fontId="7" fillId="6" borderId="7" xfId="0" applyFont="1" applyFill="1" applyBorder="1" applyAlignment="1">
      <alignment horizontal="left" vertical="center"/>
    </xf>
    <xf numFmtId="0" fontId="7" fillId="6" borderId="4"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7" fillId="6" borderId="2"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17" fontId="7" fillId="6"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17"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0" fontId="7"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xf>
    <xf numFmtId="4" fontId="5" fillId="0" borderId="2" xfId="0" applyNumberFormat="1" applyFont="1" applyBorder="1" applyAlignment="1">
      <alignment horizontal="center" vertical="center" wrapText="1"/>
    </xf>
    <xf numFmtId="17"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4" fontId="3" fillId="6" borderId="2" xfId="0" applyNumberFormat="1" applyFont="1" applyFill="1" applyBorder="1" applyAlignment="1">
      <alignment horizontal="center" vertical="center"/>
    </xf>
    <xf numFmtId="0" fontId="7" fillId="6" borderId="3"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5"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17" fontId="7" fillId="6" borderId="1" xfId="0" applyNumberFormat="1" applyFont="1" applyFill="1" applyBorder="1" applyAlignment="1">
      <alignment horizontal="center" vertical="center" wrapText="1"/>
    </xf>
    <xf numFmtId="17" fontId="7" fillId="6" borderId="6" xfId="0" applyNumberFormat="1" applyFont="1" applyFill="1" applyBorder="1" applyAlignment="1">
      <alignment horizontal="center" vertical="center" wrapText="1"/>
    </xf>
    <xf numFmtId="17" fontId="7" fillId="6" borderId="5"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7" fillId="6" borderId="6" xfId="0" applyNumberFormat="1" applyFont="1" applyFill="1" applyBorder="1" applyAlignment="1">
      <alignment horizontal="center" vertical="center"/>
    </xf>
    <xf numFmtId="4" fontId="7" fillId="6" borderId="5" xfId="0" applyNumberFormat="1" applyFont="1" applyFill="1" applyBorder="1" applyAlignment="1">
      <alignment horizontal="center" vertical="center"/>
    </xf>
    <xf numFmtId="4" fontId="3" fillId="6" borderId="1" xfId="0" applyNumberFormat="1" applyFont="1" applyFill="1" applyBorder="1" applyAlignment="1">
      <alignment horizontal="center" vertical="center"/>
    </xf>
    <xf numFmtId="4" fontId="3" fillId="6" borderId="6" xfId="0" applyNumberFormat="1" applyFont="1" applyFill="1" applyBorder="1" applyAlignment="1">
      <alignment horizontal="center" vertical="center"/>
    </xf>
    <xf numFmtId="4" fontId="3" fillId="6" borderId="5" xfId="0" applyNumberFormat="1" applyFont="1" applyFill="1" applyBorder="1" applyAlignment="1">
      <alignment horizontal="center" vertical="center"/>
    </xf>
    <xf numFmtId="0" fontId="7" fillId="6" borderId="1"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5"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17" fontId="7" fillId="0" borderId="1" xfId="0" applyNumberFormat="1" applyFont="1" applyBorder="1" applyAlignment="1">
      <alignment horizontal="center" vertical="center" wrapText="1"/>
    </xf>
    <xf numFmtId="17" fontId="7" fillId="0" borderId="5"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4" fontId="7" fillId="0" borderId="1" xfId="0" applyNumberFormat="1" applyFont="1" applyBorder="1" applyAlignment="1">
      <alignment horizontal="center" vertical="center"/>
    </xf>
    <xf numFmtId="4" fontId="7" fillId="0" borderId="5" xfId="0" applyNumberFormat="1" applyFont="1" applyBorder="1" applyAlignment="1">
      <alignment horizontal="center" vertical="center"/>
    </xf>
    <xf numFmtId="4" fontId="9" fillId="0" borderId="2" xfId="0" applyNumberFormat="1" applyFont="1" applyBorder="1" applyAlignment="1">
      <alignment horizontal="center" vertical="center"/>
    </xf>
    <xf numFmtId="0" fontId="9" fillId="5" borderId="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4" xfId="0" applyFill="1" applyBorder="1" applyAlignment="1">
      <alignment horizontal="center"/>
    </xf>
    <xf numFmtId="4" fontId="5" fillId="4" borderId="2" xfId="0" applyNumberFormat="1" applyFont="1" applyFill="1" applyBorder="1" applyAlignment="1">
      <alignment horizontal="center" vertical="center" wrapText="1"/>
    </xf>
    <xf numFmtId="49" fontId="23" fillId="6" borderId="3" xfId="0" applyNumberFormat="1" applyFont="1" applyFill="1" applyBorder="1" applyAlignment="1">
      <alignment horizontal="left" vertical="center" wrapText="1"/>
    </xf>
    <xf numFmtId="49" fontId="23" fillId="6" borderId="7" xfId="0" applyNumberFormat="1" applyFont="1" applyFill="1" applyBorder="1" applyAlignment="1">
      <alignment horizontal="left" vertical="center"/>
    </xf>
    <xf numFmtId="49" fontId="23" fillId="6" borderId="4" xfId="0" applyNumberFormat="1" applyFont="1" applyFill="1" applyBorder="1" applyAlignment="1">
      <alignment horizontal="left" vertical="center"/>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 fontId="0" fillId="0" borderId="1" xfId="0" applyNumberFormat="1" applyBorder="1" applyAlignment="1">
      <alignment horizontal="center"/>
    </xf>
    <xf numFmtId="4" fontId="0" fillId="0" borderId="6" xfId="0" applyNumberFormat="1" applyBorder="1" applyAlignment="1">
      <alignment horizontal="center"/>
    </xf>
    <xf numFmtId="4" fontId="0" fillId="0" borderId="5" xfId="0" applyNumberFormat="1" applyBorder="1" applyAlignment="1">
      <alignment horizontal="center"/>
    </xf>
    <xf numFmtId="4" fontId="13" fillId="0" borderId="1"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2" xfId="0" applyFont="1" applyFill="1" applyBorder="1" applyAlignment="1">
      <alignment horizontal="center"/>
    </xf>
    <xf numFmtId="0" fontId="0" fillId="6" borderId="2" xfId="0" applyFont="1" applyFill="1" applyBorder="1" applyAlignment="1">
      <alignment horizontal="left" wrapText="1"/>
    </xf>
    <xf numFmtId="0" fontId="0" fillId="6" borderId="2" xfId="0" applyFont="1" applyFill="1" applyBorder="1" applyAlignment="1">
      <alignment horizontal="left"/>
    </xf>
    <xf numFmtId="4" fontId="0" fillId="6" borderId="1" xfId="0" applyNumberFormat="1" applyFill="1" applyBorder="1" applyAlignment="1">
      <alignment horizontal="center"/>
    </xf>
    <xf numFmtId="4" fontId="0" fillId="6" borderId="6" xfId="0" applyNumberFormat="1" applyFill="1" applyBorder="1" applyAlignment="1">
      <alignment horizontal="center"/>
    </xf>
    <xf numFmtId="4" fontId="0" fillId="6" borderId="5" xfId="0" applyNumberFormat="1" applyFill="1" applyBorder="1" applyAlignment="1">
      <alignment horizontal="center"/>
    </xf>
    <xf numFmtId="4" fontId="13" fillId="6" borderId="1" xfId="0" applyNumberFormat="1" applyFont="1" applyFill="1" applyBorder="1" applyAlignment="1">
      <alignment horizontal="center" vertical="center" wrapText="1"/>
    </xf>
    <xf numFmtId="4" fontId="13" fillId="6" borderId="6" xfId="0" applyNumberFormat="1" applyFont="1" applyFill="1" applyBorder="1" applyAlignment="1">
      <alignment horizontal="center" vertical="center" wrapText="1"/>
    </xf>
    <xf numFmtId="4" fontId="13" fillId="6" borderId="5"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49" fontId="13" fillId="6" borderId="6" xfId="0" applyNumberFormat="1" applyFont="1" applyFill="1" applyBorder="1" applyAlignment="1">
      <alignment horizontal="center" vertical="center" wrapText="1"/>
    </xf>
    <xf numFmtId="49" fontId="13" fillId="6" borderId="5"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0" fillId="6" borderId="3" xfId="0" applyFont="1" applyFill="1" applyBorder="1" applyAlignment="1">
      <alignment horizontal="left" vertical="top" wrapText="1"/>
    </xf>
    <xf numFmtId="0" fontId="0" fillId="6" borderId="7" xfId="0" applyFont="1" applyFill="1" applyBorder="1" applyAlignment="1">
      <alignment horizontal="left" vertical="top"/>
    </xf>
    <xf numFmtId="0" fontId="0" fillId="6" borderId="4" xfId="0" applyFont="1" applyFill="1" applyBorder="1" applyAlignment="1">
      <alignment horizontal="left" vertical="top"/>
    </xf>
    <xf numFmtId="4" fontId="7" fillId="0" borderId="1"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17" fontId="7" fillId="0" borderId="1" xfId="0" applyNumberFormat="1" applyFont="1" applyFill="1" applyBorder="1" applyAlignment="1">
      <alignment horizontal="center" vertical="center"/>
    </xf>
    <xf numFmtId="17" fontId="7" fillId="0" borderId="6" xfId="0" applyNumberFormat="1" applyFont="1" applyFill="1" applyBorder="1" applyAlignment="1">
      <alignment horizontal="center" vertical="center"/>
    </xf>
    <xf numFmtId="17" fontId="7" fillId="0" borderId="1" xfId="0" applyNumberFormat="1" applyFont="1" applyFill="1" applyBorder="1" applyAlignment="1">
      <alignment horizontal="center" vertical="center" wrapText="1"/>
    </xf>
    <xf numFmtId="17"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7" borderId="3"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7" borderId="4"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4" fontId="5" fillId="0" borderId="1"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7" fillId="7" borderId="2" xfId="0" applyNumberFormat="1" applyFont="1" applyFill="1" applyBorder="1" applyAlignment="1">
      <alignment horizontal="center" vertical="center"/>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17" fontId="7" fillId="7" borderId="2" xfId="0" applyNumberFormat="1" applyFont="1" applyFill="1" applyBorder="1" applyAlignment="1">
      <alignment horizontal="center" vertical="center" wrapText="1"/>
    </xf>
    <xf numFmtId="165" fontId="7" fillId="7" borderId="2"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0" xfId="0" applyFont="1" applyFill="1" applyBorder="1" applyAlignment="1">
      <alignment horizontal="center"/>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5" xfId="0" applyFont="1" applyFill="1" applyBorder="1" applyAlignment="1">
      <alignment horizontal="center" vertical="center" wrapText="1"/>
    </xf>
    <xf numFmtId="17" fontId="0" fillId="5" borderId="1" xfId="0" applyNumberFormat="1" applyFont="1" applyFill="1" applyBorder="1" applyAlignment="1">
      <alignment horizontal="center" vertical="center" wrapText="1"/>
    </xf>
    <xf numFmtId="17" fontId="0" fillId="5" borderId="5" xfId="0" applyNumberFormat="1" applyFont="1" applyFill="1" applyBorder="1" applyAlignment="1">
      <alignment horizontal="center" vertical="center" wrapText="1"/>
    </xf>
    <xf numFmtId="17" fontId="0" fillId="5" borderId="2" xfId="0" applyNumberFormat="1" applyFont="1" applyFill="1" applyBorder="1" applyAlignment="1">
      <alignment horizontal="center" vertical="center" wrapText="1"/>
    </xf>
    <xf numFmtId="4" fontId="0" fillId="5" borderId="2" xfId="0" applyNumberFormat="1" applyFont="1" applyFill="1" applyBorder="1" applyAlignment="1">
      <alignment horizontal="center" vertical="center"/>
    </xf>
    <xf numFmtId="165" fontId="0" fillId="5"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0"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0" fillId="5"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4" fontId="5" fillId="5" borderId="2" xfId="0" applyNumberFormat="1" applyFont="1" applyFill="1" applyBorder="1" applyAlignment="1">
      <alignment horizontal="center" vertical="center"/>
    </xf>
    <xf numFmtId="17"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7" fillId="0" borderId="5" xfId="0" applyFont="1" applyFill="1" applyBorder="1" applyAlignment="1">
      <alignment horizontal="center" vertical="center"/>
    </xf>
    <xf numFmtId="4" fontId="5" fillId="5" borderId="1" xfId="0" applyNumberFormat="1"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4" fontId="5" fillId="5" borderId="5" xfId="0" applyNumberFormat="1"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 xfId="0" applyFont="1" applyFill="1" applyBorder="1" applyAlignment="1">
      <alignment horizontal="center" vertical="center"/>
    </xf>
    <xf numFmtId="0" fontId="7" fillId="6" borderId="1" xfId="0" applyFont="1" applyFill="1" applyBorder="1" applyAlignment="1">
      <alignment horizontal="center"/>
    </xf>
    <xf numFmtId="0" fontId="7" fillId="6" borderId="5" xfId="0" applyFont="1" applyFill="1" applyBorder="1" applyAlignment="1">
      <alignment horizontal="center"/>
    </xf>
    <xf numFmtId="0" fontId="7" fillId="0" borderId="1" xfId="0" applyFont="1" applyFill="1" applyBorder="1" applyAlignment="1">
      <alignment horizontal="center"/>
    </xf>
    <xf numFmtId="0" fontId="7" fillId="0" borderId="5" xfId="0" applyFont="1" applyFill="1" applyBorder="1" applyAlignment="1">
      <alignment horizontal="center"/>
    </xf>
    <xf numFmtId="0" fontId="3" fillId="6"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 xfId="0" applyFont="1" applyFill="1" applyBorder="1" applyAlignment="1">
      <alignment horizontal="center" vertical="center" wrapText="1"/>
    </xf>
    <xf numFmtId="4" fontId="3" fillId="7" borderId="2"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5"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5" xfId="0" applyFont="1" applyFill="1" applyBorder="1" applyAlignment="1">
      <alignment horizontal="center" vertical="center" wrapText="1"/>
    </xf>
    <xf numFmtId="17" fontId="7" fillId="5" borderId="2" xfId="0" applyNumberFormat="1" applyFont="1" applyFill="1" applyBorder="1" applyAlignment="1">
      <alignment horizontal="center" vertical="center" wrapText="1"/>
    </xf>
    <xf numFmtId="4" fontId="7" fillId="5" borderId="2" xfId="0" applyNumberFormat="1" applyFont="1" applyFill="1" applyBorder="1" applyAlignment="1">
      <alignment horizontal="center" vertical="center"/>
    </xf>
    <xf numFmtId="0" fontId="3" fillId="7" borderId="2" xfId="0" applyFont="1" applyFill="1" applyBorder="1" applyAlignment="1">
      <alignment horizontal="center" vertical="center" wrapText="1"/>
    </xf>
    <xf numFmtId="0" fontId="7" fillId="7" borderId="12" xfId="0" applyFont="1" applyFill="1" applyBorder="1" applyAlignment="1">
      <alignment horizontal="left" vertical="center"/>
    </xf>
    <xf numFmtId="0" fontId="7" fillId="7" borderId="13" xfId="0" applyFont="1" applyFill="1" applyBorder="1" applyAlignment="1">
      <alignment horizontal="left" vertical="center"/>
    </xf>
    <xf numFmtId="0" fontId="7" fillId="7" borderId="11" xfId="0" applyFont="1" applyFill="1" applyBorder="1" applyAlignment="1">
      <alignment horizontal="left" vertical="center"/>
    </xf>
    <xf numFmtId="17" fontId="3" fillId="7"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7" fillId="6" borderId="12"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left"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6" borderId="3" xfId="0" applyFont="1" applyFill="1"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0" fontId="0" fillId="6" borderId="3" xfId="0" applyFill="1" applyBorder="1" applyAlignment="1">
      <alignment horizontal="left" vertical="top"/>
    </xf>
    <xf numFmtId="49" fontId="0" fillId="0" borderId="1"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32" fillId="6" borderId="3" xfId="0" applyFont="1" applyFill="1" applyBorder="1" applyAlignment="1">
      <alignment horizontal="left" vertical="center" wrapText="1"/>
    </xf>
    <xf numFmtId="0" fontId="32" fillId="6" borderId="7"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7" borderId="3" xfId="0" applyFont="1" applyFill="1" applyBorder="1" applyAlignment="1">
      <alignment horizontal="left" vertical="center"/>
    </xf>
    <xf numFmtId="0" fontId="7" fillId="7" borderId="7" xfId="0" applyFont="1" applyFill="1" applyBorder="1" applyAlignment="1">
      <alignment horizontal="left" vertical="center"/>
    </xf>
    <xf numFmtId="0" fontId="7" fillId="7" borderId="4" xfId="0" applyFont="1" applyFill="1" applyBorder="1" applyAlignment="1">
      <alignment horizontal="left" vertical="center"/>
    </xf>
    <xf numFmtId="0" fontId="32" fillId="6" borderId="3" xfId="0" applyFont="1" applyFill="1" applyBorder="1" applyAlignment="1">
      <alignment horizontal="left" vertical="center"/>
    </xf>
    <xf numFmtId="0" fontId="7" fillId="0" borderId="1" xfId="32" applyFont="1" applyFill="1" applyBorder="1" applyAlignment="1">
      <alignment horizontal="center" vertical="center"/>
    </xf>
    <xf numFmtId="0" fontId="7" fillId="0" borderId="5" xfId="32" applyFont="1" applyFill="1" applyBorder="1" applyAlignment="1">
      <alignment horizontal="center" vertical="center"/>
    </xf>
    <xf numFmtId="0" fontId="7" fillId="0" borderId="1" xfId="32" applyFont="1" applyFill="1" applyBorder="1" applyAlignment="1">
      <alignment horizontal="center" vertical="center" wrapText="1"/>
    </xf>
    <xf numFmtId="0" fontId="7" fillId="0" borderId="5" xfId="32" applyFont="1" applyFill="1" applyBorder="1" applyAlignment="1">
      <alignment horizontal="center" vertical="center" wrapText="1"/>
    </xf>
    <xf numFmtId="0" fontId="8" fillId="0" borderId="1" xfId="32" applyFont="1" applyFill="1" applyBorder="1" applyAlignment="1">
      <alignment horizontal="center" vertical="center" wrapText="1"/>
    </xf>
    <xf numFmtId="0" fontId="8" fillId="0" borderId="5" xfId="32" applyFont="1" applyFill="1" applyBorder="1" applyAlignment="1">
      <alignment horizontal="center" vertical="center" wrapText="1"/>
    </xf>
    <xf numFmtId="0" fontId="7" fillId="0" borderId="2" xfId="32" applyFont="1" applyFill="1" applyBorder="1" applyAlignment="1">
      <alignment horizontal="center" vertical="center"/>
    </xf>
    <xf numFmtId="0" fontId="7" fillId="0" borderId="2" xfId="32" applyFont="1" applyFill="1" applyBorder="1" applyAlignment="1">
      <alignment horizontal="center" vertical="center" wrapText="1"/>
    </xf>
    <xf numFmtId="0" fontId="8" fillId="0" borderId="2" xfId="32" applyFont="1" applyFill="1" applyBorder="1" applyAlignment="1">
      <alignment horizontal="center" vertical="center" wrapText="1"/>
    </xf>
    <xf numFmtId="17" fontId="7" fillId="0" borderId="1" xfId="32" applyNumberFormat="1" applyFont="1" applyFill="1" applyBorder="1" applyAlignment="1">
      <alignment horizontal="center" vertical="center" wrapText="1"/>
    </xf>
    <xf numFmtId="17" fontId="7" fillId="0" borderId="5" xfId="32" applyNumberFormat="1" applyFont="1" applyFill="1" applyBorder="1" applyAlignment="1">
      <alignment horizontal="center" vertical="center" wrapText="1"/>
    </xf>
    <xf numFmtId="4" fontId="7" fillId="0" borderId="1" xfId="32" applyNumberFormat="1" applyFont="1" applyFill="1" applyBorder="1" applyAlignment="1">
      <alignment horizontal="center" vertical="center"/>
    </xf>
    <xf numFmtId="4" fontId="7" fillId="0" borderId="5" xfId="32" applyNumberFormat="1" applyFont="1" applyFill="1" applyBorder="1" applyAlignment="1">
      <alignment horizontal="center" vertical="center"/>
    </xf>
    <xf numFmtId="4" fontId="7" fillId="0" borderId="1" xfId="32" applyNumberFormat="1" applyFont="1" applyFill="1" applyBorder="1" applyAlignment="1">
      <alignment horizontal="center" vertical="center" wrapText="1"/>
    </xf>
    <xf numFmtId="4" fontId="7" fillId="0" borderId="5" xfId="32" applyNumberFormat="1" applyFont="1" applyFill="1" applyBorder="1" applyAlignment="1">
      <alignment horizontal="center" vertical="center" wrapText="1"/>
    </xf>
    <xf numFmtId="0" fontId="25" fillId="0" borderId="6" xfId="32" applyFont="1" applyBorder="1" applyAlignment="1">
      <alignment horizontal="center" vertical="center"/>
    </xf>
    <xf numFmtId="0" fontId="25" fillId="0" borderId="5" xfId="32" applyFont="1" applyBorder="1" applyAlignment="1">
      <alignment horizontal="center" vertical="center"/>
    </xf>
    <xf numFmtId="17" fontId="7" fillId="0" borderId="2" xfId="32" applyNumberFormat="1" applyFont="1" applyFill="1" applyBorder="1" applyAlignment="1">
      <alignment horizontal="center" vertical="center" wrapText="1"/>
    </xf>
    <xf numFmtId="4" fontId="7" fillId="0" borderId="2" xfId="32" applyNumberFormat="1" applyFont="1" applyFill="1" applyBorder="1" applyAlignment="1">
      <alignment horizontal="center" vertical="center"/>
    </xf>
    <xf numFmtId="0" fontId="7" fillId="0" borderId="1" xfId="32" applyNumberFormat="1" applyFont="1" applyFill="1" applyBorder="1" applyAlignment="1">
      <alignment horizontal="center" vertical="center" wrapText="1"/>
    </xf>
    <xf numFmtId="0" fontId="7" fillId="0" borderId="5" xfId="32" applyNumberFormat="1" applyFont="1" applyFill="1" applyBorder="1" applyAlignment="1">
      <alignment horizontal="center" vertical="center" wrapText="1"/>
    </xf>
    <xf numFmtId="2" fontId="7" fillId="0" borderId="2" xfId="32" applyNumberFormat="1" applyFont="1" applyFill="1" applyBorder="1" applyAlignment="1">
      <alignment horizontal="center" vertical="center" wrapText="1"/>
    </xf>
    <xf numFmtId="2" fontId="7" fillId="0" borderId="2" xfId="32" applyNumberFormat="1" applyFont="1" applyFill="1" applyBorder="1" applyAlignment="1">
      <alignment horizontal="center" vertical="center"/>
    </xf>
    <xf numFmtId="0" fontId="7" fillId="0" borderId="6" xfId="32" applyFont="1" applyFill="1" applyBorder="1" applyAlignment="1">
      <alignment horizontal="center" vertical="center"/>
    </xf>
    <xf numFmtId="0" fontId="7" fillId="0" borderId="6" xfId="32" applyFont="1" applyFill="1" applyBorder="1" applyAlignment="1">
      <alignment horizontal="center" vertical="center" wrapText="1"/>
    </xf>
    <xf numFmtId="0" fontId="7" fillId="0" borderId="6" xfId="32" applyFont="1" applyFill="1" applyBorder="1" applyAlignment="1">
      <alignment horizontal="center"/>
    </xf>
    <xf numFmtId="0" fontId="7" fillId="0" borderId="5" xfId="32" applyFont="1" applyFill="1" applyBorder="1" applyAlignment="1">
      <alignment horizontal="center"/>
    </xf>
    <xf numFmtId="0" fontId="25" fillId="0" borderId="2" xfId="32" applyFont="1" applyFill="1" applyBorder="1" applyAlignment="1">
      <alignment horizontal="center" vertical="center"/>
    </xf>
    <xf numFmtId="0" fontId="25" fillId="0" borderId="2" xfId="32" applyFont="1" applyFill="1" applyBorder="1" applyAlignment="1">
      <alignment horizontal="center" vertical="center" wrapText="1"/>
    </xf>
    <xf numFmtId="0" fontId="4" fillId="0" borderId="2" xfId="32" applyFont="1" applyFill="1" applyBorder="1" applyAlignment="1">
      <alignment horizontal="center" vertical="center" wrapText="1"/>
    </xf>
    <xf numFmtId="0" fontId="25" fillId="0" borderId="1" xfId="32" applyFont="1" applyFill="1" applyBorder="1" applyAlignment="1">
      <alignment horizontal="center" vertical="center" wrapText="1"/>
    </xf>
    <xf numFmtId="0" fontId="25" fillId="0" borderId="6" xfId="32" applyFont="1" applyFill="1" applyBorder="1" applyAlignment="1">
      <alignment horizontal="center" vertical="center" wrapText="1"/>
    </xf>
    <xf numFmtId="0" fontId="25" fillId="0" borderId="5" xfId="32" applyFont="1" applyFill="1" applyBorder="1" applyAlignment="1">
      <alignment horizontal="center" vertical="center" wrapText="1"/>
    </xf>
    <xf numFmtId="0" fontId="0" fillId="4" borderId="4" xfId="0" applyFont="1" applyFill="1" applyBorder="1" applyAlignment="1">
      <alignment horizontal="center"/>
    </xf>
    <xf numFmtId="17" fontId="25" fillId="0" borderId="2" xfId="32" applyNumberFormat="1" applyFont="1" applyFill="1" applyBorder="1" applyAlignment="1">
      <alignment horizontal="center" vertical="center" wrapText="1"/>
    </xf>
    <xf numFmtId="4" fontId="25" fillId="0" borderId="2" xfId="32" applyNumberFormat="1" applyFont="1" applyFill="1" applyBorder="1" applyAlignment="1">
      <alignment horizontal="center" vertical="center"/>
    </xf>
    <xf numFmtId="17" fontId="3" fillId="7" borderId="1" xfId="0" applyNumberFormat="1" applyFont="1" applyFill="1" applyBorder="1" applyAlignment="1">
      <alignment horizontal="center" vertical="center" wrapText="1"/>
    </xf>
    <xf numFmtId="17" fontId="3" fillId="7" borderId="6" xfId="0" applyNumberFormat="1" applyFont="1" applyFill="1" applyBorder="1" applyAlignment="1">
      <alignment horizontal="center" vertical="center" wrapText="1"/>
    </xf>
    <xf numFmtId="17" fontId="3" fillId="7" borderId="5"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xf>
    <xf numFmtId="4" fontId="3" fillId="7" borderId="6" xfId="0" applyNumberFormat="1" applyFont="1" applyFill="1" applyBorder="1" applyAlignment="1">
      <alignment horizontal="center" vertical="center"/>
    </xf>
    <xf numFmtId="4" fontId="3" fillId="7" borderId="5" xfId="0" applyNumberFormat="1" applyFont="1" applyFill="1" applyBorder="1" applyAlignment="1">
      <alignment horizontal="center" vertical="center"/>
    </xf>
    <xf numFmtId="0" fontId="0" fillId="7" borderId="3" xfId="0" applyFont="1" applyFill="1" applyBorder="1" applyAlignment="1">
      <alignment horizontal="left" vertical="center"/>
    </xf>
    <xf numFmtId="0" fontId="0" fillId="7" borderId="7" xfId="0" applyFont="1" applyFill="1" applyBorder="1" applyAlignment="1">
      <alignment horizontal="left" vertical="center"/>
    </xf>
    <xf numFmtId="0" fontId="0" fillId="7" borderId="4" xfId="0" applyFont="1" applyFill="1" applyBorder="1" applyAlignment="1">
      <alignment horizontal="left" vertical="center"/>
    </xf>
    <xf numFmtId="49"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7" fontId="0"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4" xfId="0" applyFont="1" applyFill="1" applyBorder="1" applyAlignment="1">
      <alignment horizontal="left" vertical="center" wrapText="1"/>
    </xf>
    <xf numFmtId="0" fontId="25" fillId="5" borderId="20"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5" borderId="22"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10" fillId="8" borderId="1" xfId="0" applyFont="1" applyFill="1" applyBorder="1" applyAlignment="1">
      <alignment horizontal="left" vertical="center" wrapText="1"/>
    </xf>
    <xf numFmtId="0" fontId="10" fillId="8" borderId="29" xfId="0" applyFont="1" applyFill="1" applyBorder="1" applyAlignment="1">
      <alignment vertical="center" wrapText="1"/>
    </xf>
    <xf numFmtId="0" fontId="10" fillId="8" borderId="25" xfId="0" applyFont="1" applyFill="1" applyBorder="1" applyAlignment="1">
      <alignment vertical="center" wrapText="1"/>
    </xf>
    <xf numFmtId="0" fontId="10" fillId="8" borderId="30" xfId="0" applyFont="1" applyFill="1" applyBorder="1" applyAlignment="1">
      <alignment vertical="center" wrapText="1"/>
    </xf>
    <xf numFmtId="17" fontId="25" fillId="5" borderId="20" xfId="0" applyNumberFormat="1" applyFont="1" applyFill="1" applyBorder="1" applyAlignment="1">
      <alignment horizontal="center" vertical="center" wrapText="1"/>
    </xf>
    <xf numFmtId="17" fontId="25" fillId="5" borderId="24" xfId="0" applyNumberFormat="1" applyFont="1" applyFill="1" applyBorder="1" applyAlignment="1">
      <alignment horizontal="center" vertical="center" wrapText="1"/>
    </xf>
    <xf numFmtId="4" fontId="25" fillId="5" borderId="20" xfId="0" applyNumberFormat="1" applyFont="1" applyFill="1" applyBorder="1" applyAlignment="1">
      <alignment horizontal="center" vertical="center"/>
    </xf>
    <xf numFmtId="4" fontId="25" fillId="5" borderId="24" xfId="0" applyNumberFormat="1" applyFont="1" applyFill="1" applyBorder="1" applyAlignment="1">
      <alignment horizontal="center" vertical="center"/>
    </xf>
    <xf numFmtId="0" fontId="25" fillId="5" borderId="19"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24" xfId="0" applyFont="1" applyFill="1" applyBorder="1" applyAlignment="1">
      <alignment horizontal="center" vertical="center"/>
    </xf>
    <xf numFmtId="1" fontId="25" fillId="5" borderId="20" xfId="0" applyNumberFormat="1" applyFont="1" applyFill="1" applyBorder="1" applyAlignment="1">
      <alignment horizontal="center" vertical="center" wrapText="1"/>
    </xf>
    <xf numFmtId="1" fontId="25" fillId="5" borderId="24" xfId="0" applyNumberFormat="1" applyFont="1" applyFill="1" applyBorder="1" applyAlignment="1">
      <alignment horizontal="center" vertical="center" wrapText="1"/>
    </xf>
    <xf numFmtId="0" fontId="37" fillId="5" borderId="20"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7" fillId="6" borderId="8" xfId="0" applyFont="1" applyFill="1" applyBorder="1" applyAlignment="1">
      <alignment horizontal="left" vertical="center"/>
    </xf>
    <xf numFmtId="0" fontId="7" fillId="6" borderId="32" xfId="0" applyFont="1" applyFill="1" applyBorder="1" applyAlignment="1">
      <alignment horizontal="left" vertical="center"/>
    </xf>
    <xf numFmtId="0" fontId="7" fillId="6" borderId="9" xfId="0" applyFont="1" applyFill="1" applyBorder="1" applyAlignment="1">
      <alignment horizontal="left" vertical="center"/>
    </xf>
    <xf numFmtId="0" fontId="7" fillId="7" borderId="2" xfId="0" applyFont="1" applyFill="1" applyBorder="1" applyAlignment="1">
      <alignment horizontal="left" vertical="center"/>
    </xf>
    <xf numFmtId="0" fontId="0" fillId="6" borderId="3"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6" borderId="4" xfId="0" applyFont="1" applyFill="1" applyBorder="1" applyAlignment="1">
      <alignment horizontal="left" vertical="center" wrapText="1"/>
    </xf>
    <xf numFmtId="4" fontId="0" fillId="6" borderId="2" xfId="0" applyNumberFormat="1" applyFont="1" applyFill="1" applyBorder="1" applyAlignment="1">
      <alignment horizontal="center" vertical="center"/>
    </xf>
    <xf numFmtId="0" fontId="0" fillId="6" borderId="2" xfId="0" applyFont="1" applyFill="1" applyBorder="1" applyAlignment="1">
      <alignment horizontal="center" vertical="center" wrapText="1"/>
    </xf>
    <xf numFmtId="0" fontId="0" fillId="6" borderId="3" xfId="0" applyFont="1" applyFill="1" applyBorder="1" applyAlignment="1">
      <alignment horizontal="left" vertical="center"/>
    </xf>
    <xf numFmtId="0" fontId="0" fillId="6" borderId="7" xfId="0" applyFont="1" applyFill="1" applyBorder="1" applyAlignment="1">
      <alignment horizontal="left" vertical="center"/>
    </xf>
    <xf numFmtId="0" fontId="0" fillId="6" borderId="4" xfId="0" applyFont="1" applyFill="1" applyBorder="1" applyAlignment="1">
      <alignment horizontal="left" vertical="center"/>
    </xf>
    <xf numFmtId="0" fontId="0" fillId="6" borderId="1" xfId="0" applyFont="1" applyFill="1" applyBorder="1" applyAlignment="1">
      <alignment horizontal="center" vertical="center" wrapText="1"/>
    </xf>
    <xf numFmtId="0" fontId="0" fillId="6" borderId="5" xfId="0" applyFont="1" applyFill="1" applyBorder="1" applyAlignment="1">
      <alignment horizontal="center" vertical="center" wrapText="1"/>
    </xf>
    <xf numFmtId="17" fontId="0" fillId="6"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0" fontId="7" fillId="6" borderId="3"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xf>
    <xf numFmtId="0" fontId="0" fillId="0" borderId="4" xfId="0" applyFont="1" applyBorder="1" applyAlignment="1">
      <alignment horizontal="left" vertical="top"/>
    </xf>
    <xf numFmtId="0" fontId="0" fillId="0" borderId="2" xfId="0" applyFont="1" applyFill="1" applyBorder="1" applyAlignment="1">
      <alignment horizontal="center" vertical="center"/>
    </xf>
    <xf numFmtId="0" fontId="39" fillId="6" borderId="1" xfId="0" applyFont="1" applyFill="1" applyBorder="1" applyAlignment="1">
      <alignment horizontal="center" vertical="center"/>
    </xf>
    <xf numFmtId="0" fontId="39" fillId="6" borderId="5" xfId="0" applyFont="1" applyFill="1" applyBorder="1" applyAlignment="1">
      <alignment horizontal="center" vertical="center"/>
    </xf>
    <xf numFmtId="0" fontId="7" fillId="6" borderId="1"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7" borderId="1"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3" xfId="0" applyFont="1" applyFill="1" applyBorder="1" applyAlignment="1">
      <alignment horizontal="left" vertical="center"/>
    </xf>
    <xf numFmtId="0" fontId="0" fillId="6" borderId="1" xfId="0" applyFont="1" applyFill="1" applyBorder="1" applyAlignment="1">
      <alignment horizontal="center" vertical="center"/>
    </xf>
    <xf numFmtId="0" fontId="0" fillId="6" borderId="5" xfId="0" applyFont="1" applyFill="1" applyBorder="1" applyAlignment="1">
      <alignment horizontal="center" vertical="center"/>
    </xf>
    <xf numFmtId="4" fontId="7" fillId="7" borderId="2" xfId="0" quotePrefix="1" applyNumberFormat="1" applyFont="1" applyFill="1" applyBorder="1" applyAlignment="1">
      <alignment horizontal="center" vertical="center"/>
    </xf>
    <xf numFmtId="0" fontId="7" fillId="7" borderId="6" xfId="0" applyFont="1" applyFill="1" applyBorder="1" applyAlignment="1">
      <alignment horizontal="center" vertical="center"/>
    </xf>
    <xf numFmtId="17" fontId="7" fillId="7" borderId="2" xfId="0" quotePrefix="1" applyNumberFormat="1" applyFont="1" applyFill="1" applyBorder="1" applyAlignment="1">
      <alignment horizontal="center" vertical="center" wrapText="1"/>
    </xf>
    <xf numFmtId="17" fontId="7" fillId="7" borderId="1" xfId="0" applyNumberFormat="1" applyFont="1" applyFill="1" applyBorder="1" applyAlignment="1">
      <alignment horizontal="center" vertical="center" wrapText="1"/>
    </xf>
    <xf numFmtId="17" fontId="7" fillId="7" borderId="5" xfId="0" applyNumberFormat="1" applyFont="1" applyFill="1" applyBorder="1" applyAlignment="1">
      <alignment horizontal="center" vertical="center" wrapText="1"/>
    </xf>
    <xf numFmtId="17" fontId="7" fillId="7" borderId="1" xfId="0" quotePrefix="1" applyNumberFormat="1" applyFont="1" applyFill="1" applyBorder="1" applyAlignment="1">
      <alignment horizontal="center" vertical="center" wrapText="1"/>
    </xf>
    <xf numFmtId="17" fontId="7" fillId="7" borderId="5" xfId="0" quotePrefix="1" applyNumberFormat="1" applyFont="1" applyFill="1" applyBorder="1" applyAlignment="1">
      <alignment horizontal="center" vertical="center" wrapText="1"/>
    </xf>
    <xf numFmtId="0" fontId="7" fillId="7" borderId="1" xfId="0" quotePrefix="1" applyFont="1" applyFill="1" applyBorder="1" applyAlignment="1">
      <alignment horizontal="center" vertical="center" wrapText="1"/>
    </xf>
    <xf numFmtId="4" fontId="7" fillId="7" borderId="1" xfId="0" applyNumberFormat="1" applyFont="1" applyFill="1" applyBorder="1" applyAlignment="1">
      <alignment horizontal="center" vertical="center"/>
    </xf>
    <xf numFmtId="4" fontId="7" fillId="7" borderId="5" xfId="0" applyNumberFormat="1" applyFont="1" applyFill="1" applyBorder="1" applyAlignment="1">
      <alignment horizontal="center" vertical="center"/>
    </xf>
    <xf numFmtId="4" fontId="7" fillId="7" borderId="1" xfId="0" quotePrefix="1" applyNumberFormat="1" applyFont="1" applyFill="1" applyBorder="1" applyAlignment="1">
      <alignment horizontal="center" vertical="center"/>
    </xf>
    <xf numFmtId="4" fontId="7" fillId="7" borderId="5" xfId="0" quotePrefix="1" applyNumberFormat="1" applyFont="1" applyFill="1" applyBorder="1" applyAlignment="1">
      <alignment horizontal="center" vertical="center"/>
    </xf>
    <xf numFmtId="0" fontId="9" fillId="6" borderId="1"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5" xfId="0" applyFont="1" applyFill="1" applyBorder="1" applyAlignment="1">
      <alignment horizontal="center" vertical="center"/>
    </xf>
    <xf numFmtId="0" fontId="7" fillId="6" borderId="1" xfId="0" applyFont="1" applyFill="1" applyBorder="1" applyAlignment="1">
      <alignment horizontal="center" wrapText="1"/>
    </xf>
    <xf numFmtId="0" fontId="7" fillId="6" borderId="6" xfId="0" applyFont="1" applyFill="1" applyBorder="1" applyAlignment="1">
      <alignment horizontal="center"/>
    </xf>
    <xf numFmtId="17" fontId="7" fillId="6" borderId="1" xfId="0" quotePrefix="1" applyNumberFormat="1" applyFont="1" applyFill="1" applyBorder="1" applyAlignment="1">
      <alignment horizontal="center" vertical="center" wrapText="1"/>
    </xf>
    <xf numFmtId="17" fontId="7" fillId="6" borderId="6" xfId="0" quotePrefix="1" applyNumberFormat="1" applyFont="1" applyFill="1" applyBorder="1" applyAlignment="1">
      <alignment horizontal="center" vertical="center" wrapText="1"/>
    </xf>
    <xf numFmtId="17" fontId="7" fillId="6" borderId="5" xfId="0" quotePrefix="1" applyNumberFormat="1" applyFont="1" applyFill="1" applyBorder="1" applyAlignment="1">
      <alignment horizontal="center" vertical="center" wrapText="1"/>
    </xf>
    <xf numFmtId="4" fontId="3" fillId="6" borderId="1" xfId="0" quotePrefix="1" applyNumberFormat="1" applyFont="1" applyFill="1" applyBorder="1" applyAlignment="1">
      <alignment horizontal="center" vertical="center"/>
    </xf>
    <xf numFmtId="4" fontId="3" fillId="6" borderId="6" xfId="0" quotePrefix="1" applyNumberFormat="1" applyFont="1" applyFill="1" applyBorder="1" applyAlignment="1">
      <alignment horizontal="center" vertical="center"/>
    </xf>
    <xf numFmtId="4" fontId="3" fillId="6" borderId="5" xfId="0" quotePrefix="1" applyNumberFormat="1" applyFont="1" applyFill="1" applyBorder="1" applyAlignment="1">
      <alignment horizontal="center" vertical="center"/>
    </xf>
    <xf numFmtId="4" fontId="7" fillId="0" borderId="1" xfId="0" quotePrefix="1" applyNumberFormat="1" applyFont="1" applyFill="1" applyBorder="1" applyAlignment="1">
      <alignment horizontal="center" vertical="center"/>
    </xf>
    <xf numFmtId="4" fontId="7" fillId="0" borderId="6" xfId="0" quotePrefix="1" applyNumberFormat="1" applyFont="1" applyFill="1" applyBorder="1" applyAlignment="1">
      <alignment horizontal="center" vertical="center"/>
    </xf>
    <xf numFmtId="4" fontId="7" fillId="0" borderId="5" xfId="0" quotePrefix="1" applyNumberFormat="1" applyFont="1" applyFill="1" applyBorder="1" applyAlignment="1">
      <alignment horizontal="center" vertical="center"/>
    </xf>
    <xf numFmtId="0" fontId="7" fillId="6" borderId="9" xfId="3" applyNumberFormat="1" applyFont="1" applyFill="1" applyBorder="1" applyAlignment="1">
      <alignment horizontal="center" vertical="center" wrapText="1"/>
    </xf>
    <xf numFmtId="0" fontId="7" fillId="6" borderId="10" xfId="3" applyNumberFormat="1" applyFont="1" applyFill="1" applyBorder="1" applyAlignment="1">
      <alignment horizontal="center" vertical="center" wrapText="1"/>
    </xf>
    <xf numFmtId="0" fontId="7" fillId="6" borderId="11" xfId="3"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7" fillId="0" borderId="1" xfId="0" applyFont="1" applyFill="1" applyBorder="1" applyAlignment="1">
      <alignment horizontal="center" wrapText="1"/>
    </xf>
    <xf numFmtId="0" fontId="7" fillId="0" borderId="6" xfId="0" applyFont="1" applyFill="1" applyBorder="1" applyAlignment="1">
      <alignment horizontal="center"/>
    </xf>
    <xf numFmtId="17" fontId="7" fillId="0" borderId="1" xfId="0" quotePrefix="1" applyNumberFormat="1" applyFont="1" applyFill="1" applyBorder="1" applyAlignment="1">
      <alignment horizontal="center" vertical="center" wrapText="1"/>
    </xf>
    <xf numFmtId="17" fontId="7" fillId="0" borderId="6" xfId="0" quotePrefix="1" applyNumberFormat="1" applyFont="1" applyFill="1" applyBorder="1" applyAlignment="1">
      <alignment horizontal="center" vertical="center" wrapText="1"/>
    </xf>
    <xf numFmtId="17" fontId="7" fillId="0" borderId="5" xfId="0" quotePrefix="1" applyNumberFormat="1" applyFont="1" applyFill="1" applyBorder="1" applyAlignment="1">
      <alignment horizontal="center" vertical="center" wrapText="1"/>
    </xf>
    <xf numFmtId="4" fontId="7" fillId="6" borderId="1" xfId="0" quotePrefix="1" applyNumberFormat="1" applyFont="1" applyFill="1" applyBorder="1" applyAlignment="1">
      <alignment horizontal="center" vertical="center"/>
    </xf>
    <xf numFmtId="4" fontId="7" fillId="6" borderId="6" xfId="0" quotePrefix="1" applyNumberFormat="1" applyFont="1" applyFill="1" applyBorder="1" applyAlignment="1">
      <alignment horizontal="center" vertical="center"/>
    </xf>
    <xf numFmtId="4" fontId="7" fillId="6" borderId="5" xfId="0" quotePrefix="1" applyNumberFormat="1" applyFont="1" applyFill="1" applyBorder="1" applyAlignment="1">
      <alignment horizontal="center" vertical="center"/>
    </xf>
    <xf numFmtId="4" fontId="3" fillId="6" borderId="1" xfId="4" applyNumberFormat="1" applyFont="1" applyFill="1" applyBorder="1" applyAlignment="1">
      <alignment horizontal="center" vertical="center" wrapText="1"/>
    </xf>
    <xf numFmtId="4" fontId="3" fillId="6" borderId="6" xfId="4" applyNumberFormat="1" applyFont="1" applyFill="1" applyBorder="1" applyAlignment="1">
      <alignment horizontal="center" vertical="center" wrapText="1"/>
    </xf>
    <xf numFmtId="4" fontId="3" fillId="6" borderId="5" xfId="4"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 fontId="3" fillId="6" borderId="6" xfId="0" applyNumberFormat="1" applyFont="1" applyFill="1" applyBorder="1" applyAlignment="1">
      <alignment horizontal="center" vertical="center" wrapText="1"/>
    </xf>
    <xf numFmtId="4" fontId="3" fillId="6" borderId="5"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4" fontId="7" fillId="6" borderId="6" xfId="0" applyNumberFormat="1" applyFont="1" applyFill="1" applyBorder="1" applyAlignment="1">
      <alignment horizontal="center" vertical="center" wrapText="1"/>
    </xf>
    <xf numFmtId="4" fontId="7" fillId="6" borderId="5" xfId="0" applyNumberFormat="1" applyFont="1" applyFill="1" applyBorder="1" applyAlignment="1">
      <alignment horizontal="center" vertical="center" wrapText="1"/>
    </xf>
    <xf numFmtId="4" fontId="7" fillId="0" borderId="1" xfId="4" applyNumberFormat="1" applyFont="1" applyFill="1" applyBorder="1" applyAlignment="1">
      <alignment horizontal="center" vertical="center" wrapText="1"/>
    </xf>
    <xf numFmtId="4" fontId="7" fillId="0" borderId="6" xfId="4" applyNumberFormat="1" applyFont="1" applyFill="1" applyBorder="1" applyAlignment="1">
      <alignment horizontal="center" vertical="center" wrapText="1"/>
    </xf>
    <xf numFmtId="4" fontId="7" fillId="0" borderId="5" xfId="4" applyNumberFormat="1" applyFont="1" applyFill="1" applyBorder="1" applyAlignment="1">
      <alignment horizontal="center" vertical="center" wrapText="1"/>
    </xf>
    <xf numFmtId="0" fontId="41" fillId="4" borderId="1"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1"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37" fillId="4" borderId="4" xfId="0" applyFont="1" applyFill="1" applyBorder="1" applyAlignment="1">
      <alignment horizontal="center"/>
    </xf>
    <xf numFmtId="4" fontId="41" fillId="4" borderId="2" xfId="0" applyNumberFormat="1" applyFont="1" applyFill="1" applyBorder="1" applyAlignment="1">
      <alignment horizontal="center" vertical="center" wrapText="1"/>
    </xf>
    <xf numFmtId="0" fontId="7" fillId="6" borderId="7" xfId="0" applyFont="1" applyFill="1" applyBorder="1" applyAlignment="1">
      <alignment horizontal="left"/>
    </xf>
    <xf numFmtId="0" fontId="7" fillId="6" borderId="4" xfId="0" applyFont="1" applyFill="1" applyBorder="1" applyAlignment="1">
      <alignment horizontal="left"/>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8" borderId="2" xfId="0" applyFill="1" applyBorder="1" applyAlignment="1">
      <alignment horizontal="left" vertical="center" wrapText="1"/>
    </xf>
    <xf numFmtId="0" fontId="0" fillId="8" borderId="1"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1" xfId="0" applyFill="1" applyBorder="1" applyAlignment="1">
      <alignment horizontal="center" wrapText="1"/>
    </xf>
    <xf numFmtId="0" fontId="0" fillId="8" borderId="6" xfId="0" applyFill="1" applyBorder="1" applyAlignment="1">
      <alignment horizontal="center" wrapText="1"/>
    </xf>
    <xf numFmtId="0" fontId="0" fillId="8" borderId="5" xfId="0" applyFill="1" applyBorder="1" applyAlignment="1">
      <alignment horizontal="center" wrapText="1"/>
    </xf>
    <xf numFmtId="0" fontId="0" fillId="8" borderId="1"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4" fontId="0" fillId="8" borderId="1" xfId="0" applyNumberFormat="1" applyFill="1" applyBorder="1" applyAlignment="1">
      <alignment horizontal="center" vertical="center"/>
    </xf>
    <xf numFmtId="4" fontId="0" fillId="8" borderId="6" xfId="0" applyNumberFormat="1" applyFill="1" applyBorder="1" applyAlignment="1">
      <alignment horizontal="center" vertical="center"/>
    </xf>
    <xf numFmtId="4" fontId="0" fillId="8" borderId="5" xfId="0" applyNumberFormat="1" applyFill="1" applyBorder="1" applyAlignment="1">
      <alignment horizontal="center" vertical="center"/>
    </xf>
    <xf numFmtId="0" fontId="7" fillId="8" borderId="1"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171" fontId="3" fillId="6" borderId="1" xfId="7" applyNumberFormat="1" applyFont="1" applyFill="1" applyBorder="1" applyAlignment="1" applyProtection="1">
      <alignment horizontal="center" vertical="center" wrapText="1"/>
      <protection locked="0"/>
    </xf>
    <xf numFmtId="171" fontId="3" fillId="6" borderId="5" xfId="7"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vertical="center" wrapText="1"/>
      <protection locked="0"/>
    </xf>
    <xf numFmtId="4" fontId="7" fillId="0" borderId="6" xfId="0" applyNumberFormat="1" applyFont="1" applyFill="1" applyBorder="1" applyAlignment="1" applyProtection="1">
      <alignment horizontal="center" vertical="center" wrapText="1"/>
      <protection locked="0"/>
    </xf>
    <xf numFmtId="4" fontId="7" fillId="0" borderId="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6" borderId="3" xfId="0" applyNumberFormat="1" applyFont="1" applyFill="1" applyBorder="1" applyAlignment="1" applyProtection="1">
      <alignment horizontal="left" vertical="center" wrapText="1"/>
      <protection locked="0"/>
    </xf>
    <xf numFmtId="0" fontId="7" fillId="6" borderId="7" xfId="0" applyNumberFormat="1" applyFont="1" applyFill="1" applyBorder="1" applyAlignment="1" applyProtection="1">
      <alignment horizontal="left" vertical="center" wrapText="1"/>
      <protection locked="0"/>
    </xf>
    <xf numFmtId="0" fontId="7" fillId="6" borderId="4"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center" vertical="center" wrapText="1"/>
      <protection locked="0"/>
    </xf>
    <xf numFmtId="0" fontId="7" fillId="6" borderId="2" xfId="0" applyNumberFormat="1" applyFont="1" applyFill="1" applyBorder="1" applyAlignment="1" applyProtection="1">
      <alignment horizontal="center" vertical="center" wrapText="1"/>
      <protection locked="0"/>
    </xf>
    <xf numFmtId="4" fontId="7" fillId="6" borderId="2" xfId="0" applyNumberFormat="1" applyFont="1" applyFill="1" applyBorder="1" applyAlignment="1" applyProtection="1">
      <alignment horizontal="center" vertical="center" wrapText="1"/>
      <protection locked="0"/>
    </xf>
    <xf numFmtId="171" fontId="7" fillId="0" borderId="1" xfId="3" applyNumberFormat="1" applyFont="1" applyFill="1" applyBorder="1" applyAlignment="1" applyProtection="1">
      <alignment horizontal="center" vertical="center" wrapText="1"/>
      <protection locked="0"/>
    </xf>
    <xf numFmtId="171" fontId="7" fillId="0" borderId="5" xfId="3" applyNumberFormat="1"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wrapText="1"/>
      <protection locked="0"/>
    </xf>
    <xf numFmtId="0" fontId="8" fillId="6" borderId="2" xfId="0" applyNumberFormat="1" applyFont="1" applyFill="1" applyBorder="1" applyAlignment="1" applyProtection="1">
      <alignment horizontal="center" vertical="center" wrapText="1"/>
      <protection locked="0"/>
    </xf>
    <xf numFmtId="0" fontId="7" fillId="6" borderId="1" xfId="0" applyNumberFormat="1" applyFont="1" applyFill="1" applyBorder="1" applyAlignment="1" applyProtection="1">
      <alignment horizontal="center" vertical="center" wrapText="1"/>
      <protection locked="0"/>
    </xf>
    <xf numFmtId="0" fontId="7" fillId="6" borderId="5" xfId="0" applyNumberFormat="1" applyFont="1" applyFill="1" applyBorder="1" applyAlignment="1" applyProtection="1">
      <alignment horizontal="center" vertical="center" wrapText="1"/>
      <protection locked="0"/>
    </xf>
    <xf numFmtId="17" fontId="7" fillId="7" borderId="6" xfId="0" applyNumberFormat="1" applyFont="1" applyFill="1" applyBorder="1" applyAlignment="1">
      <alignment horizontal="center" vertical="center" wrapText="1"/>
    </xf>
    <xf numFmtId="4" fontId="7" fillId="7" borderId="6"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6" xfId="0" applyFont="1" applyFill="1" applyBorder="1" applyAlignment="1">
      <alignment vertical="center" wrapText="1"/>
    </xf>
    <xf numFmtId="0" fontId="7" fillId="0" borderId="5" xfId="0" applyFont="1" applyFill="1" applyBorder="1" applyAlignment="1">
      <alignment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4" fontId="0" fillId="0" borderId="1" xfId="0" applyNumberFormat="1" applyFill="1" applyBorder="1" applyAlignment="1">
      <alignment horizontal="center" vertical="center"/>
    </xf>
    <xf numFmtId="4" fontId="0" fillId="0" borderId="6" xfId="0" applyNumberFormat="1" applyFill="1" applyBorder="1" applyAlignment="1">
      <alignment horizontal="center" vertical="center"/>
    </xf>
    <xf numFmtId="4" fontId="0" fillId="0" borderId="5"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7" fontId="0" fillId="0" borderId="2" xfId="0" applyNumberFormat="1" applyFill="1" applyBorder="1" applyAlignment="1">
      <alignment horizontal="center" vertical="center" wrapText="1"/>
    </xf>
    <xf numFmtId="4" fontId="7" fillId="5" borderId="1" xfId="0" applyNumberFormat="1" applyFont="1" applyFill="1" applyBorder="1" applyAlignment="1">
      <alignment horizontal="center" vertical="center"/>
    </xf>
    <xf numFmtId="4" fontId="7" fillId="5" borderId="5"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2" xfId="0" applyFont="1" applyFill="1" applyBorder="1" applyAlignment="1">
      <alignment horizontal="left" vertical="center" wrapText="1"/>
    </xf>
    <xf numFmtId="17" fontId="7" fillId="5" borderId="1" xfId="0" applyNumberFormat="1" applyFont="1" applyFill="1" applyBorder="1" applyAlignment="1">
      <alignment horizontal="center" vertical="center" wrapText="1"/>
    </xf>
    <xf numFmtId="17" fontId="7"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0" fillId="0" borderId="1" xfId="0" applyFill="1" applyBorder="1" applyAlignment="1">
      <alignment horizontal="left" vertical="center" wrapText="1"/>
    </xf>
    <xf numFmtId="0" fontId="7" fillId="0" borderId="1" xfId="0" applyFont="1" applyFill="1" applyBorder="1" applyAlignment="1">
      <alignment horizontal="left" vertical="top" wrapText="1"/>
    </xf>
    <xf numFmtId="0" fontId="7" fillId="0" borderId="5" xfId="0" applyFont="1" applyFill="1" applyBorder="1" applyAlignment="1">
      <alignment horizontal="left" vertical="top" wrapText="1"/>
    </xf>
    <xf numFmtId="0" fontId="9" fillId="6" borderId="1"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7" fillId="9" borderId="1" xfId="0" applyFont="1" applyFill="1" applyBorder="1" applyAlignment="1">
      <alignment horizontal="center" vertical="center"/>
    </xf>
    <xf numFmtId="0" fontId="47" fillId="9" borderId="5" xfId="0" applyFont="1" applyFill="1" applyBorder="1" applyAlignment="1">
      <alignment horizontal="center" vertical="center"/>
    </xf>
    <xf numFmtId="0" fontId="47" fillId="9" borderId="1" xfId="0" applyFont="1" applyFill="1" applyBorder="1" applyAlignment="1">
      <alignment vertical="center" wrapText="1"/>
    </xf>
    <xf numFmtId="0" fontId="47" fillId="9" borderId="5" xfId="0" applyFont="1" applyFill="1" applyBorder="1" applyAlignment="1">
      <alignment vertical="center" wrapText="1"/>
    </xf>
    <xf numFmtId="0" fontId="7" fillId="6" borderId="3" xfId="8"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4" xfId="0" applyFill="1" applyBorder="1" applyAlignment="1">
      <alignment horizontal="left" vertical="center" wrapText="1"/>
    </xf>
    <xf numFmtId="0" fontId="0" fillId="6" borderId="7" xfId="0" applyFill="1" applyBorder="1" applyAlignment="1">
      <alignment vertical="center" wrapText="1"/>
    </xf>
    <xf numFmtId="0" fontId="0" fillId="6" borderId="4" xfId="0" applyFill="1" applyBorder="1" applyAlignment="1">
      <alignment vertical="center" wrapText="1"/>
    </xf>
    <xf numFmtId="0" fontId="4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4" xfId="0" applyFont="1" applyBorder="1" applyAlignment="1">
      <alignment horizontal="center"/>
    </xf>
    <xf numFmtId="4" fontId="47" fillId="9" borderId="2" xfId="0" applyNumberFormat="1" applyFont="1" applyFill="1" applyBorder="1" applyAlignment="1">
      <alignment horizontal="center" vertical="center" wrapText="1"/>
    </xf>
    <xf numFmtId="0" fontId="47" fillId="9" borderId="1" xfId="0" applyFont="1" applyFill="1" applyBorder="1" applyAlignment="1">
      <alignment horizontal="center" vertical="center" wrapText="1"/>
    </xf>
    <xf numFmtId="0" fontId="47" fillId="9" borderId="5" xfId="0" applyFont="1" applyFill="1" applyBorder="1" applyAlignment="1">
      <alignment horizontal="center" vertical="center" wrapText="1"/>
    </xf>
  </cellXfs>
  <cellStyles count="36">
    <cellStyle name="Dziesiętny" xfId="3" builtinId="3"/>
    <cellStyle name="Dziesiętny [0] 2" xfId="11" xr:uid="{00000000-0005-0000-0000-000001000000}"/>
    <cellStyle name="Dziesiętny [0] 2 2" xfId="25" xr:uid="{00000000-0005-0000-0000-000002000000}"/>
    <cellStyle name="Dziesiętny [0] 2 3" xfId="22" xr:uid="{00000000-0005-0000-0000-000003000000}"/>
    <cellStyle name="Dziesiętny [0] 3" xfId="16" xr:uid="{00000000-0005-0000-0000-000004000000}"/>
    <cellStyle name="Dziesiętny 10" xfId="35" xr:uid="{00000000-0005-0000-0000-000005000000}"/>
    <cellStyle name="Dziesiętny 2" xfId="7" xr:uid="{00000000-0005-0000-0000-000006000000}"/>
    <cellStyle name="Dziesiętny 2 2" xfId="26" xr:uid="{00000000-0005-0000-0000-000007000000}"/>
    <cellStyle name="Dziesiętny 2 3" xfId="23" xr:uid="{00000000-0005-0000-0000-000008000000}"/>
    <cellStyle name="Dziesiętny 3" xfId="17" xr:uid="{00000000-0005-0000-0000-000009000000}"/>
    <cellStyle name="Dziesiętny 3 2" xfId="28" xr:uid="{00000000-0005-0000-0000-00000A000000}"/>
    <cellStyle name="Dziesiętny 4" xfId="18" xr:uid="{00000000-0005-0000-0000-00000B000000}"/>
    <cellStyle name="Dziesiętny 4 2" xfId="29" xr:uid="{00000000-0005-0000-0000-00000C000000}"/>
    <cellStyle name="Dziesiętny 5" xfId="19" xr:uid="{00000000-0005-0000-0000-00000D000000}"/>
    <cellStyle name="Dziesiętny 6" xfId="20" xr:uid="{00000000-0005-0000-0000-00000E000000}"/>
    <cellStyle name="Dziesiętny 7" xfId="13" xr:uid="{00000000-0005-0000-0000-00000F000000}"/>
    <cellStyle name="Dziesiętny 8" xfId="30" xr:uid="{00000000-0005-0000-0000-000010000000}"/>
    <cellStyle name="Dziesiętny 9" xfId="34" xr:uid="{00000000-0005-0000-0000-000011000000}"/>
    <cellStyle name="Excel Built-in Normal" xfId="5" xr:uid="{00000000-0005-0000-0000-000012000000}"/>
    <cellStyle name="Neutralny 2" xfId="2" xr:uid="{00000000-0005-0000-0000-000013000000}"/>
    <cellStyle name="Normalny" xfId="0" builtinId="0"/>
    <cellStyle name="Normalny 2" xfId="32" xr:uid="{00000000-0005-0000-0000-000015000000}"/>
    <cellStyle name="Normalny 3" xfId="8" xr:uid="{00000000-0005-0000-0000-000016000000}"/>
    <cellStyle name="Normalny 4" xfId="9" xr:uid="{00000000-0005-0000-0000-000017000000}"/>
    <cellStyle name="Normalny 4 3" xfId="31" xr:uid="{00000000-0005-0000-0000-000018000000}"/>
    <cellStyle name="Normalny 6" xfId="14" xr:uid="{00000000-0005-0000-0000-000019000000}"/>
    <cellStyle name="Walutowy" xfId="4" builtinId="4"/>
    <cellStyle name="Walutowy 2" xfId="10" xr:uid="{00000000-0005-0000-0000-00001B000000}"/>
    <cellStyle name="Walutowy 2 2" xfId="24" xr:uid="{00000000-0005-0000-0000-00001C000000}"/>
    <cellStyle name="Walutowy 2 3" xfId="21" xr:uid="{00000000-0005-0000-0000-00001D000000}"/>
    <cellStyle name="Walutowy 3" xfId="15" xr:uid="{00000000-0005-0000-0000-00001E000000}"/>
    <cellStyle name="Walutowy 3 2" xfId="27" xr:uid="{00000000-0005-0000-0000-00001F000000}"/>
    <cellStyle name="Walutowy 4" xfId="12" xr:uid="{00000000-0005-0000-0000-000020000000}"/>
    <cellStyle name="Walutowy 5" xfId="6" xr:uid="{00000000-0005-0000-0000-000021000000}"/>
    <cellStyle name="Walutowy 5 2" xfId="33" xr:uid="{00000000-0005-0000-0000-000022000000}"/>
    <cellStyle name="Zły"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24"/>
  <sheetViews>
    <sheetView zoomScale="60" zoomScaleNormal="60" workbookViewId="0">
      <selection activeCell="A2" sqref="A2"/>
    </sheetView>
  </sheetViews>
  <sheetFormatPr defaultRowHeight="15" x14ac:dyDescent="0.25"/>
  <cols>
    <col min="1" max="1" width="4.7109375" style="421" customWidth="1"/>
    <col min="2" max="2" width="8.85546875" style="421" customWidth="1"/>
    <col min="3" max="3" width="11.42578125" style="421" customWidth="1"/>
    <col min="4" max="4" width="11.5703125" style="421" customWidth="1"/>
    <col min="5" max="5" width="45.7109375" style="421" customWidth="1"/>
    <col min="6" max="6" width="74.7109375" style="421" customWidth="1"/>
    <col min="7" max="7" width="35.7109375" style="421" customWidth="1"/>
    <col min="8" max="8" width="20.42578125" style="421" customWidth="1"/>
    <col min="9" max="9" width="12" style="421" customWidth="1"/>
    <col min="10" max="10" width="35.140625" style="421" customWidth="1"/>
    <col min="11" max="11" width="10.7109375" style="14" customWidth="1"/>
    <col min="12" max="12" width="14.85546875" style="14" customWidth="1"/>
    <col min="13" max="16" width="14.7109375" style="421" customWidth="1"/>
    <col min="17" max="17" width="16.7109375" style="421" customWidth="1"/>
    <col min="18" max="18" width="15.7109375" style="421" customWidth="1"/>
    <col min="19" max="19" width="19.5703125" style="421" customWidth="1"/>
    <col min="20" max="258" width="9.140625" style="421"/>
    <col min="259" max="259" width="4.7109375" style="421" bestFit="1" customWidth="1"/>
    <col min="260" max="260" width="9.7109375" style="421" bestFit="1" customWidth="1"/>
    <col min="261" max="261" width="10" style="421" bestFit="1" customWidth="1"/>
    <col min="262" max="262" width="8.85546875" style="421" bestFit="1" customWidth="1"/>
    <col min="263" max="263" width="22.85546875" style="421" customWidth="1"/>
    <col min="264" max="264" width="59.7109375" style="421" bestFit="1" customWidth="1"/>
    <col min="265" max="265" width="57.85546875" style="421" bestFit="1" customWidth="1"/>
    <col min="266" max="266" width="35.28515625" style="421" bestFit="1" customWidth="1"/>
    <col min="267" max="267" width="28.140625" style="421" bestFit="1" customWidth="1"/>
    <col min="268" max="268" width="33.140625" style="421" bestFit="1" customWidth="1"/>
    <col min="269" max="269" width="26" style="421" bestFit="1" customWidth="1"/>
    <col min="270" max="270" width="19.140625" style="421" bestFit="1" customWidth="1"/>
    <col min="271" max="271" width="10.42578125" style="421" customWidth="1"/>
    <col min="272" max="272" width="11.85546875" style="421" customWidth="1"/>
    <col min="273" max="273" width="14.7109375" style="421" customWidth="1"/>
    <col min="274" max="274" width="9" style="421" bestFit="1" customWidth="1"/>
    <col min="275" max="514" width="9.140625" style="421"/>
    <col min="515" max="515" width="4.7109375" style="421" bestFit="1" customWidth="1"/>
    <col min="516" max="516" width="9.7109375" style="421" bestFit="1" customWidth="1"/>
    <col min="517" max="517" width="10" style="421" bestFit="1" customWidth="1"/>
    <col min="518" max="518" width="8.85546875" style="421" bestFit="1" customWidth="1"/>
    <col min="519" max="519" width="22.85546875" style="421" customWidth="1"/>
    <col min="520" max="520" width="59.7109375" style="421" bestFit="1" customWidth="1"/>
    <col min="521" max="521" width="57.85546875" style="421" bestFit="1" customWidth="1"/>
    <col min="522" max="522" width="35.28515625" style="421" bestFit="1" customWidth="1"/>
    <col min="523" max="523" width="28.140625" style="421" bestFit="1" customWidth="1"/>
    <col min="524" max="524" width="33.140625" style="421" bestFit="1" customWidth="1"/>
    <col min="525" max="525" width="26" style="421" bestFit="1" customWidth="1"/>
    <col min="526" max="526" width="19.140625" style="421" bestFit="1" customWidth="1"/>
    <col min="527" max="527" width="10.42578125" style="421" customWidth="1"/>
    <col min="528" max="528" width="11.85546875" style="421" customWidth="1"/>
    <col min="529" max="529" width="14.7109375" style="421" customWidth="1"/>
    <col min="530" max="530" width="9" style="421" bestFit="1" customWidth="1"/>
    <col min="531" max="770" width="9.140625" style="421"/>
    <col min="771" max="771" width="4.7109375" style="421" bestFit="1" customWidth="1"/>
    <col min="772" max="772" width="9.7109375" style="421" bestFit="1" customWidth="1"/>
    <col min="773" max="773" width="10" style="421" bestFit="1" customWidth="1"/>
    <col min="774" max="774" width="8.85546875" style="421" bestFit="1" customWidth="1"/>
    <col min="775" max="775" width="22.85546875" style="421" customWidth="1"/>
    <col min="776" max="776" width="59.7109375" style="421" bestFit="1" customWidth="1"/>
    <col min="777" max="777" width="57.85546875" style="421" bestFit="1" customWidth="1"/>
    <col min="778" max="778" width="35.28515625" style="421" bestFit="1" customWidth="1"/>
    <col min="779" max="779" width="28.140625" style="421" bestFit="1" customWidth="1"/>
    <col min="780" max="780" width="33.140625" style="421" bestFit="1" customWidth="1"/>
    <col min="781" max="781" width="26" style="421" bestFit="1" customWidth="1"/>
    <col min="782" max="782" width="19.140625" style="421" bestFit="1" customWidth="1"/>
    <col min="783" max="783" width="10.42578125" style="421" customWidth="1"/>
    <col min="784" max="784" width="11.85546875" style="421" customWidth="1"/>
    <col min="785" max="785" width="14.7109375" style="421" customWidth="1"/>
    <col min="786" max="786" width="9" style="421" bestFit="1" customWidth="1"/>
    <col min="787" max="1026" width="9.140625" style="421"/>
    <col min="1027" max="1027" width="4.7109375" style="421" bestFit="1" customWidth="1"/>
    <col min="1028" max="1028" width="9.7109375" style="421" bestFit="1" customWidth="1"/>
    <col min="1029" max="1029" width="10" style="421" bestFit="1" customWidth="1"/>
    <col min="1030" max="1030" width="8.85546875" style="421" bestFit="1" customWidth="1"/>
    <col min="1031" max="1031" width="22.85546875" style="421" customWidth="1"/>
    <col min="1032" max="1032" width="59.7109375" style="421" bestFit="1" customWidth="1"/>
    <col min="1033" max="1033" width="57.85546875" style="421" bestFit="1" customWidth="1"/>
    <col min="1034" max="1034" width="35.28515625" style="421" bestFit="1" customWidth="1"/>
    <col min="1035" max="1035" width="28.140625" style="421" bestFit="1" customWidth="1"/>
    <col min="1036" max="1036" width="33.140625" style="421" bestFit="1" customWidth="1"/>
    <col min="1037" max="1037" width="26" style="421" bestFit="1" customWidth="1"/>
    <col min="1038" max="1038" width="19.140625" style="421" bestFit="1" customWidth="1"/>
    <col min="1039" max="1039" width="10.42578125" style="421" customWidth="1"/>
    <col min="1040" max="1040" width="11.85546875" style="421" customWidth="1"/>
    <col min="1041" max="1041" width="14.7109375" style="421" customWidth="1"/>
    <col min="1042" max="1042" width="9" style="421" bestFit="1" customWidth="1"/>
    <col min="1043" max="1282" width="9.140625" style="421"/>
    <col min="1283" max="1283" width="4.7109375" style="421" bestFit="1" customWidth="1"/>
    <col min="1284" max="1284" width="9.7109375" style="421" bestFit="1" customWidth="1"/>
    <col min="1285" max="1285" width="10" style="421" bestFit="1" customWidth="1"/>
    <col min="1286" max="1286" width="8.85546875" style="421" bestFit="1" customWidth="1"/>
    <col min="1287" max="1287" width="22.85546875" style="421" customWidth="1"/>
    <col min="1288" max="1288" width="59.7109375" style="421" bestFit="1" customWidth="1"/>
    <col min="1289" max="1289" width="57.85546875" style="421" bestFit="1" customWidth="1"/>
    <col min="1290" max="1290" width="35.28515625" style="421" bestFit="1" customWidth="1"/>
    <col min="1291" max="1291" width="28.140625" style="421" bestFit="1" customWidth="1"/>
    <col min="1292" max="1292" width="33.140625" style="421" bestFit="1" customWidth="1"/>
    <col min="1293" max="1293" width="26" style="421" bestFit="1" customWidth="1"/>
    <col min="1294" max="1294" width="19.140625" style="421" bestFit="1" customWidth="1"/>
    <col min="1295" max="1295" width="10.42578125" style="421" customWidth="1"/>
    <col min="1296" max="1296" width="11.85546875" style="421" customWidth="1"/>
    <col min="1297" max="1297" width="14.7109375" style="421" customWidth="1"/>
    <col min="1298" max="1298" width="9" style="421" bestFit="1" customWidth="1"/>
    <col min="1299" max="1538" width="9.140625" style="421"/>
    <col min="1539" max="1539" width="4.7109375" style="421" bestFit="1" customWidth="1"/>
    <col min="1540" max="1540" width="9.7109375" style="421" bestFit="1" customWidth="1"/>
    <col min="1541" max="1541" width="10" style="421" bestFit="1" customWidth="1"/>
    <col min="1542" max="1542" width="8.85546875" style="421" bestFit="1" customWidth="1"/>
    <col min="1543" max="1543" width="22.85546875" style="421" customWidth="1"/>
    <col min="1544" max="1544" width="59.7109375" style="421" bestFit="1" customWidth="1"/>
    <col min="1545" max="1545" width="57.85546875" style="421" bestFit="1" customWidth="1"/>
    <col min="1546" max="1546" width="35.28515625" style="421" bestFit="1" customWidth="1"/>
    <col min="1547" max="1547" width="28.140625" style="421" bestFit="1" customWidth="1"/>
    <col min="1548" max="1548" width="33.140625" style="421" bestFit="1" customWidth="1"/>
    <col min="1549" max="1549" width="26" style="421" bestFit="1" customWidth="1"/>
    <col min="1550" max="1550" width="19.140625" style="421" bestFit="1" customWidth="1"/>
    <col min="1551" max="1551" width="10.42578125" style="421" customWidth="1"/>
    <col min="1552" max="1552" width="11.85546875" style="421" customWidth="1"/>
    <col min="1553" max="1553" width="14.7109375" style="421" customWidth="1"/>
    <col min="1554" max="1554" width="9" style="421" bestFit="1" customWidth="1"/>
    <col min="1555" max="1794" width="9.140625" style="421"/>
    <col min="1795" max="1795" width="4.7109375" style="421" bestFit="1" customWidth="1"/>
    <col min="1796" max="1796" width="9.7109375" style="421" bestFit="1" customWidth="1"/>
    <col min="1797" max="1797" width="10" style="421" bestFit="1" customWidth="1"/>
    <col min="1798" max="1798" width="8.85546875" style="421" bestFit="1" customWidth="1"/>
    <col min="1799" max="1799" width="22.85546875" style="421" customWidth="1"/>
    <col min="1800" max="1800" width="59.7109375" style="421" bestFit="1" customWidth="1"/>
    <col min="1801" max="1801" width="57.85546875" style="421" bestFit="1" customWidth="1"/>
    <col min="1802" max="1802" width="35.28515625" style="421" bestFit="1" customWidth="1"/>
    <col min="1803" max="1803" width="28.140625" style="421" bestFit="1" customWidth="1"/>
    <col min="1804" max="1804" width="33.140625" style="421" bestFit="1" customWidth="1"/>
    <col min="1805" max="1805" width="26" style="421" bestFit="1" customWidth="1"/>
    <col min="1806" max="1806" width="19.140625" style="421" bestFit="1" customWidth="1"/>
    <col min="1807" max="1807" width="10.42578125" style="421" customWidth="1"/>
    <col min="1808" max="1808" width="11.85546875" style="421" customWidth="1"/>
    <col min="1809" max="1809" width="14.7109375" style="421" customWidth="1"/>
    <col min="1810" max="1810" width="9" style="421" bestFit="1" customWidth="1"/>
    <col min="1811" max="2050" width="9.140625" style="421"/>
    <col min="2051" max="2051" width="4.7109375" style="421" bestFit="1" customWidth="1"/>
    <col min="2052" max="2052" width="9.7109375" style="421" bestFit="1" customWidth="1"/>
    <col min="2053" max="2053" width="10" style="421" bestFit="1" customWidth="1"/>
    <col min="2054" max="2054" width="8.85546875" style="421" bestFit="1" customWidth="1"/>
    <col min="2055" max="2055" width="22.85546875" style="421" customWidth="1"/>
    <col min="2056" max="2056" width="59.7109375" style="421" bestFit="1" customWidth="1"/>
    <col min="2057" max="2057" width="57.85546875" style="421" bestFit="1" customWidth="1"/>
    <col min="2058" max="2058" width="35.28515625" style="421" bestFit="1" customWidth="1"/>
    <col min="2059" max="2059" width="28.140625" style="421" bestFit="1" customWidth="1"/>
    <col min="2060" max="2060" width="33.140625" style="421" bestFit="1" customWidth="1"/>
    <col min="2061" max="2061" width="26" style="421" bestFit="1" customWidth="1"/>
    <col min="2062" max="2062" width="19.140625" style="421" bestFit="1" customWidth="1"/>
    <col min="2063" max="2063" width="10.42578125" style="421" customWidth="1"/>
    <col min="2064" max="2064" width="11.85546875" style="421" customWidth="1"/>
    <col min="2065" max="2065" width="14.7109375" style="421" customWidth="1"/>
    <col min="2066" max="2066" width="9" style="421" bestFit="1" customWidth="1"/>
    <col min="2067" max="2306" width="9.140625" style="421"/>
    <col min="2307" max="2307" width="4.7109375" style="421" bestFit="1" customWidth="1"/>
    <col min="2308" max="2308" width="9.7109375" style="421" bestFit="1" customWidth="1"/>
    <col min="2309" max="2309" width="10" style="421" bestFit="1" customWidth="1"/>
    <col min="2310" max="2310" width="8.85546875" style="421" bestFit="1" customWidth="1"/>
    <col min="2311" max="2311" width="22.85546875" style="421" customWidth="1"/>
    <col min="2312" max="2312" width="59.7109375" style="421" bestFit="1" customWidth="1"/>
    <col min="2313" max="2313" width="57.85546875" style="421" bestFit="1" customWidth="1"/>
    <col min="2314" max="2314" width="35.28515625" style="421" bestFit="1" customWidth="1"/>
    <col min="2315" max="2315" width="28.140625" style="421" bestFit="1" customWidth="1"/>
    <col min="2316" max="2316" width="33.140625" style="421" bestFit="1" customWidth="1"/>
    <col min="2317" max="2317" width="26" style="421" bestFit="1" customWidth="1"/>
    <col min="2318" max="2318" width="19.140625" style="421" bestFit="1" customWidth="1"/>
    <col min="2319" max="2319" width="10.42578125" style="421" customWidth="1"/>
    <col min="2320" max="2320" width="11.85546875" style="421" customWidth="1"/>
    <col min="2321" max="2321" width="14.7109375" style="421" customWidth="1"/>
    <col min="2322" max="2322" width="9" style="421" bestFit="1" customWidth="1"/>
    <col min="2323" max="2562" width="9.140625" style="421"/>
    <col min="2563" max="2563" width="4.7109375" style="421" bestFit="1" customWidth="1"/>
    <col min="2564" max="2564" width="9.7109375" style="421" bestFit="1" customWidth="1"/>
    <col min="2565" max="2565" width="10" style="421" bestFit="1" customWidth="1"/>
    <col min="2566" max="2566" width="8.85546875" style="421" bestFit="1" customWidth="1"/>
    <col min="2567" max="2567" width="22.85546875" style="421" customWidth="1"/>
    <col min="2568" max="2568" width="59.7109375" style="421" bestFit="1" customWidth="1"/>
    <col min="2569" max="2569" width="57.85546875" style="421" bestFit="1" customWidth="1"/>
    <col min="2570" max="2570" width="35.28515625" style="421" bestFit="1" customWidth="1"/>
    <col min="2571" max="2571" width="28.140625" style="421" bestFit="1" customWidth="1"/>
    <col min="2572" max="2572" width="33.140625" style="421" bestFit="1" customWidth="1"/>
    <col min="2573" max="2573" width="26" style="421" bestFit="1" customWidth="1"/>
    <col min="2574" max="2574" width="19.140625" style="421" bestFit="1" customWidth="1"/>
    <col min="2575" max="2575" width="10.42578125" style="421" customWidth="1"/>
    <col min="2576" max="2576" width="11.85546875" style="421" customWidth="1"/>
    <col min="2577" max="2577" width="14.7109375" style="421" customWidth="1"/>
    <col min="2578" max="2578" width="9" style="421" bestFit="1" customWidth="1"/>
    <col min="2579" max="2818" width="9.140625" style="421"/>
    <col min="2819" max="2819" width="4.7109375" style="421" bestFit="1" customWidth="1"/>
    <col min="2820" max="2820" width="9.7109375" style="421" bestFit="1" customWidth="1"/>
    <col min="2821" max="2821" width="10" style="421" bestFit="1" customWidth="1"/>
    <col min="2822" max="2822" width="8.85546875" style="421" bestFit="1" customWidth="1"/>
    <col min="2823" max="2823" width="22.85546875" style="421" customWidth="1"/>
    <col min="2824" max="2824" width="59.7109375" style="421" bestFit="1" customWidth="1"/>
    <col min="2825" max="2825" width="57.85546875" style="421" bestFit="1" customWidth="1"/>
    <col min="2826" max="2826" width="35.28515625" style="421" bestFit="1" customWidth="1"/>
    <col min="2827" max="2827" width="28.140625" style="421" bestFit="1" customWidth="1"/>
    <col min="2828" max="2828" width="33.140625" style="421" bestFit="1" customWidth="1"/>
    <col min="2829" max="2829" width="26" style="421" bestFit="1" customWidth="1"/>
    <col min="2830" max="2830" width="19.140625" style="421" bestFit="1" customWidth="1"/>
    <col min="2831" max="2831" width="10.42578125" style="421" customWidth="1"/>
    <col min="2832" max="2832" width="11.85546875" style="421" customWidth="1"/>
    <col min="2833" max="2833" width="14.7109375" style="421" customWidth="1"/>
    <col min="2834" max="2834" width="9" style="421" bestFit="1" customWidth="1"/>
    <col min="2835" max="3074" width="9.140625" style="421"/>
    <col min="3075" max="3075" width="4.7109375" style="421" bestFit="1" customWidth="1"/>
    <col min="3076" max="3076" width="9.7109375" style="421" bestFit="1" customWidth="1"/>
    <col min="3077" max="3077" width="10" style="421" bestFit="1" customWidth="1"/>
    <col min="3078" max="3078" width="8.85546875" style="421" bestFit="1" customWidth="1"/>
    <col min="3079" max="3079" width="22.85546875" style="421" customWidth="1"/>
    <col min="3080" max="3080" width="59.7109375" style="421" bestFit="1" customWidth="1"/>
    <col min="3081" max="3081" width="57.85546875" style="421" bestFit="1" customWidth="1"/>
    <col min="3082" max="3082" width="35.28515625" style="421" bestFit="1" customWidth="1"/>
    <col min="3083" max="3083" width="28.140625" style="421" bestFit="1" customWidth="1"/>
    <col min="3084" max="3084" width="33.140625" style="421" bestFit="1" customWidth="1"/>
    <col min="3085" max="3085" width="26" style="421" bestFit="1" customWidth="1"/>
    <col min="3086" max="3086" width="19.140625" style="421" bestFit="1" customWidth="1"/>
    <col min="3087" max="3087" width="10.42578125" style="421" customWidth="1"/>
    <col min="3088" max="3088" width="11.85546875" style="421" customWidth="1"/>
    <col min="3089" max="3089" width="14.7109375" style="421" customWidth="1"/>
    <col min="3090" max="3090" width="9" style="421" bestFit="1" customWidth="1"/>
    <col min="3091" max="3330" width="9.140625" style="421"/>
    <col min="3331" max="3331" width="4.7109375" style="421" bestFit="1" customWidth="1"/>
    <col min="3332" max="3332" width="9.7109375" style="421" bestFit="1" customWidth="1"/>
    <col min="3333" max="3333" width="10" style="421" bestFit="1" customWidth="1"/>
    <col min="3334" max="3334" width="8.85546875" style="421" bestFit="1" customWidth="1"/>
    <col min="3335" max="3335" width="22.85546875" style="421" customWidth="1"/>
    <col min="3336" max="3336" width="59.7109375" style="421" bestFit="1" customWidth="1"/>
    <col min="3337" max="3337" width="57.85546875" style="421" bestFit="1" customWidth="1"/>
    <col min="3338" max="3338" width="35.28515625" style="421" bestFit="1" customWidth="1"/>
    <col min="3339" max="3339" width="28.140625" style="421" bestFit="1" customWidth="1"/>
    <col min="3340" max="3340" width="33.140625" style="421" bestFit="1" customWidth="1"/>
    <col min="3341" max="3341" width="26" style="421" bestFit="1" customWidth="1"/>
    <col min="3342" max="3342" width="19.140625" style="421" bestFit="1" customWidth="1"/>
    <col min="3343" max="3343" width="10.42578125" style="421" customWidth="1"/>
    <col min="3344" max="3344" width="11.85546875" style="421" customWidth="1"/>
    <col min="3345" max="3345" width="14.7109375" style="421" customWidth="1"/>
    <col min="3346" max="3346" width="9" style="421" bestFit="1" customWidth="1"/>
    <col min="3347" max="3586" width="9.140625" style="421"/>
    <col min="3587" max="3587" width="4.7109375" style="421" bestFit="1" customWidth="1"/>
    <col min="3588" max="3588" width="9.7109375" style="421" bestFit="1" customWidth="1"/>
    <col min="3589" max="3589" width="10" style="421" bestFit="1" customWidth="1"/>
    <col min="3590" max="3590" width="8.85546875" style="421" bestFit="1" customWidth="1"/>
    <col min="3591" max="3591" width="22.85546875" style="421" customWidth="1"/>
    <col min="3592" max="3592" width="59.7109375" style="421" bestFit="1" customWidth="1"/>
    <col min="3593" max="3593" width="57.85546875" style="421" bestFit="1" customWidth="1"/>
    <col min="3594" max="3594" width="35.28515625" style="421" bestFit="1" customWidth="1"/>
    <col min="3595" max="3595" width="28.140625" style="421" bestFit="1" customWidth="1"/>
    <col min="3596" max="3596" width="33.140625" style="421" bestFit="1" customWidth="1"/>
    <col min="3597" max="3597" width="26" style="421" bestFit="1" customWidth="1"/>
    <col min="3598" max="3598" width="19.140625" style="421" bestFit="1" customWidth="1"/>
    <col min="3599" max="3599" width="10.42578125" style="421" customWidth="1"/>
    <col min="3600" max="3600" width="11.85546875" style="421" customWidth="1"/>
    <col min="3601" max="3601" width="14.7109375" style="421" customWidth="1"/>
    <col min="3602" max="3602" width="9" style="421" bestFit="1" customWidth="1"/>
    <col min="3603" max="3842" width="9.140625" style="421"/>
    <col min="3843" max="3843" width="4.7109375" style="421" bestFit="1" customWidth="1"/>
    <col min="3844" max="3844" width="9.7109375" style="421" bestFit="1" customWidth="1"/>
    <col min="3845" max="3845" width="10" style="421" bestFit="1" customWidth="1"/>
    <col min="3846" max="3846" width="8.85546875" style="421" bestFit="1" customWidth="1"/>
    <col min="3847" max="3847" width="22.85546875" style="421" customWidth="1"/>
    <col min="3848" max="3848" width="59.7109375" style="421" bestFit="1" customWidth="1"/>
    <col min="3849" max="3849" width="57.85546875" style="421" bestFit="1" customWidth="1"/>
    <col min="3850" max="3850" width="35.28515625" style="421" bestFit="1" customWidth="1"/>
    <col min="3851" max="3851" width="28.140625" style="421" bestFit="1" customWidth="1"/>
    <col min="3852" max="3852" width="33.140625" style="421" bestFit="1" customWidth="1"/>
    <col min="3853" max="3853" width="26" style="421" bestFit="1" customWidth="1"/>
    <col min="3854" max="3854" width="19.140625" style="421" bestFit="1" customWidth="1"/>
    <col min="3855" max="3855" width="10.42578125" style="421" customWidth="1"/>
    <col min="3856" max="3856" width="11.85546875" style="421" customWidth="1"/>
    <col min="3857" max="3857" width="14.7109375" style="421" customWidth="1"/>
    <col min="3858" max="3858" width="9" style="421" bestFit="1" customWidth="1"/>
    <col min="3859" max="4098" width="9.140625" style="421"/>
    <col min="4099" max="4099" width="4.7109375" style="421" bestFit="1" customWidth="1"/>
    <col min="4100" max="4100" width="9.7109375" style="421" bestFit="1" customWidth="1"/>
    <col min="4101" max="4101" width="10" style="421" bestFit="1" customWidth="1"/>
    <col min="4102" max="4102" width="8.85546875" style="421" bestFit="1" customWidth="1"/>
    <col min="4103" max="4103" width="22.85546875" style="421" customWidth="1"/>
    <col min="4104" max="4104" width="59.7109375" style="421" bestFit="1" customWidth="1"/>
    <col min="4105" max="4105" width="57.85546875" style="421" bestFit="1" customWidth="1"/>
    <col min="4106" max="4106" width="35.28515625" style="421" bestFit="1" customWidth="1"/>
    <col min="4107" max="4107" width="28.140625" style="421" bestFit="1" customWidth="1"/>
    <col min="4108" max="4108" width="33.140625" style="421" bestFit="1" customWidth="1"/>
    <col min="4109" max="4109" width="26" style="421" bestFit="1" customWidth="1"/>
    <col min="4110" max="4110" width="19.140625" style="421" bestFit="1" customWidth="1"/>
    <col min="4111" max="4111" width="10.42578125" style="421" customWidth="1"/>
    <col min="4112" max="4112" width="11.85546875" style="421" customWidth="1"/>
    <col min="4113" max="4113" width="14.7109375" style="421" customWidth="1"/>
    <col min="4114" max="4114" width="9" style="421" bestFit="1" customWidth="1"/>
    <col min="4115" max="4354" width="9.140625" style="421"/>
    <col min="4355" max="4355" width="4.7109375" style="421" bestFit="1" customWidth="1"/>
    <col min="4356" max="4356" width="9.7109375" style="421" bestFit="1" customWidth="1"/>
    <col min="4357" max="4357" width="10" style="421" bestFit="1" customWidth="1"/>
    <col min="4358" max="4358" width="8.85546875" style="421" bestFit="1" customWidth="1"/>
    <col min="4359" max="4359" width="22.85546875" style="421" customWidth="1"/>
    <col min="4360" max="4360" width="59.7109375" style="421" bestFit="1" customWidth="1"/>
    <col min="4361" max="4361" width="57.85546875" style="421" bestFit="1" customWidth="1"/>
    <col min="4362" max="4362" width="35.28515625" style="421" bestFit="1" customWidth="1"/>
    <col min="4363" max="4363" width="28.140625" style="421" bestFit="1" customWidth="1"/>
    <col min="4364" max="4364" width="33.140625" style="421" bestFit="1" customWidth="1"/>
    <col min="4365" max="4365" width="26" style="421" bestFit="1" customWidth="1"/>
    <col min="4366" max="4366" width="19.140625" style="421" bestFit="1" customWidth="1"/>
    <col min="4367" max="4367" width="10.42578125" style="421" customWidth="1"/>
    <col min="4368" max="4368" width="11.85546875" style="421" customWidth="1"/>
    <col min="4369" max="4369" width="14.7109375" style="421" customWidth="1"/>
    <col min="4370" max="4370" width="9" style="421" bestFit="1" customWidth="1"/>
    <col min="4371" max="4610" width="9.140625" style="421"/>
    <col min="4611" max="4611" width="4.7109375" style="421" bestFit="1" customWidth="1"/>
    <col min="4612" max="4612" width="9.7109375" style="421" bestFit="1" customWidth="1"/>
    <col min="4613" max="4613" width="10" style="421" bestFit="1" customWidth="1"/>
    <col min="4614" max="4614" width="8.85546875" style="421" bestFit="1" customWidth="1"/>
    <col min="4615" max="4615" width="22.85546875" style="421" customWidth="1"/>
    <col min="4616" max="4616" width="59.7109375" style="421" bestFit="1" customWidth="1"/>
    <col min="4617" max="4617" width="57.85546875" style="421" bestFit="1" customWidth="1"/>
    <col min="4618" max="4618" width="35.28515625" style="421" bestFit="1" customWidth="1"/>
    <col min="4619" max="4619" width="28.140625" style="421" bestFit="1" customWidth="1"/>
    <col min="4620" max="4620" width="33.140625" style="421" bestFit="1" customWidth="1"/>
    <col min="4621" max="4621" width="26" style="421" bestFit="1" customWidth="1"/>
    <col min="4622" max="4622" width="19.140625" style="421" bestFit="1" customWidth="1"/>
    <col min="4623" max="4623" width="10.42578125" style="421" customWidth="1"/>
    <col min="4624" max="4624" width="11.85546875" style="421" customWidth="1"/>
    <col min="4625" max="4625" width="14.7109375" style="421" customWidth="1"/>
    <col min="4626" max="4626" width="9" style="421" bestFit="1" customWidth="1"/>
    <col min="4627" max="4866" width="9.140625" style="421"/>
    <col min="4867" max="4867" width="4.7109375" style="421" bestFit="1" customWidth="1"/>
    <col min="4868" max="4868" width="9.7109375" style="421" bestFit="1" customWidth="1"/>
    <col min="4869" max="4869" width="10" style="421" bestFit="1" customWidth="1"/>
    <col min="4870" max="4870" width="8.85546875" style="421" bestFit="1" customWidth="1"/>
    <col min="4871" max="4871" width="22.85546875" style="421" customWidth="1"/>
    <col min="4872" max="4872" width="59.7109375" style="421" bestFit="1" customWidth="1"/>
    <col min="4873" max="4873" width="57.85546875" style="421" bestFit="1" customWidth="1"/>
    <col min="4874" max="4874" width="35.28515625" style="421" bestFit="1" customWidth="1"/>
    <col min="4875" max="4875" width="28.140625" style="421" bestFit="1" customWidth="1"/>
    <col min="4876" max="4876" width="33.140625" style="421" bestFit="1" customWidth="1"/>
    <col min="4877" max="4877" width="26" style="421" bestFit="1" customWidth="1"/>
    <col min="4878" max="4878" width="19.140625" style="421" bestFit="1" customWidth="1"/>
    <col min="4879" max="4879" width="10.42578125" style="421" customWidth="1"/>
    <col min="4880" max="4880" width="11.85546875" style="421" customWidth="1"/>
    <col min="4881" max="4881" width="14.7109375" style="421" customWidth="1"/>
    <col min="4882" max="4882" width="9" style="421" bestFit="1" customWidth="1"/>
    <col min="4883" max="5122" width="9.140625" style="421"/>
    <col min="5123" max="5123" width="4.7109375" style="421" bestFit="1" customWidth="1"/>
    <col min="5124" max="5124" width="9.7109375" style="421" bestFit="1" customWidth="1"/>
    <col min="5125" max="5125" width="10" style="421" bestFit="1" customWidth="1"/>
    <col min="5126" max="5126" width="8.85546875" style="421" bestFit="1" customWidth="1"/>
    <col min="5127" max="5127" width="22.85546875" style="421" customWidth="1"/>
    <col min="5128" max="5128" width="59.7109375" style="421" bestFit="1" customWidth="1"/>
    <col min="5129" max="5129" width="57.85546875" style="421" bestFit="1" customWidth="1"/>
    <col min="5130" max="5130" width="35.28515625" style="421" bestFit="1" customWidth="1"/>
    <col min="5131" max="5131" width="28.140625" style="421" bestFit="1" customWidth="1"/>
    <col min="5132" max="5132" width="33.140625" style="421" bestFit="1" customWidth="1"/>
    <col min="5133" max="5133" width="26" style="421" bestFit="1" customWidth="1"/>
    <col min="5134" max="5134" width="19.140625" style="421" bestFit="1" customWidth="1"/>
    <col min="5135" max="5135" width="10.42578125" style="421" customWidth="1"/>
    <col min="5136" max="5136" width="11.85546875" style="421" customWidth="1"/>
    <col min="5137" max="5137" width="14.7109375" style="421" customWidth="1"/>
    <col min="5138" max="5138" width="9" style="421" bestFit="1" customWidth="1"/>
    <col min="5139" max="5378" width="9.140625" style="421"/>
    <col min="5379" max="5379" width="4.7109375" style="421" bestFit="1" customWidth="1"/>
    <col min="5380" max="5380" width="9.7109375" style="421" bestFit="1" customWidth="1"/>
    <col min="5381" max="5381" width="10" style="421" bestFit="1" customWidth="1"/>
    <col min="5382" max="5382" width="8.85546875" style="421" bestFit="1" customWidth="1"/>
    <col min="5383" max="5383" width="22.85546875" style="421" customWidth="1"/>
    <col min="5384" max="5384" width="59.7109375" style="421" bestFit="1" customWidth="1"/>
    <col min="5385" max="5385" width="57.85546875" style="421" bestFit="1" customWidth="1"/>
    <col min="5386" max="5386" width="35.28515625" style="421" bestFit="1" customWidth="1"/>
    <col min="5387" max="5387" width="28.140625" style="421" bestFit="1" customWidth="1"/>
    <col min="5388" max="5388" width="33.140625" style="421" bestFit="1" customWidth="1"/>
    <col min="5389" max="5389" width="26" style="421" bestFit="1" customWidth="1"/>
    <col min="5390" max="5390" width="19.140625" style="421" bestFit="1" customWidth="1"/>
    <col min="5391" max="5391" width="10.42578125" style="421" customWidth="1"/>
    <col min="5392" max="5392" width="11.85546875" style="421" customWidth="1"/>
    <col min="5393" max="5393" width="14.7109375" style="421" customWidth="1"/>
    <col min="5394" max="5394" width="9" style="421" bestFit="1" customWidth="1"/>
    <col min="5395" max="5634" width="9.140625" style="421"/>
    <col min="5635" max="5635" width="4.7109375" style="421" bestFit="1" customWidth="1"/>
    <col min="5636" max="5636" width="9.7109375" style="421" bestFit="1" customWidth="1"/>
    <col min="5637" max="5637" width="10" style="421" bestFit="1" customWidth="1"/>
    <col min="5638" max="5638" width="8.85546875" style="421" bestFit="1" customWidth="1"/>
    <col min="5639" max="5639" width="22.85546875" style="421" customWidth="1"/>
    <col min="5640" max="5640" width="59.7109375" style="421" bestFit="1" customWidth="1"/>
    <col min="5641" max="5641" width="57.85546875" style="421" bestFit="1" customWidth="1"/>
    <col min="5642" max="5642" width="35.28515625" style="421" bestFit="1" customWidth="1"/>
    <col min="5643" max="5643" width="28.140625" style="421" bestFit="1" customWidth="1"/>
    <col min="5644" max="5644" width="33.140625" style="421" bestFit="1" customWidth="1"/>
    <col min="5645" max="5645" width="26" style="421" bestFit="1" customWidth="1"/>
    <col min="5646" max="5646" width="19.140625" style="421" bestFit="1" customWidth="1"/>
    <col min="5647" max="5647" width="10.42578125" style="421" customWidth="1"/>
    <col min="5648" max="5648" width="11.85546875" style="421" customWidth="1"/>
    <col min="5649" max="5649" width="14.7109375" style="421" customWidth="1"/>
    <col min="5650" max="5650" width="9" style="421" bestFit="1" customWidth="1"/>
    <col min="5651" max="5890" width="9.140625" style="421"/>
    <col min="5891" max="5891" width="4.7109375" style="421" bestFit="1" customWidth="1"/>
    <col min="5892" max="5892" width="9.7109375" style="421" bestFit="1" customWidth="1"/>
    <col min="5893" max="5893" width="10" style="421" bestFit="1" customWidth="1"/>
    <col min="5894" max="5894" width="8.85546875" style="421" bestFit="1" customWidth="1"/>
    <col min="5895" max="5895" width="22.85546875" style="421" customWidth="1"/>
    <col min="5896" max="5896" width="59.7109375" style="421" bestFit="1" customWidth="1"/>
    <col min="5897" max="5897" width="57.85546875" style="421" bestFit="1" customWidth="1"/>
    <col min="5898" max="5898" width="35.28515625" style="421" bestFit="1" customWidth="1"/>
    <col min="5899" max="5899" width="28.140625" style="421" bestFit="1" customWidth="1"/>
    <col min="5900" max="5900" width="33.140625" style="421" bestFit="1" customWidth="1"/>
    <col min="5901" max="5901" width="26" style="421" bestFit="1" customWidth="1"/>
    <col min="5902" max="5902" width="19.140625" style="421" bestFit="1" customWidth="1"/>
    <col min="5903" max="5903" width="10.42578125" style="421" customWidth="1"/>
    <col min="5904" max="5904" width="11.85546875" style="421" customWidth="1"/>
    <col min="5905" max="5905" width="14.7109375" style="421" customWidth="1"/>
    <col min="5906" max="5906" width="9" style="421" bestFit="1" customWidth="1"/>
    <col min="5907" max="6146" width="9.140625" style="421"/>
    <col min="6147" max="6147" width="4.7109375" style="421" bestFit="1" customWidth="1"/>
    <col min="6148" max="6148" width="9.7109375" style="421" bestFit="1" customWidth="1"/>
    <col min="6149" max="6149" width="10" style="421" bestFit="1" customWidth="1"/>
    <col min="6150" max="6150" width="8.85546875" style="421" bestFit="1" customWidth="1"/>
    <col min="6151" max="6151" width="22.85546875" style="421" customWidth="1"/>
    <col min="6152" max="6152" width="59.7109375" style="421" bestFit="1" customWidth="1"/>
    <col min="6153" max="6153" width="57.85546875" style="421" bestFit="1" customWidth="1"/>
    <col min="6154" max="6154" width="35.28515625" style="421" bestFit="1" customWidth="1"/>
    <col min="6155" max="6155" width="28.140625" style="421" bestFit="1" customWidth="1"/>
    <col min="6156" max="6156" width="33.140625" style="421" bestFit="1" customWidth="1"/>
    <col min="6157" max="6157" width="26" style="421" bestFit="1" customWidth="1"/>
    <col min="6158" max="6158" width="19.140625" style="421" bestFit="1" customWidth="1"/>
    <col min="6159" max="6159" width="10.42578125" style="421" customWidth="1"/>
    <col min="6160" max="6160" width="11.85546875" style="421" customWidth="1"/>
    <col min="6161" max="6161" width="14.7109375" style="421" customWidth="1"/>
    <col min="6162" max="6162" width="9" style="421" bestFit="1" customWidth="1"/>
    <col min="6163" max="6402" width="9.140625" style="421"/>
    <col min="6403" max="6403" width="4.7109375" style="421" bestFit="1" customWidth="1"/>
    <col min="6404" max="6404" width="9.7109375" style="421" bestFit="1" customWidth="1"/>
    <col min="6405" max="6405" width="10" style="421" bestFit="1" customWidth="1"/>
    <col min="6406" max="6406" width="8.85546875" style="421" bestFit="1" customWidth="1"/>
    <col min="6407" max="6407" width="22.85546875" style="421" customWidth="1"/>
    <col min="6408" max="6408" width="59.7109375" style="421" bestFit="1" customWidth="1"/>
    <col min="6409" max="6409" width="57.85546875" style="421" bestFit="1" customWidth="1"/>
    <col min="6410" max="6410" width="35.28515625" style="421" bestFit="1" customWidth="1"/>
    <col min="6411" max="6411" width="28.140625" style="421" bestFit="1" customWidth="1"/>
    <col min="6412" max="6412" width="33.140625" style="421" bestFit="1" customWidth="1"/>
    <col min="6413" max="6413" width="26" style="421" bestFit="1" customWidth="1"/>
    <col min="6414" max="6414" width="19.140625" style="421" bestFit="1" customWidth="1"/>
    <col min="6415" max="6415" width="10.42578125" style="421" customWidth="1"/>
    <col min="6416" max="6416" width="11.85546875" style="421" customWidth="1"/>
    <col min="6417" max="6417" width="14.7109375" style="421" customWidth="1"/>
    <col min="6418" max="6418" width="9" style="421" bestFit="1" customWidth="1"/>
    <col min="6419" max="6658" width="9.140625" style="421"/>
    <col min="6659" max="6659" width="4.7109375" style="421" bestFit="1" customWidth="1"/>
    <col min="6660" max="6660" width="9.7109375" style="421" bestFit="1" customWidth="1"/>
    <col min="6661" max="6661" width="10" style="421" bestFit="1" customWidth="1"/>
    <col min="6662" max="6662" width="8.85546875" style="421" bestFit="1" customWidth="1"/>
    <col min="6663" max="6663" width="22.85546875" style="421" customWidth="1"/>
    <col min="6664" max="6664" width="59.7109375" style="421" bestFit="1" customWidth="1"/>
    <col min="6665" max="6665" width="57.85546875" style="421" bestFit="1" customWidth="1"/>
    <col min="6666" max="6666" width="35.28515625" style="421" bestFit="1" customWidth="1"/>
    <col min="6667" max="6667" width="28.140625" style="421" bestFit="1" customWidth="1"/>
    <col min="6668" max="6668" width="33.140625" style="421" bestFit="1" customWidth="1"/>
    <col min="6669" max="6669" width="26" style="421" bestFit="1" customWidth="1"/>
    <col min="6670" max="6670" width="19.140625" style="421" bestFit="1" customWidth="1"/>
    <col min="6671" max="6671" width="10.42578125" style="421" customWidth="1"/>
    <col min="6672" max="6672" width="11.85546875" style="421" customWidth="1"/>
    <col min="6673" max="6673" width="14.7109375" style="421" customWidth="1"/>
    <col min="6674" max="6674" width="9" style="421" bestFit="1" customWidth="1"/>
    <col min="6675" max="6914" width="9.140625" style="421"/>
    <col min="6915" max="6915" width="4.7109375" style="421" bestFit="1" customWidth="1"/>
    <col min="6916" max="6916" width="9.7109375" style="421" bestFit="1" customWidth="1"/>
    <col min="6917" max="6917" width="10" style="421" bestFit="1" customWidth="1"/>
    <col min="6918" max="6918" width="8.85546875" style="421" bestFit="1" customWidth="1"/>
    <col min="6919" max="6919" width="22.85546875" style="421" customWidth="1"/>
    <col min="6920" max="6920" width="59.7109375" style="421" bestFit="1" customWidth="1"/>
    <col min="6921" max="6921" width="57.85546875" style="421" bestFit="1" customWidth="1"/>
    <col min="6922" max="6922" width="35.28515625" style="421" bestFit="1" customWidth="1"/>
    <col min="6923" max="6923" width="28.140625" style="421" bestFit="1" customWidth="1"/>
    <col min="6924" max="6924" width="33.140625" style="421" bestFit="1" customWidth="1"/>
    <col min="6925" max="6925" width="26" style="421" bestFit="1" customWidth="1"/>
    <col min="6926" max="6926" width="19.140625" style="421" bestFit="1" customWidth="1"/>
    <col min="6927" max="6927" width="10.42578125" style="421" customWidth="1"/>
    <col min="6928" max="6928" width="11.85546875" style="421" customWidth="1"/>
    <col min="6929" max="6929" width="14.7109375" style="421" customWidth="1"/>
    <col min="6930" max="6930" width="9" style="421" bestFit="1" customWidth="1"/>
    <col min="6931" max="7170" width="9.140625" style="421"/>
    <col min="7171" max="7171" width="4.7109375" style="421" bestFit="1" customWidth="1"/>
    <col min="7172" max="7172" width="9.7109375" style="421" bestFit="1" customWidth="1"/>
    <col min="7173" max="7173" width="10" style="421" bestFit="1" customWidth="1"/>
    <col min="7174" max="7174" width="8.85546875" style="421" bestFit="1" customWidth="1"/>
    <col min="7175" max="7175" width="22.85546875" style="421" customWidth="1"/>
    <col min="7176" max="7176" width="59.7109375" style="421" bestFit="1" customWidth="1"/>
    <col min="7177" max="7177" width="57.85546875" style="421" bestFit="1" customWidth="1"/>
    <col min="7178" max="7178" width="35.28515625" style="421" bestFit="1" customWidth="1"/>
    <col min="7179" max="7179" width="28.140625" style="421" bestFit="1" customWidth="1"/>
    <col min="7180" max="7180" width="33.140625" style="421" bestFit="1" customWidth="1"/>
    <col min="7181" max="7181" width="26" style="421" bestFit="1" customWidth="1"/>
    <col min="7182" max="7182" width="19.140625" style="421" bestFit="1" customWidth="1"/>
    <col min="7183" max="7183" width="10.42578125" style="421" customWidth="1"/>
    <col min="7184" max="7184" width="11.85546875" style="421" customWidth="1"/>
    <col min="7185" max="7185" width="14.7109375" style="421" customWidth="1"/>
    <col min="7186" max="7186" width="9" style="421" bestFit="1" customWidth="1"/>
    <col min="7187" max="7426" width="9.140625" style="421"/>
    <col min="7427" max="7427" width="4.7109375" style="421" bestFit="1" customWidth="1"/>
    <col min="7428" max="7428" width="9.7109375" style="421" bestFit="1" customWidth="1"/>
    <col min="7429" max="7429" width="10" style="421" bestFit="1" customWidth="1"/>
    <col min="7430" max="7430" width="8.85546875" style="421" bestFit="1" customWidth="1"/>
    <col min="7431" max="7431" width="22.85546875" style="421" customWidth="1"/>
    <col min="7432" max="7432" width="59.7109375" style="421" bestFit="1" customWidth="1"/>
    <col min="7433" max="7433" width="57.85546875" style="421" bestFit="1" customWidth="1"/>
    <col min="7434" max="7434" width="35.28515625" style="421" bestFit="1" customWidth="1"/>
    <col min="7435" max="7435" width="28.140625" style="421" bestFit="1" customWidth="1"/>
    <col min="7436" max="7436" width="33.140625" style="421" bestFit="1" customWidth="1"/>
    <col min="7437" max="7437" width="26" style="421" bestFit="1" customWidth="1"/>
    <col min="7438" max="7438" width="19.140625" style="421" bestFit="1" customWidth="1"/>
    <col min="7439" max="7439" width="10.42578125" style="421" customWidth="1"/>
    <col min="7440" max="7440" width="11.85546875" style="421" customWidth="1"/>
    <col min="7441" max="7441" width="14.7109375" style="421" customWidth="1"/>
    <col min="7442" max="7442" width="9" style="421" bestFit="1" customWidth="1"/>
    <col min="7443" max="7682" width="9.140625" style="421"/>
    <col min="7683" max="7683" width="4.7109375" style="421" bestFit="1" customWidth="1"/>
    <col min="7684" max="7684" width="9.7109375" style="421" bestFit="1" customWidth="1"/>
    <col min="7685" max="7685" width="10" style="421" bestFit="1" customWidth="1"/>
    <col min="7686" max="7686" width="8.85546875" style="421" bestFit="1" customWidth="1"/>
    <col min="7687" max="7687" width="22.85546875" style="421" customWidth="1"/>
    <col min="7688" max="7688" width="59.7109375" style="421" bestFit="1" customWidth="1"/>
    <col min="7689" max="7689" width="57.85546875" style="421" bestFit="1" customWidth="1"/>
    <col min="7690" max="7690" width="35.28515625" style="421" bestFit="1" customWidth="1"/>
    <col min="7691" max="7691" width="28.140625" style="421" bestFit="1" customWidth="1"/>
    <col min="7692" max="7692" width="33.140625" style="421" bestFit="1" customWidth="1"/>
    <col min="7693" max="7693" width="26" style="421" bestFit="1" customWidth="1"/>
    <col min="7694" max="7694" width="19.140625" style="421" bestFit="1" customWidth="1"/>
    <col min="7695" max="7695" width="10.42578125" style="421" customWidth="1"/>
    <col min="7696" max="7696" width="11.85546875" style="421" customWidth="1"/>
    <col min="7697" max="7697" width="14.7109375" style="421" customWidth="1"/>
    <col min="7698" max="7698" width="9" style="421" bestFit="1" customWidth="1"/>
    <col min="7699" max="7938" width="9.140625" style="421"/>
    <col min="7939" max="7939" width="4.7109375" style="421" bestFit="1" customWidth="1"/>
    <col min="7940" max="7940" width="9.7109375" style="421" bestFit="1" customWidth="1"/>
    <col min="7941" max="7941" width="10" style="421" bestFit="1" customWidth="1"/>
    <col min="7942" max="7942" width="8.85546875" style="421" bestFit="1" customWidth="1"/>
    <col min="7943" max="7943" width="22.85546875" style="421" customWidth="1"/>
    <col min="7944" max="7944" width="59.7109375" style="421" bestFit="1" customWidth="1"/>
    <col min="7945" max="7945" width="57.85546875" style="421" bestFit="1" customWidth="1"/>
    <col min="7946" max="7946" width="35.28515625" style="421" bestFit="1" customWidth="1"/>
    <col min="7947" max="7947" width="28.140625" style="421" bestFit="1" customWidth="1"/>
    <col min="7948" max="7948" width="33.140625" style="421" bestFit="1" customWidth="1"/>
    <col min="7949" max="7949" width="26" style="421" bestFit="1" customWidth="1"/>
    <col min="7950" max="7950" width="19.140625" style="421" bestFit="1" customWidth="1"/>
    <col min="7951" max="7951" width="10.42578125" style="421" customWidth="1"/>
    <col min="7952" max="7952" width="11.85546875" style="421" customWidth="1"/>
    <col min="7953" max="7953" width="14.7109375" style="421" customWidth="1"/>
    <col min="7954" max="7954" width="9" style="421" bestFit="1" customWidth="1"/>
    <col min="7955" max="8194" width="9.140625" style="421"/>
    <col min="8195" max="8195" width="4.7109375" style="421" bestFit="1" customWidth="1"/>
    <col min="8196" max="8196" width="9.7109375" style="421" bestFit="1" customWidth="1"/>
    <col min="8197" max="8197" width="10" style="421" bestFit="1" customWidth="1"/>
    <col min="8198" max="8198" width="8.85546875" style="421" bestFit="1" customWidth="1"/>
    <col min="8199" max="8199" width="22.85546875" style="421" customWidth="1"/>
    <col min="8200" max="8200" width="59.7109375" style="421" bestFit="1" customWidth="1"/>
    <col min="8201" max="8201" width="57.85546875" style="421" bestFit="1" customWidth="1"/>
    <col min="8202" max="8202" width="35.28515625" style="421" bestFit="1" customWidth="1"/>
    <col min="8203" max="8203" width="28.140625" style="421" bestFit="1" customWidth="1"/>
    <col min="8204" max="8204" width="33.140625" style="421" bestFit="1" customWidth="1"/>
    <col min="8205" max="8205" width="26" style="421" bestFit="1" customWidth="1"/>
    <col min="8206" max="8206" width="19.140625" style="421" bestFit="1" customWidth="1"/>
    <col min="8207" max="8207" width="10.42578125" style="421" customWidth="1"/>
    <col min="8208" max="8208" width="11.85546875" style="421" customWidth="1"/>
    <col min="8209" max="8209" width="14.7109375" style="421" customWidth="1"/>
    <col min="8210" max="8210" width="9" style="421" bestFit="1" customWidth="1"/>
    <col min="8211" max="8450" width="9.140625" style="421"/>
    <col min="8451" max="8451" width="4.7109375" style="421" bestFit="1" customWidth="1"/>
    <col min="8452" max="8452" width="9.7109375" style="421" bestFit="1" customWidth="1"/>
    <col min="8453" max="8453" width="10" style="421" bestFit="1" customWidth="1"/>
    <col min="8454" max="8454" width="8.85546875" style="421" bestFit="1" customWidth="1"/>
    <col min="8455" max="8455" width="22.85546875" style="421" customWidth="1"/>
    <col min="8456" max="8456" width="59.7109375" style="421" bestFit="1" customWidth="1"/>
    <col min="8457" max="8457" width="57.85546875" style="421" bestFit="1" customWidth="1"/>
    <col min="8458" max="8458" width="35.28515625" style="421" bestFit="1" customWidth="1"/>
    <col min="8459" max="8459" width="28.140625" style="421" bestFit="1" customWidth="1"/>
    <col min="8460" max="8460" width="33.140625" style="421" bestFit="1" customWidth="1"/>
    <col min="8461" max="8461" width="26" style="421" bestFit="1" customWidth="1"/>
    <col min="8462" max="8462" width="19.140625" style="421" bestFit="1" customWidth="1"/>
    <col min="8463" max="8463" width="10.42578125" style="421" customWidth="1"/>
    <col min="8464" max="8464" width="11.85546875" style="421" customWidth="1"/>
    <col min="8465" max="8465" width="14.7109375" style="421" customWidth="1"/>
    <col min="8466" max="8466" width="9" style="421" bestFit="1" customWidth="1"/>
    <col min="8467" max="8706" width="9.140625" style="421"/>
    <col min="8707" max="8707" width="4.7109375" style="421" bestFit="1" customWidth="1"/>
    <col min="8708" max="8708" width="9.7109375" style="421" bestFit="1" customWidth="1"/>
    <col min="8709" max="8709" width="10" style="421" bestFit="1" customWidth="1"/>
    <col min="8710" max="8710" width="8.85546875" style="421" bestFit="1" customWidth="1"/>
    <col min="8711" max="8711" width="22.85546875" style="421" customWidth="1"/>
    <col min="8712" max="8712" width="59.7109375" style="421" bestFit="1" customWidth="1"/>
    <col min="8713" max="8713" width="57.85546875" style="421" bestFit="1" customWidth="1"/>
    <col min="8714" max="8714" width="35.28515625" style="421" bestFit="1" customWidth="1"/>
    <col min="8715" max="8715" width="28.140625" style="421" bestFit="1" customWidth="1"/>
    <col min="8716" max="8716" width="33.140625" style="421" bestFit="1" customWidth="1"/>
    <col min="8717" max="8717" width="26" style="421" bestFit="1" customWidth="1"/>
    <col min="8718" max="8718" width="19.140625" style="421" bestFit="1" customWidth="1"/>
    <col min="8719" max="8719" width="10.42578125" style="421" customWidth="1"/>
    <col min="8720" max="8720" width="11.85546875" style="421" customWidth="1"/>
    <col min="8721" max="8721" width="14.7109375" style="421" customWidth="1"/>
    <col min="8722" max="8722" width="9" style="421" bestFit="1" customWidth="1"/>
    <col min="8723" max="8962" width="9.140625" style="421"/>
    <col min="8963" max="8963" width="4.7109375" style="421" bestFit="1" customWidth="1"/>
    <col min="8964" max="8964" width="9.7109375" style="421" bestFit="1" customWidth="1"/>
    <col min="8965" max="8965" width="10" style="421" bestFit="1" customWidth="1"/>
    <col min="8966" max="8966" width="8.85546875" style="421" bestFit="1" customWidth="1"/>
    <col min="8967" max="8967" width="22.85546875" style="421" customWidth="1"/>
    <col min="8968" max="8968" width="59.7109375" style="421" bestFit="1" customWidth="1"/>
    <col min="8969" max="8969" width="57.85546875" style="421" bestFit="1" customWidth="1"/>
    <col min="8970" max="8970" width="35.28515625" style="421" bestFit="1" customWidth="1"/>
    <col min="8971" max="8971" width="28.140625" style="421" bestFit="1" customWidth="1"/>
    <col min="8972" max="8972" width="33.140625" style="421" bestFit="1" customWidth="1"/>
    <col min="8973" max="8973" width="26" style="421" bestFit="1" customWidth="1"/>
    <col min="8974" max="8974" width="19.140625" style="421" bestFit="1" customWidth="1"/>
    <col min="8975" max="8975" width="10.42578125" style="421" customWidth="1"/>
    <col min="8976" max="8976" width="11.85546875" style="421" customWidth="1"/>
    <col min="8977" max="8977" width="14.7109375" style="421" customWidth="1"/>
    <col min="8978" max="8978" width="9" style="421" bestFit="1" customWidth="1"/>
    <col min="8979" max="9218" width="9.140625" style="421"/>
    <col min="9219" max="9219" width="4.7109375" style="421" bestFit="1" customWidth="1"/>
    <col min="9220" max="9220" width="9.7109375" style="421" bestFit="1" customWidth="1"/>
    <col min="9221" max="9221" width="10" style="421" bestFit="1" customWidth="1"/>
    <col min="9222" max="9222" width="8.85546875" style="421" bestFit="1" customWidth="1"/>
    <col min="9223" max="9223" width="22.85546875" style="421" customWidth="1"/>
    <col min="9224" max="9224" width="59.7109375" style="421" bestFit="1" customWidth="1"/>
    <col min="9225" max="9225" width="57.85546875" style="421" bestFit="1" customWidth="1"/>
    <col min="9226" max="9226" width="35.28515625" style="421" bestFit="1" customWidth="1"/>
    <col min="9227" max="9227" width="28.140625" style="421" bestFit="1" customWidth="1"/>
    <col min="9228" max="9228" width="33.140625" style="421" bestFit="1" customWidth="1"/>
    <col min="9229" max="9229" width="26" style="421" bestFit="1" customWidth="1"/>
    <col min="9230" max="9230" width="19.140625" style="421" bestFit="1" customWidth="1"/>
    <col min="9231" max="9231" width="10.42578125" style="421" customWidth="1"/>
    <col min="9232" max="9232" width="11.85546875" style="421" customWidth="1"/>
    <col min="9233" max="9233" width="14.7109375" style="421" customWidth="1"/>
    <col min="9234" max="9234" width="9" style="421" bestFit="1" customWidth="1"/>
    <col min="9235" max="9474" width="9.140625" style="421"/>
    <col min="9475" max="9475" width="4.7109375" style="421" bestFit="1" customWidth="1"/>
    <col min="9476" max="9476" width="9.7109375" style="421" bestFit="1" customWidth="1"/>
    <col min="9477" max="9477" width="10" style="421" bestFit="1" customWidth="1"/>
    <col min="9478" max="9478" width="8.85546875" style="421" bestFit="1" customWidth="1"/>
    <col min="9479" max="9479" width="22.85546875" style="421" customWidth="1"/>
    <col min="9480" max="9480" width="59.7109375" style="421" bestFit="1" customWidth="1"/>
    <col min="9481" max="9481" width="57.85546875" style="421" bestFit="1" customWidth="1"/>
    <col min="9482" max="9482" width="35.28515625" style="421" bestFit="1" customWidth="1"/>
    <col min="9483" max="9483" width="28.140625" style="421" bestFit="1" customWidth="1"/>
    <col min="9484" max="9484" width="33.140625" style="421" bestFit="1" customWidth="1"/>
    <col min="9485" max="9485" width="26" style="421" bestFit="1" customWidth="1"/>
    <col min="9486" max="9486" width="19.140625" style="421" bestFit="1" customWidth="1"/>
    <col min="9487" max="9487" width="10.42578125" style="421" customWidth="1"/>
    <col min="9488" max="9488" width="11.85546875" style="421" customWidth="1"/>
    <col min="9489" max="9489" width="14.7109375" style="421" customWidth="1"/>
    <col min="9490" max="9490" width="9" style="421" bestFit="1" customWidth="1"/>
    <col min="9491" max="9730" width="9.140625" style="421"/>
    <col min="9731" max="9731" width="4.7109375" style="421" bestFit="1" customWidth="1"/>
    <col min="9732" max="9732" width="9.7109375" style="421" bestFit="1" customWidth="1"/>
    <col min="9733" max="9733" width="10" style="421" bestFit="1" customWidth="1"/>
    <col min="9734" max="9734" width="8.85546875" style="421" bestFit="1" customWidth="1"/>
    <col min="9735" max="9735" width="22.85546875" style="421" customWidth="1"/>
    <col min="9736" max="9736" width="59.7109375" style="421" bestFit="1" customWidth="1"/>
    <col min="9737" max="9737" width="57.85546875" style="421" bestFit="1" customWidth="1"/>
    <col min="9738" max="9738" width="35.28515625" style="421" bestFit="1" customWidth="1"/>
    <col min="9739" max="9739" width="28.140625" style="421" bestFit="1" customWidth="1"/>
    <col min="9740" max="9740" width="33.140625" style="421" bestFit="1" customWidth="1"/>
    <col min="9741" max="9741" width="26" style="421" bestFit="1" customWidth="1"/>
    <col min="9742" max="9742" width="19.140625" style="421" bestFit="1" customWidth="1"/>
    <col min="9743" max="9743" width="10.42578125" style="421" customWidth="1"/>
    <col min="9744" max="9744" width="11.85546875" style="421" customWidth="1"/>
    <col min="9745" max="9745" width="14.7109375" style="421" customWidth="1"/>
    <col min="9746" max="9746" width="9" style="421" bestFit="1" customWidth="1"/>
    <col min="9747" max="9986" width="9.140625" style="421"/>
    <col min="9987" max="9987" width="4.7109375" style="421" bestFit="1" customWidth="1"/>
    <col min="9988" max="9988" width="9.7109375" style="421" bestFit="1" customWidth="1"/>
    <col min="9989" max="9989" width="10" style="421" bestFit="1" customWidth="1"/>
    <col min="9990" max="9990" width="8.85546875" style="421" bestFit="1" customWidth="1"/>
    <col min="9991" max="9991" width="22.85546875" style="421" customWidth="1"/>
    <col min="9992" max="9992" width="59.7109375" style="421" bestFit="1" customWidth="1"/>
    <col min="9993" max="9993" width="57.85546875" style="421" bestFit="1" customWidth="1"/>
    <col min="9994" max="9994" width="35.28515625" style="421" bestFit="1" customWidth="1"/>
    <col min="9995" max="9995" width="28.140625" style="421" bestFit="1" customWidth="1"/>
    <col min="9996" max="9996" width="33.140625" style="421" bestFit="1" customWidth="1"/>
    <col min="9997" max="9997" width="26" style="421" bestFit="1" customWidth="1"/>
    <col min="9998" max="9998" width="19.140625" style="421" bestFit="1" customWidth="1"/>
    <col min="9999" max="9999" width="10.42578125" style="421" customWidth="1"/>
    <col min="10000" max="10000" width="11.85546875" style="421" customWidth="1"/>
    <col min="10001" max="10001" width="14.7109375" style="421" customWidth="1"/>
    <col min="10002" max="10002" width="9" style="421" bestFit="1" customWidth="1"/>
    <col min="10003" max="10242" width="9.140625" style="421"/>
    <col min="10243" max="10243" width="4.7109375" style="421" bestFit="1" customWidth="1"/>
    <col min="10244" max="10244" width="9.7109375" style="421" bestFit="1" customWidth="1"/>
    <col min="10245" max="10245" width="10" style="421" bestFit="1" customWidth="1"/>
    <col min="10246" max="10246" width="8.85546875" style="421" bestFit="1" customWidth="1"/>
    <col min="10247" max="10247" width="22.85546875" style="421" customWidth="1"/>
    <col min="10248" max="10248" width="59.7109375" style="421" bestFit="1" customWidth="1"/>
    <col min="10249" max="10249" width="57.85546875" style="421" bestFit="1" customWidth="1"/>
    <col min="10250" max="10250" width="35.28515625" style="421" bestFit="1" customWidth="1"/>
    <col min="10251" max="10251" width="28.140625" style="421" bestFit="1" customWidth="1"/>
    <col min="10252" max="10252" width="33.140625" style="421" bestFit="1" customWidth="1"/>
    <col min="10253" max="10253" width="26" style="421" bestFit="1" customWidth="1"/>
    <col min="10254" max="10254" width="19.140625" style="421" bestFit="1" customWidth="1"/>
    <col min="10255" max="10255" width="10.42578125" style="421" customWidth="1"/>
    <col min="10256" max="10256" width="11.85546875" style="421" customWidth="1"/>
    <col min="10257" max="10257" width="14.7109375" style="421" customWidth="1"/>
    <col min="10258" max="10258" width="9" style="421" bestFit="1" customWidth="1"/>
    <col min="10259" max="10498" width="9.140625" style="421"/>
    <col min="10499" max="10499" width="4.7109375" style="421" bestFit="1" customWidth="1"/>
    <col min="10500" max="10500" width="9.7109375" style="421" bestFit="1" customWidth="1"/>
    <col min="10501" max="10501" width="10" style="421" bestFit="1" customWidth="1"/>
    <col min="10502" max="10502" width="8.85546875" style="421" bestFit="1" customWidth="1"/>
    <col min="10503" max="10503" width="22.85546875" style="421" customWidth="1"/>
    <col min="10504" max="10504" width="59.7109375" style="421" bestFit="1" customWidth="1"/>
    <col min="10505" max="10505" width="57.85546875" style="421" bestFit="1" customWidth="1"/>
    <col min="10506" max="10506" width="35.28515625" style="421" bestFit="1" customWidth="1"/>
    <col min="10507" max="10507" width="28.140625" style="421" bestFit="1" customWidth="1"/>
    <col min="10508" max="10508" width="33.140625" style="421" bestFit="1" customWidth="1"/>
    <col min="10509" max="10509" width="26" style="421" bestFit="1" customWidth="1"/>
    <col min="10510" max="10510" width="19.140625" style="421" bestFit="1" customWidth="1"/>
    <col min="10511" max="10511" width="10.42578125" style="421" customWidth="1"/>
    <col min="10512" max="10512" width="11.85546875" style="421" customWidth="1"/>
    <col min="10513" max="10513" width="14.7109375" style="421" customWidth="1"/>
    <col min="10514" max="10514" width="9" style="421" bestFit="1" customWidth="1"/>
    <col min="10515" max="10754" width="9.140625" style="421"/>
    <col min="10755" max="10755" width="4.7109375" style="421" bestFit="1" customWidth="1"/>
    <col min="10756" max="10756" width="9.7109375" style="421" bestFit="1" customWidth="1"/>
    <col min="10757" max="10757" width="10" style="421" bestFit="1" customWidth="1"/>
    <col min="10758" max="10758" width="8.85546875" style="421" bestFit="1" customWidth="1"/>
    <col min="10759" max="10759" width="22.85546875" style="421" customWidth="1"/>
    <col min="10760" max="10760" width="59.7109375" style="421" bestFit="1" customWidth="1"/>
    <col min="10761" max="10761" width="57.85546875" style="421" bestFit="1" customWidth="1"/>
    <col min="10762" max="10762" width="35.28515625" style="421" bestFit="1" customWidth="1"/>
    <col min="10763" max="10763" width="28.140625" style="421" bestFit="1" customWidth="1"/>
    <col min="10764" max="10764" width="33.140625" style="421" bestFit="1" customWidth="1"/>
    <col min="10765" max="10765" width="26" style="421" bestFit="1" customWidth="1"/>
    <col min="10766" max="10766" width="19.140625" style="421" bestFit="1" customWidth="1"/>
    <col min="10767" max="10767" width="10.42578125" style="421" customWidth="1"/>
    <col min="10768" max="10768" width="11.85546875" style="421" customWidth="1"/>
    <col min="10769" max="10769" width="14.7109375" style="421" customWidth="1"/>
    <col min="10770" max="10770" width="9" style="421" bestFit="1" customWidth="1"/>
    <col min="10771" max="11010" width="9.140625" style="421"/>
    <col min="11011" max="11011" width="4.7109375" style="421" bestFit="1" customWidth="1"/>
    <col min="11012" max="11012" width="9.7109375" style="421" bestFit="1" customWidth="1"/>
    <col min="11013" max="11013" width="10" style="421" bestFit="1" customWidth="1"/>
    <col min="11014" max="11014" width="8.85546875" style="421" bestFit="1" customWidth="1"/>
    <col min="11015" max="11015" width="22.85546875" style="421" customWidth="1"/>
    <col min="11016" max="11016" width="59.7109375" style="421" bestFit="1" customWidth="1"/>
    <col min="11017" max="11017" width="57.85546875" style="421" bestFit="1" customWidth="1"/>
    <col min="11018" max="11018" width="35.28515625" style="421" bestFit="1" customWidth="1"/>
    <col min="11019" max="11019" width="28.140625" style="421" bestFit="1" customWidth="1"/>
    <col min="11020" max="11020" width="33.140625" style="421" bestFit="1" customWidth="1"/>
    <col min="11021" max="11021" width="26" style="421" bestFit="1" customWidth="1"/>
    <col min="11022" max="11022" width="19.140625" style="421" bestFit="1" customWidth="1"/>
    <col min="11023" max="11023" width="10.42578125" style="421" customWidth="1"/>
    <col min="11024" max="11024" width="11.85546875" style="421" customWidth="1"/>
    <col min="11025" max="11025" width="14.7109375" style="421" customWidth="1"/>
    <col min="11026" max="11026" width="9" style="421" bestFit="1" customWidth="1"/>
    <col min="11027" max="11266" width="9.140625" style="421"/>
    <col min="11267" max="11267" width="4.7109375" style="421" bestFit="1" customWidth="1"/>
    <col min="11268" max="11268" width="9.7109375" style="421" bestFit="1" customWidth="1"/>
    <col min="11269" max="11269" width="10" style="421" bestFit="1" customWidth="1"/>
    <col min="11270" max="11270" width="8.85546875" style="421" bestFit="1" customWidth="1"/>
    <col min="11271" max="11271" width="22.85546875" style="421" customWidth="1"/>
    <col min="11272" max="11272" width="59.7109375" style="421" bestFit="1" customWidth="1"/>
    <col min="11273" max="11273" width="57.85546875" style="421" bestFit="1" customWidth="1"/>
    <col min="11274" max="11274" width="35.28515625" style="421" bestFit="1" customWidth="1"/>
    <col min="11275" max="11275" width="28.140625" style="421" bestFit="1" customWidth="1"/>
    <col min="11276" max="11276" width="33.140625" style="421" bestFit="1" customWidth="1"/>
    <col min="11277" max="11277" width="26" style="421" bestFit="1" customWidth="1"/>
    <col min="11278" max="11278" width="19.140625" style="421" bestFit="1" customWidth="1"/>
    <col min="11279" max="11279" width="10.42578125" style="421" customWidth="1"/>
    <col min="11280" max="11280" width="11.85546875" style="421" customWidth="1"/>
    <col min="11281" max="11281" width="14.7109375" style="421" customWidth="1"/>
    <col min="11282" max="11282" width="9" style="421" bestFit="1" customWidth="1"/>
    <col min="11283" max="11522" width="9.140625" style="421"/>
    <col min="11523" max="11523" width="4.7109375" style="421" bestFit="1" customWidth="1"/>
    <col min="11524" max="11524" width="9.7109375" style="421" bestFit="1" customWidth="1"/>
    <col min="11525" max="11525" width="10" style="421" bestFit="1" customWidth="1"/>
    <col min="11526" max="11526" width="8.85546875" style="421" bestFit="1" customWidth="1"/>
    <col min="11527" max="11527" width="22.85546875" style="421" customWidth="1"/>
    <col min="11528" max="11528" width="59.7109375" style="421" bestFit="1" customWidth="1"/>
    <col min="11529" max="11529" width="57.85546875" style="421" bestFit="1" customWidth="1"/>
    <col min="11530" max="11530" width="35.28515625" style="421" bestFit="1" customWidth="1"/>
    <col min="11531" max="11531" width="28.140625" style="421" bestFit="1" customWidth="1"/>
    <col min="11532" max="11532" width="33.140625" style="421" bestFit="1" customWidth="1"/>
    <col min="11533" max="11533" width="26" style="421" bestFit="1" customWidth="1"/>
    <col min="11534" max="11534" width="19.140625" style="421" bestFit="1" customWidth="1"/>
    <col min="11535" max="11535" width="10.42578125" style="421" customWidth="1"/>
    <col min="11536" max="11536" width="11.85546875" style="421" customWidth="1"/>
    <col min="11537" max="11537" width="14.7109375" style="421" customWidth="1"/>
    <col min="11538" max="11538" width="9" style="421" bestFit="1" customWidth="1"/>
    <col min="11539" max="11778" width="9.140625" style="421"/>
    <col min="11779" max="11779" width="4.7109375" style="421" bestFit="1" customWidth="1"/>
    <col min="11780" max="11780" width="9.7109375" style="421" bestFit="1" customWidth="1"/>
    <col min="11781" max="11781" width="10" style="421" bestFit="1" customWidth="1"/>
    <col min="11782" max="11782" width="8.85546875" style="421" bestFit="1" customWidth="1"/>
    <col min="11783" max="11783" width="22.85546875" style="421" customWidth="1"/>
    <col min="11784" max="11784" width="59.7109375" style="421" bestFit="1" customWidth="1"/>
    <col min="11785" max="11785" width="57.85546875" style="421" bestFit="1" customWidth="1"/>
    <col min="11786" max="11786" width="35.28515625" style="421" bestFit="1" customWidth="1"/>
    <col min="11787" max="11787" width="28.140625" style="421" bestFit="1" customWidth="1"/>
    <col min="11788" max="11788" width="33.140625" style="421" bestFit="1" customWidth="1"/>
    <col min="11789" max="11789" width="26" style="421" bestFit="1" customWidth="1"/>
    <col min="11790" max="11790" width="19.140625" style="421" bestFit="1" customWidth="1"/>
    <col min="11791" max="11791" width="10.42578125" style="421" customWidth="1"/>
    <col min="11792" max="11792" width="11.85546875" style="421" customWidth="1"/>
    <col min="11793" max="11793" width="14.7109375" style="421" customWidth="1"/>
    <col min="11794" max="11794" width="9" style="421" bestFit="1" customWidth="1"/>
    <col min="11795" max="12034" width="9.140625" style="421"/>
    <col min="12035" max="12035" width="4.7109375" style="421" bestFit="1" customWidth="1"/>
    <col min="12036" max="12036" width="9.7109375" style="421" bestFit="1" customWidth="1"/>
    <col min="12037" max="12037" width="10" style="421" bestFit="1" customWidth="1"/>
    <col min="12038" max="12038" width="8.85546875" style="421" bestFit="1" customWidth="1"/>
    <col min="12039" max="12039" width="22.85546875" style="421" customWidth="1"/>
    <col min="12040" max="12040" width="59.7109375" style="421" bestFit="1" customWidth="1"/>
    <col min="12041" max="12041" width="57.85546875" style="421" bestFit="1" customWidth="1"/>
    <col min="12042" max="12042" width="35.28515625" style="421" bestFit="1" customWidth="1"/>
    <col min="12043" max="12043" width="28.140625" style="421" bestFit="1" customWidth="1"/>
    <col min="12044" max="12044" width="33.140625" style="421" bestFit="1" customWidth="1"/>
    <col min="12045" max="12045" width="26" style="421" bestFit="1" customWidth="1"/>
    <col min="12046" max="12046" width="19.140625" style="421" bestFit="1" customWidth="1"/>
    <col min="12047" max="12047" width="10.42578125" style="421" customWidth="1"/>
    <col min="12048" max="12048" width="11.85546875" style="421" customWidth="1"/>
    <col min="12049" max="12049" width="14.7109375" style="421" customWidth="1"/>
    <col min="12050" max="12050" width="9" style="421" bestFit="1" customWidth="1"/>
    <col min="12051" max="12290" width="9.140625" style="421"/>
    <col min="12291" max="12291" width="4.7109375" style="421" bestFit="1" customWidth="1"/>
    <col min="12292" max="12292" width="9.7109375" style="421" bestFit="1" customWidth="1"/>
    <col min="12293" max="12293" width="10" style="421" bestFit="1" customWidth="1"/>
    <col min="12294" max="12294" width="8.85546875" style="421" bestFit="1" customWidth="1"/>
    <col min="12295" max="12295" width="22.85546875" style="421" customWidth="1"/>
    <col min="12296" max="12296" width="59.7109375" style="421" bestFit="1" customWidth="1"/>
    <col min="12297" max="12297" width="57.85546875" style="421" bestFit="1" customWidth="1"/>
    <col min="12298" max="12298" width="35.28515625" style="421" bestFit="1" customWidth="1"/>
    <col min="12299" max="12299" width="28.140625" style="421" bestFit="1" customWidth="1"/>
    <col min="12300" max="12300" width="33.140625" style="421" bestFit="1" customWidth="1"/>
    <col min="12301" max="12301" width="26" style="421" bestFit="1" customWidth="1"/>
    <col min="12302" max="12302" width="19.140625" style="421" bestFit="1" customWidth="1"/>
    <col min="12303" max="12303" width="10.42578125" style="421" customWidth="1"/>
    <col min="12304" max="12304" width="11.85546875" style="421" customWidth="1"/>
    <col min="12305" max="12305" width="14.7109375" style="421" customWidth="1"/>
    <col min="12306" max="12306" width="9" style="421" bestFit="1" customWidth="1"/>
    <col min="12307" max="12546" width="9.140625" style="421"/>
    <col min="12547" max="12547" width="4.7109375" style="421" bestFit="1" customWidth="1"/>
    <col min="12548" max="12548" width="9.7109375" style="421" bestFit="1" customWidth="1"/>
    <col min="12549" max="12549" width="10" style="421" bestFit="1" customWidth="1"/>
    <col min="12550" max="12550" width="8.85546875" style="421" bestFit="1" customWidth="1"/>
    <col min="12551" max="12551" width="22.85546875" style="421" customWidth="1"/>
    <col min="12552" max="12552" width="59.7109375" style="421" bestFit="1" customWidth="1"/>
    <col min="12553" max="12553" width="57.85546875" style="421" bestFit="1" customWidth="1"/>
    <col min="12554" max="12554" width="35.28515625" style="421" bestFit="1" customWidth="1"/>
    <col min="12555" max="12555" width="28.140625" style="421" bestFit="1" customWidth="1"/>
    <col min="12556" max="12556" width="33.140625" style="421" bestFit="1" customWidth="1"/>
    <col min="12557" max="12557" width="26" style="421" bestFit="1" customWidth="1"/>
    <col min="12558" max="12558" width="19.140625" style="421" bestFit="1" customWidth="1"/>
    <col min="12559" max="12559" width="10.42578125" style="421" customWidth="1"/>
    <col min="12560" max="12560" width="11.85546875" style="421" customWidth="1"/>
    <col min="12561" max="12561" width="14.7109375" style="421" customWidth="1"/>
    <col min="12562" max="12562" width="9" style="421" bestFit="1" customWidth="1"/>
    <col min="12563" max="12802" width="9.140625" style="421"/>
    <col min="12803" max="12803" width="4.7109375" style="421" bestFit="1" customWidth="1"/>
    <col min="12804" max="12804" width="9.7109375" style="421" bestFit="1" customWidth="1"/>
    <col min="12805" max="12805" width="10" style="421" bestFit="1" customWidth="1"/>
    <col min="12806" max="12806" width="8.85546875" style="421" bestFit="1" customWidth="1"/>
    <col min="12807" max="12807" width="22.85546875" style="421" customWidth="1"/>
    <col min="12808" max="12808" width="59.7109375" style="421" bestFit="1" customWidth="1"/>
    <col min="12809" max="12809" width="57.85546875" style="421" bestFit="1" customWidth="1"/>
    <col min="12810" max="12810" width="35.28515625" style="421" bestFit="1" customWidth="1"/>
    <col min="12811" max="12811" width="28.140625" style="421" bestFit="1" customWidth="1"/>
    <col min="12812" max="12812" width="33.140625" style="421" bestFit="1" customWidth="1"/>
    <col min="12813" max="12813" width="26" style="421" bestFit="1" customWidth="1"/>
    <col min="12814" max="12814" width="19.140625" style="421" bestFit="1" customWidth="1"/>
    <col min="12815" max="12815" width="10.42578125" style="421" customWidth="1"/>
    <col min="12816" max="12816" width="11.85546875" style="421" customWidth="1"/>
    <col min="12817" max="12817" width="14.7109375" style="421" customWidth="1"/>
    <col min="12818" max="12818" width="9" style="421" bestFit="1" customWidth="1"/>
    <col min="12819" max="13058" width="9.140625" style="421"/>
    <col min="13059" max="13059" width="4.7109375" style="421" bestFit="1" customWidth="1"/>
    <col min="13060" max="13060" width="9.7109375" style="421" bestFit="1" customWidth="1"/>
    <col min="13061" max="13061" width="10" style="421" bestFit="1" customWidth="1"/>
    <col min="13062" max="13062" width="8.85546875" style="421" bestFit="1" customWidth="1"/>
    <col min="13063" max="13063" width="22.85546875" style="421" customWidth="1"/>
    <col min="13064" max="13064" width="59.7109375" style="421" bestFit="1" customWidth="1"/>
    <col min="13065" max="13065" width="57.85546875" style="421" bestFit="1" customWidth="1"/>
    <col min="13066" max="13066" width="35.28515625" style="421" bestFit="1" customWidth="1"/>
    <col min="13067" max="13067" width="28.140625" style="421" bestFit="1" customWidth="1"/>
    <col min="13068" max="13068" width="33.140625" style="421" bestFit="1" customWidth="1"/>
    <col min="13069" max="13069" width="26" style="421" bestFit="1" customWidth="1"/>
    <col min="13070" max="13070" width="19.140625" style="421" bestFit="1" customWidth="1"/>
    <col min="13071" max="13071" width="10.42578125" style="421" customWidth="1"/>
    <col min="13072" max="13072" width="11.85546875" style="421" customWidth="1"/>
    <col min="13073" max="13073" width="14.7109375" style="421" customWidth="1"/>
    <col min="13074" max="13074" width="9" style="421" bestFit="1" customWidth="1"/>
    <col min="13075" max="13314" width="9.140625" style="421"/>
    <col min="13315" max="13315" width="4.7109375" style="421" bestFit="1" customWidth="1"/>
    <col min="13316" max="13316" width="9.7109375" style="421" bestFit="1" customWidth="1"/>
    <col min="13317" max="13317" width="10" style="421" bestFit="1" customWidth="1"/>
    <col min="13318" max="13318" width="8.85546875" style="421" bestFit="1" customWidth="1"/>
    <col min="13319" max="13319" width="22.85546875" style="421" customWidth="1"/>
    <col min="13320" max="13320" width="59.7109375" style="421" bestFit="1" customWidth="1"/>
    <col min="13321" max="13321" width="57.85546875" style="421" bestFit="1" customWidth="1"/>
    <col min="13322" max="13322" width="35.28515625" style="421" bestFit="1" customWidth="1"/>
    <col min="13323" max="13323" width="28.140625" style="421" bestFit="1" customWidth="1"/>
    <col min="13324" max="13324" width="33.140625" style="421" bestFit="1" customWidth="1"/>
    <col min="13325" max="13325" width="26" style="421" bestFit="1" customWidth="1"/>
    <col min="13326" max="13326" width="19.140625" style="421" bestFit="1" customWidth="1"/>
    <col min="13327" max="13327" width="10.42578125" style="421" customWidth="1"/>
    <col min="13328" max="13328" width="11.85546875" style="421" customWidth="1"/>
    <col min="13329" max="13329" width="14.7109375" style="421" customWidth="1"/>
    <col min="13330" max="13330" width="9" style="421" bestFit="1" customWidth="1"/>
    <col min="13331" max="13570" width="9.140625" style="421"/>
    <col min="13571" max="13571" width="4.7109375" style="421" bestFit="1" customWidth="1"/>
    <col min="13572" max="13572" width="9.7109375" style="421" bestFit="1" customWidth="1"/>
    <col min="13573" max="13573" width="10" style="421" bestFit="1" customWidth="1"/>
    <col min="13574" max="13574" width="8.85546875" style="421" bestFit="1" customWidth="1"/>
    <col min="13575" max="13575" width="22.85546875" style="421" customWidth="1"/>
    <col min="13576" max="13576" width="59.7109375" style="421" bestFit="1" customWidth="1"/>
    <col min="13577" max="13577" width="57.85546875" style="421" bestFit="1" customWidth="1"/>
    <col min="13578" max="13578" width="35.28515625" style="421" bestFit="1" customWidth="1"/>
    <col min="13579" max="13579" width="28.140625" style="421" bestFit="1" customWidth="1"/>
    <col min="13580" max="13580" width="33.140625" style="421" bestFit="1" customWidth="1"/>
    <col min="13581" max="13581" width="26" style="421" bestFit="1" customWidth="1"/>
    <col min="13582" max="13582" width="19.140625" style="421" bestFit="1" customWidth="1"/>
    <col min="13583" max="13583" width="10.42578125" style="421" customWidth="1"/>
    <col min="13584" max="13584" width="11.85546875" style="421" customWidth="1"/>
    <col min="13585" max="13585" width="14.7109375" style="421" customWidth="1"/>
    <col min="13586" max="13586" width="9" style="421" bestFit="1" customWidth="1"/>
    <col min="13587" max="13826" width="9.140625" style="421"/>
    <col min="13827" max="13827" width="4.7109375" style="421" bestFit="1" customWidth="1"/>
    <col min="13828" max="13828" width="9.7109375" style="421" bestFit="1" customWidth="1"/>
    <col min="13829" max="13829" width="10" style="421" bestFit="1" customWidth="1"/>
    <col min="13830" max="13830" width="8.85546875" style="421" bestFit="1" customWidth="1"/>
    <col min="13831" max="13831" width="22.85546875" style="421" customWidth="1"/>
    <col min="13832" max="13832" width="59.7109375" style="421" bestFit="1" customWidth="1"/>
    <col min="13833" max="13833" width="57.85546875" style="421" bestFit="1" customWidth="1"/>
    <col min="13834" max="13834" width="35.28515625" style="421" bestFit="1" customWidth="1"/>
    <col min="13835" max="13835" width="28.140625" style="421" bestFit="1" customWidth="1"/>
    <col min="13836" max="13836" width="33.140625" style="421" bestFit="1" customWidth="1"/>
    <col min="13837" max="13837" width="26" style="421" bestFit="1" customWidth="1"/>
    <col min="13838" max="13838" width="19.140625" style="421" bestFit="1" customWidth="1"/>
    <col min="13839" max="13839" width="10.42578125" style="421" customWidth="1"/>
    <col min="13840" max="13840" width="11.85546875" style="421" customWidth="1"/>
    <col min="13841" max="13841" width="14.7109375" style="421" customWidth="1"/>
    <col min="13842" max="13842" width="9" style="421" bestFit="1" customWidth="1"/>
    <col min="13843" max="14082" width="9.140625" style="421"/>
    <col min="14083" max="14083" width="4.7109375" style="421" bestFit="1" customWidth="1"/>
    <col min="14084" max="14084" width="9.7109375" style="421" bestFit="1" customWidth="1"/>
    <col min="14085" max="14085" width="10" style="421" bestFit="1" customWidth="1"/>
    <col min="14086" max="14086" width="8.85546875" style="421" bestFit="1" customWidth="1"/>
    <col min="14087" max="14087" width="22.85546875" style="421" customWidth="1"/>
    <col min="14088" max="14088" width="59.7109375" style="421" bestFit="1" customWidth="1"/>
    <col min="14089" max="14089" width="57.85546875" style="421" bestFit="1" customWidth="1"/>
    <col min="14090" max="14090" width="35.28515625" style="421" bestFit="1" customWidth="1"/>
    <col min="14091" max="14091" width="28.140625" style="421" bestFit="1" customWidth="1"/>
    <col min="14092" max="14092" width="33.140625" style="421" bestFit="1" customWidth="1"/>
    <col min="14093" max="14093" width="26" style="421" bestFit="1" customWidth="1"/>
    <col min="14094" max="14094" width="19.140625" style="421" bestFit="1" customWidth="1"/>
    <col min="14095" max="14095" width="10.42578125" style="421" customWidth="1"/>
    <col min="14096" max="14096" width="11.85546875" style="421" customWidth="1"/>
    <col min="14097" max="14097" width="14.7109375" style="421" customWidth="1"/>
    <col min="14098" max="14098" width="9" style="421" bestFit="1" customWidth="1"/>
    <col min="14099" max="14338" width="9.140625" style="421"/>
    <col min="14339" max="14339" width="4.7109375" style="421" bestFit="1" customWidth="1"/>
    <col min="14340" max="14340" width="9.7109375" style="421" bestFit="1" customWidth="1"/>
    <col min="14341" max="14341" width="10" style="421" bestFit="1" customWidth="1"/>
    <col min="14342" max="14342" width="8.85546875" style="421" bestFit="1" customWidth="1"/>
    <col min="14343" max="14343" width="22.85546875" style="421" customWidth="1"/>
    <col min="14344" max="14344" width="59.7109375" style="421" bestFit="1" customWidth="1"/>
    <col min="14345" max="14345" width="57.85546875" style="421" bestFit="1" customWidth="1"/>
    <col min="14346" max="14346" width="35.28515625" style="421" bestFit="1" customWidth="1"/>
    <col min="14347" max="14347" width="28.140625" style="421" bestFit="1" customWidth="1"/>
    <col min="14348" max="14348" width="33.140625" style="421" bestFit="1" customWidth="1"/>
    <col min="14349" max="14349" width="26" style="421" bestFit="1" customWidth="1"/>
    <col min="14350" max="14350" width="19.140625" style="421" bestFit="1" customWidth="1"/>
    <col min="14351" max="14351" width="10.42578125" style="421" customWidth="1"/>
    <col min="14352" max="14352" width="11.85546875" style="421" customWidth="1"/>
    <col min="14353" max="14353" width="14.7109375" style="421" customWidth="1"/>
    <col min="14354" max="14354" width="9" style="421" bestFit="1" customWidth="1"/>
    <col min="14355" max="14594" width="9.140625" style="421"/>
    <col min="14595" max="14595" width="4.7109375" style="421" bestFit="1" customWidth="1"/>
    <col min="14596" max="14596" width="9.7109375" style="421" bestFit="1" customWidth="1"/>
    <col min="14597" max="14597" width="10" style="421" bestFit="1" customWidth="1"/>
    <col min="14598" max="14598" width="8.85546875" style="421" bestFit="1" customWidth="1"/>
    <col min="14599" max="14599" width="22.85546875" style="421" customWidth="1"/>
    <col min="14600" max="14600" width="59.7109375" style="421" bestFit="1" customWidth="1"/>
    <col min="14601" max="14601" width="57.85546875" style="421" bestFit="1" customWidth="1"/>
    <col min="14602" max="14602" width="35.28515625" style="421" bestFit="1" customWidth="1"/>
    <col min="14603" max="14603" width="28.140625" style="421" bestFit="1" customWidth="1"/>
    <col min="14604" max="14604" width="33.140625" style="421" bestFit="1" customWidth="1"/>
    <col min="14605" max="14605" width="26" style="421" bestFit="1" customWidth="1"/>
    <col min="14606" max="14606" width="19.140625" style="421" bestFit="1" customWidth="1"/>
    <col min="14607" max="14607" width="10.42578125" style="421" customWidth="1"/>
    <col min="14608" max="14608" width="11.85546875" style="421" customWidth="1"/>
    <col min="14609" max="14609" width="14.7109375" style="421" customWidth="1"/>
    <col min="14610" max="14610" width="9" style="421" bestFit="1" customWidth="1"/>
    <col min="14611" max="14850" width="9.140625" style="421"/>
    <col min="14851" max="14851" width="4.7109375" style="421" bestFit="1" customWidth="1"/>
    <col min="14852" max="14852" width="9.7109375" style="421" bestFit="1" customWidth="1"/>
    <col min="14853" max="14853" width="10" style="421" bestFit="1" customWidth="1"/>
    <col min="14854" max="14854" width="8.85546875" style="421" bestFit="1" customWidth="1"/>
    <col min="14855" max="14855" width="22.85546875" style="421" customWidth="1"/>
    <col min="14856" max="14856" width="59.7109375" style="421" bestFit="1" customWidth="1"/>
    <col min="14857" max="14857" width="57.85546875" style="421" bestFit="1" customWidth="1"/>
    <col min="14858" max="14858" width="35.28515625" style="421" bestFit="1" customWidth="1"/>
    <col min="14859" max="14859" width="28.140625" style="421" bestFit="1" customWidth="1"/>
    <col min="14860" max="14860" width="33.140625" style="421" bestFit="1" customWidth="1"/>
    <col min="14861" max="14861" width="26" style="421" bestFit="1" customWidth="1"/>
    <col min="14862" max="14862" width="19.140625" style="421" bestFit="1" customWidth="1"/>
    <col min="14863" max="14863" width="10.42578125" style="421" customWidth="1"/>
    <col min="14864" max="14864" width="11.85546875" style="421" customWidth="1"/>
    <col min="14865" max="14865" width="14.7109375" style="421" customWidth="1"/>
    <col min="14866" max="14866" width="9" style="421" bestFit="1" customWidth="1"/>
    <col min="14867" max="15106" width="9.140625" style="421"/>
    <col min="15107" max="15107" width="4.7109375" style="421" bestFit="1" customWidth="1"/>
    <col min="15108" max="15108" width="9.7109375" style="421" bestFit="1" customWidth="1"/>
    <col min="15109" max="15109" width="10" style="421" bestFit="1" customWidth="1"/>
    <col min="15110" max="15110" width="8.85546875" style="421" bestFit="1" customWidth="1"/>
    <col min="15111" max="15111" width="22.85546875" style="421" customWidth="1"/>
    <col min="15112" max="15112" width="59.7109375" style="421" bestFit="1" customWidth="1"/>
    <col min="15113" max="15113" width="57.85546875" style="421" bestFit="1" customWidth="1"/>
    <col min="15114" max="15114" width="35.28515625" style="421" bestFit="1" customWidth="1"/>
    <col min="15115" max="15115" width="28.140625" style="421" bestFit="1" customWidth="1"/>
    <col min="15116" max="15116" width="33.140625" style="421" bestFit="1" customWidth="1"/>
    <col min="15117" max="15117" width="26" style="421" bestFit="1" customWidth="1"/>
    <col min="15118" max="15118" width="19.140625" style="421" bestFit="1" customWidth="1"/>
    <col min="15119" max="15119" width="10.42578125" style="421" customWidth="1"/>
    <col min="15120" max="15120" width="11.85546875" style="421" customWidth="1"/>
    <col min="15121" max="15121" width="14.7109375" style="421" customWidth="1"/>
    <col min="15122" max="15122" width="9" style="421" bestFit="1" customWidth="1"/>
    <col min="15123" max="15362" width="9.140625" style="421"/>
    <col min="15363" max="15363" width="4.7109375" style="421" bestFit="1" customWidth="1"/>
    <col min="15364" max="15364" width="9.7109375" style="421" bestFit="1" customWidth="1"/>
    <col min="15365" max="15365" width="10" style="421" bestFit="1" customWidth="1"/>
    <col min="15366" max="15366" width="8.85546875" style="421" bestFit="1" customWidth="1"/>
    <col min="15367" max="15367" width="22.85546875" style="421" customWidth="1"/>
    <col min="15368" max="15368" width="59.7109375" style="421" bestFit="1" customWidth="1"/>
    <col min="15369" max="15369" width="57.85546875" style="421" bestFit="1" customWidth="1"/>
    <col min="15370" max="15370" width="35.28515625" style="421" bestFit="1" customWidth="1"/>
    <col min="15371" max="15371" width="28.140625" style="421" bestFit="1" customWidth="1"/>
    <col min="15372" max="15372" width="33.140625" style="421" bestFit="1" customWidth="1"/>
    <col min="15373" max="15373" width="26" style="421" bestFit="1" customWidth="1"/>
    <col min="15374" max="15374" width="19.140625" style="421" bestFit="1" customWidth="1"/>
    <col min="15375" max="15375" width="10.42578125" style="421" customWidth="1"/>
    <col min="15376" max="15376" width="11.85546875" style="421" customWidth="1"/>
    <col min="15377" max="15377" width="14.7109375" style="421" customWidth="1"/>
    <col min="15378" max="15378" width="9" style="421" bestFit="1" customWidth="1"/>
    <col min="15379" max="15618" width="9.140625" style="421"/>
    <col min="15619" max="15619" width="4.7109375" style="421" bestFit="1" customWidth="1"/>
    <col min="15620" max="15620" width="9.7109375" style="421" bestFit="1" customWidth="1"/>
    <col min="15621" max="15621" width="10" style="421" bestFit="1" customWidth="1"/>
    <col min="15622" max="15622" width="8.85546875" style="421" bestFit="1" customWidth="1"/>
    <col min="15623" max="15623" width="22.85546875" style="421" customWidth="1"/>
    <col min="15624" max="15624" width="59.7109375" style="421" bestFit="1" customWidth="1"/>
    <col min="15625" max="15625" width="57.85546875" style="421" bestFit="1" customWidth="1"/>
    <col min="15626" max="15626" width="35.28515625" style="421" bestFit="1" customWidth="1"/>
    <col min="15627" max="15627" width="28.140625" style="421" bestFit="1" customWidth="1"/>
    <col min="15628" max="15628" width="33.140625" style="421" bestFit="1" customWidth="1"/>
    <col min="15629" max="15629" width="26" style="421" bestFit="1" customWidth="1"/>
    <col min="15630" max="15630" width="19.140625" style="421" bestFit="1" customWidth="1"/>
    <col min="15631" max="15631" width="10.42578125" style="421" customWidth="1"/>
    <col min="15632" max="15632" width="11.85546875" style="421" customWidth="1"/>
    <col min="15633" max="15633" width="14.7109375" style="421" customWidth="1"/>
    <col min="15634" max="15634" width="9" style="421" bestFit="1" customWidth="1"/>
    <col min="15635" max="15874" width="9.140625" style="421"/>
    <col min="15875" max="15875" width="4.7109375" style="421" bestFit="1" customWidth="1"/>
    <col min="15876" max="15876" width="9.7109375" style="421" bestFit="1" customWidth="1"/>
    <col min="15877" max="15877" width="10" style="421" bestFit="1" customWidth="1"/>
    <col min="15878" max="15878" width="8.85546875" style="421" bestFit="1" customWidth="1"/>
    <col min="15879" max="15879" width="22.85546875" style="421" customWidth="1"/>
    <col min="15880" max="15880" width="59.7109375" style="421" bestFit="1" customWidth="1"/>
    <col min="15881" max="15881" width="57.85546875" style="421" bestFit="1" customWidth="1"/>
    <col min="15882" max="15882" width="35.28515625" style="421" bestFit="1" customWidth="1"/>
    <col min="15883" max="15883" width="28.140625" style="421" bestFit="1" customWidth="1"/>
    <col min="15884" max="15884" width="33.140625" style="421" bestFit="1" customWidth="1"/>
    <col min="15885" max="15885" width="26" style="421" bestFit="1" customWidth="1"/>
    <col min="15886" max="15886" width="19.140625" style="421" bestFit="1" customWidth="1"/>
    <col min="15887" max="15887" width="10.42578125" style="421" customWidth="1"/>
    <col min="15888" max="15888" width="11.85546875" style="421" customWidth="1"/>
    <col min="15889" max="15889" width="14.7109375" style="421" customWidth="1"/>
    <col min="15890" max="15890" width="9" style="421" bestFit="1" customWidth="1"/>
    <col min="15891" max="16130" width="9.140625" style="421"/>
    <col min="16131" max="16131" width="4.7109375" style="421" bestFit="1" customWidth="1"/>
    <col min="16132" max="16132" width="9.7109375" style="421" bestFit="1" customWidth="1"/>
    <col min="16133" max="16133" width="10" style="421" bestFit="1" customWidth="1"/>
    <col min="16134" max="16134" width="8.85546875" style="421" bestFit="1" customWidth="1"/>
    <col min="16135" max="16135" width="22.85546875" style="421" customWidth="1"/>
    <col min="16136" max="16136" width="59.7109375" style="421" bestFit="1" customWidth="1"/>
    <col min="16137" max="16137" width="57.85546875" style="421" bestFit="1" customWidth="1"/>
    <col min="16138" max="16138" width="35.28515625" style="421" bestFit="1" customWidth="1"/>
    <col min="16139" max="16139" width="28.140625" style="421" bestFit="1" customWidth="1"/>
    <col min="16140" max="16140" width="33.140625" style="421" bestFit="1" customWidth="1"/>
    <col min="16141" max="16141" width="26" style="421" bestFit="1" customWidth="1"/>
    <col min="16142" max="16142" width="19.140625" style="421" bestFit="1" customWidth="1"/>
    <col min="16143" max="16143" width="10.42578125" style="421" customWidth="1"/>
    <col min="16144" max="16144" width="11.85546875" style="421" customWidth="1"/>
    <col min="16145" max="16145" width="14.7109375" style="421" customWidth="1"/>
    <col min="16146" max="16146" width="9" style="421" bestFit="1" customWidth="1"/>
    <col min="16147" max="16384" width="9.140625" style="421"/>
  </cols>
  <sheetData>
    <row r="1" spans="1:19" s="434" customFormat="1" x14ac:dyDescent="0.25">
      <c r="A1" s="434" t="s">
        <v>1597</v>
      </c>
      <c r="K1" s="14"/>
      <c r="L1" s="14"/>
      <c r="M1" s="531"/>
      <c r="N1" s="531"/>
      <c r="O1" s="531"/>
      <c r="P1" s="532"/>
      <c r="R1" s="533"/>
    </row>
    <row r="2" spans="1:19" s="434" customFormat="1" x14ac:dyDescent="0.25">
      <c r="A2" s="422" t="s">
        <v>1596</v>
      </c>
      <c r="K2" s="14"/>
      <c r="L2" s="14"/>
      <c r="M2" s="531"/>
      <c r="N2" s="531"/>
      <c r="O2" s="531"/>
      <c r="P2" s="532"/>
      <c r="R2" s="533"/>
    </row>
    <row r="3" spans="1:19" s="434" customFormat="1" x14ac:dyDescent="0.25">
      <c r="K3" s="14"/>
      <c r="L3" s="14"/>
      <c r="M3" s="531"/>
      <c r="N3" s="531"/>
      <c r="O3" s="531"/>
      <c r="P3" s="532"/>
      <c r="R3" s="533"/>
    </row>
    <row r="4" spans="1:19" s="14" customFormat="1" ht="47.25" customHeight="1" x14ac:dyDescent="0.25">
      <c r="A4" s="1167" t="s">
        <v>0</v>
      </c>
      <c r="B4" s="1180" t="s">
        <v>1</v>
      </c>
      <c r="C4" s="1180" t="s">
        <v>2</v>
      </c>
      <c r="D4" s="1180" t="s">
        <v>3</v>
      </c>
      <c r="E4" s="1167" t="s">
        <v>4</v>
      </c>
      <c r="F4" s="1167" t="s">
        <v>5</v>
      </c>
      <c r="G4" s="1167" t="s">
        <v>6</v>
      </c>
      <c r="H4" s="1176" t="s">
        <v>7</v>
      </c>
      <c r="I4" s="1176"/>
      <c r="J4" s="1167" t="s">
        <v>8</v>
      </c>
      <c r="K4" s="1177" t="s">
        <v>9</v>
      </c>
      <c r="L4" s="1178"/>
      <c r="M4" s="1179" t="s">
        <v>10</v>
      </c>
      <c r="N4" s="1179"/>
      <c r="O4" s="1179" t="s">
        <v>11</v>
      </c>
      <c r="P4" s="1179"/>
      <c r="Q4" s="1167" t="s">
        <v>12</v>
      </c>
      <c r="R4" s="1169" t="s">
        <v>13</v>
      </c>
      <c r="S4" s="534"/>
    </row>
    <row r="5" spans="1:19" s="14" customFormat="1" ht="35.25" customHeight="1" x14ac:dyDescent="0.25">
      <c r="A5" s="1168"/>
      <c r="B5" s="1181"/>
      <c r="C5" s="1181"/>
      <c r="D5" s="1181"/>
      <c r="E5" s="1168"/>
      <c r="F5" s="1168"/>
      <c r="G5" s="1168"/>
      <c r="H5" s="535" t="s">
        <v>14</v>
      </c>
      <c r="I5" s="535" t="s">
        <v>15</v>
      </c>
      <c r="J5" s="1168"/>
      <c r="K5" s="536">
        <v>2018</v>
      </c>
      <c r="L5" s="536">
        <v>2019</v>
      </c>
      <c r="M5" s="537">
        <v>2018</v>
      </c>
      <c r="N5" s="537">
        <v>2019</v>
      </c>
      <c r="O5" s="537">
        <v>2018</v>
      </c>
      <c r="P5" s="537">
        <v>2019</v>
      </c>
      <c r="Q5" s="1168"/>
      <c r="R5" s="1170"/>
      <c r="S5" s="534"/>
    </row>
    <row r="6" spans="1:19" s="14" customFormat="1" ht="15.75" customHeight="1" x14ac:dyDescent="0.25">
      <c r="A6" s="538" t="s">
        <v>16</v>
      </c>
      <c r="B6" s="535" t="s">
        <v>17</v>
      </c>
      <c r="C6" s="535" t="s">
        <v>18</v>
      </c>
      <c r="D6" s="535" t="s">
        <v>19</v>
      </c>
      <c r="E6" s="538" t="s">
        <v>20</v>
      </c>
      <c r="F6" s="538" t="s">
        <v>21</v>
      </c>
      <c r="G6" s="538" t="s">
        <v>22</v>
      </c>
      <c r="H6" s="535" t="s">
        <v>23</v>
      </c>
      <c r="I6" s="535" t="s">
        <v>24</v>
      </c>
      <c r="J6" s="538" t="s">
        <v>25</v>
      </c>
      <c r="K6" s="536" t="s">
        <v>26</v>
      </c>
      <c r="L6" s="536" t="s">
        <v>27</v>
      </c>
      <c r="M6" s="539" t="s">
        <v>28</v>
      </c>
      <c r="N6" s="539" t="s">
        <v>29</v>
      </c>
      <c r="O6" s="539" t="s">
        <v>30</v>
      </c>
      <c r="P6" s="539" t="s">
        <v>31</v>
      </c>
      <c r="Q6" s="538" t="s">
        <v>32</v>
      </c>
      <c r="R6" s="540" t="s">
        <v>33</v>
      </c>
      <c r="S6" s="534"/>
    </row>
    <row r="7" spans="1:19" s="428" customFormat="1" ht="120" x14ac:dyDescent="0.25">
      <c r="A7" s="550">
        <v>1</v>
      </c>
      <c r="B7" s="541">
        <v>1</v>
      </c>
      <c r="C7" s="541">
        <v>4</v>
      </c>
      <c r="D7" s="541">
        <v>2</v>
      </c>
      <c r="E7" s="542" t="s">
        <v>1550</v>
      </c>
      <c r="F7" s="542" t="s">
        <v>1551</v>
      </c>
      <c r="G7" s="541" t="s">
        <v>1552</v>
      </c>
      <c r="H7" s="541" t="s">
        <v>1553</v>
      </c>
      <c r="I7" s="541">
        <v>1500</v>
      </c>
      <c r="J7" s="542" t="s">
        <v>1554</v>
      </c>
      <c r="K7" s="541" t="s">
        <v>310</v>
      </c>
      <c r="L7" s="541"/>
      <c r="M7" s="543">
        <v>22632</v>
      </c>
      <c r="N7" s="543"/>
      <c r="O7" s="543">
        <f t="shared" ref="O7:P11" si="0">M7</f>
        <v>22632</v>
      </c>
      <c r="P7" s="543">
        <v>0</v>
      </c>
      <c r="Q7" s="541" t="s">
        <v>1555</v>
      </c>
      <c r="R7" s="527" t="s">
        <v>1543</v>
      </c>
    </row>
    <row r="8" spans="1:19" s="428" customFormat="1" ht="120" x14ac:dyDescent="0.25">
      <c r="A8" s="551">
        <v>1</v>
      </c>
      <c r="B8" s="552">
        <v>1</v>
      </c>
      <c r="C8" s="552">
        <v>4</v>
      </c>
      <c r="D8" s="552">
        <v>2</v>
      </c>
      <c r="E8" s="553" t="s">
        <v>1550</v>
      </c>
      <c r="F8" s="553" t="s">
        <v>1551</v>
      </c>
      <c r="G8" s="552" t="s">
        <v>1552</v>
      </c>
      <c r="H8" s="552" t="s">
        <v>1553</v>
      </c>
      <c r="I8" s="552">
        <v>1500</v>
      </c>
      <c r="J8" s="553" t="s">
        <v>1554</v>
      </c>
      <c r="K8" s="552" t="s">
        <v>310</v>
      </c>
      <c r="L8" s="554" t="s">
        <v>1556</v>
      </c>
      <c r="M8" s="556">
        <v>15842.4</v>
      </c>
      <c r="N8" s="556">
        <v>1810.56</v>
      </c>
      <c r="O8" s="556">
        <f t="shared" si="0"/>
        <v>15842.4</v>
      </c>
      <c r="P8" s="556">
        <v>1810.56</v>
      </c>
      <c r="Q8" s="554" t="s">
        <v>1557</v>
      </c>
      <c r="R8" s="523" t="s">
        <v>1543</v>
      </c>
    </row>
    <row r="9" spans="1:19" s="428" customFormat="1" x14ac:dyDescent="0.25">
      <c r="A9" s="551"/>
      <c r="B9" s="552"/>
      <c r="C9" s="1171" t="s">
        <v>1558</v>
      </c>
      <c r="D9" s="1172"/>
      <c r="E9" s="1172"/>
      <c r="F9" s="1172"/>
      <c r="G9" s="1172"/>
      <c r="H9" s="1172"/>
      <c r="I9" s="1172"/>
      <c r="J9" s="1172"/>
      <c r="K9" s="1172"/>
      <c r="L9" s="1172"/>
      <c r="M9" s="1172"/>
      <c r="N9" s="1172"/>
      <c r="O9" s="1172"/>
      <c r="P9" s="1172"/>
      <c r="Q9" s="1172"/>
      <c r="R9" s="1173"/>
    </row>
    <row r="10" spans="1:19" s="428" customFormat="1" ht="120" x14ac:dyDescent="0.25">
      <c r="A10" s="550">
        <v>2</v>
      </c>
      <c r="B10" s="541">
        <v>1</v>
      </c>
      <c r="C10" s="541">
        <v>4</v>
      </c>
      <c r="D10" s="541">
        <v>2</v>
      </c>
      <c r="E10" s="542" t="s">
        <v>1560</v>
      </c>
      <c r="F10" s="542" t="s">
        <v>1561</v>
      </c>
      <c r="G10" s="541" t="s">
        <v>1562</v>
      </c>
      <c r="H10" s="541" t="s">
        <v>1563</v>
      </c>
      <c r="I10" s="541" t="s">
        <v>1564</v>
      </c>
      <c r="J10" s="542" t="s">
        <v>1554</v>
      </c>
      <c r="K10" s="541"/>
      <c r="L10" s="541" t="s">
        <v>310</v>
      </c>
      <c r="M10" s="543">
        <v>0</v>
      </c>
      <c r="N10" s="543">
        <v>150000</v>
      </c>
      <c r="O10" s="543">
        <f t="shared" si="0"/>
        <v>0</v>
      </c>
      <c r="P10" s="543">
        <f t="shared" si="0"/>
        <v>150000</v>
      </c>
      <c r="Q10" s="541" t="s">
        <v>1555</v>
      </c>
      <c r="R10" s="525" t="s">
        <v>1543</v>
      </c>
    </row>
    <row r="11" spans="1:19" s="162" customFormat="1" ht="135" x14ac:dyDescent="0.25">
      <c r="A11" s="550">
        <v>3</v>
      </c>
      <c r="B11" s="541">
        <v>1</v>
      </c>
      <c r="C11" s="541">
        <v>4</v>
      </c>
      <c r="D11" s="541">
        <v>2</v>
      </c>
      <c r="E11" s="542" t="s">
        <v>1565</v>
      </c>
      <c r="F11" s="542" t="s">
        <v>1566</v>
      </c>
      <c r="G11" s="541" t="s">
        <v>1559</v>
      </c>
      <c r="H11" s="541" t="s">
        <v>357</v>
      </c>
      <c r="I11" s="541">
        <v>6</v>
      </c>
      <c r="J11" s="542" t="s">
        <v>1567</v>
      </c>
      <c r="K11" s="541" t="s">
        <v>1547</v>
      </c>
      <c r="L11" s="541" t="s">
        <v>1547</v>
      </c>
      <c r="M11" s="543">
        <v>40000</v>
      </c>
      <c r="N11" s="543">
        <v>50000</v>
      </c>
      <c r="O11" s="543">
        <f t="shared" si="0"/>
        <v>40000</v>
      </c>
      <c r="P11" s="543">
        <f t="shared" si="0"/>
        <v>50000</v>
      </c>
      <c r="Q11" s="541" t="s">
        <v>1555</v>
      </c>
      <c r="R11" s="525" t="s">
        <v>1543</v>
      </c>
    </row>
    <row r="12" spans="1:19" s="432" customFormat="1" ht="135" x14ac:dyDescent="0.25">
      <c r="A12" s="546">
        <v>4</v>
      </c>
      <c r="B12" s="547">
        <v>1</v>
      </c>
      <c r="C12" s="547">
        <v>4</v>
      </c>
      <c r="D12" s="547">
        <v>2</v>
      </c>
      <c r="E12" s="548" t="s">
        <v>1568</v>
      </c>
      <c r="F12" s="548" t="s">
        <v>1569</v>
      </c>
      <c r="G12" s="547" t="s">
        <v>1559</v>
      </c>
      <c r="H12" s="547" t="s">
        <v>357</v>
      </c>
      <c r="I12" s="547">
        <v>1</v>
      </c>
      <c r="J12" s="548" t="s">
        <v>1570</v>
      </c>
      <c r="K12" s="541" t="s">
        <v>435</v>
      </c>
      <c r="L12" s="558" t="s">
        <v>805</v>
      </c>
      <c r="M12" s="559">
        <v>13117.2</v>
      </c>
      <c r="N12" s="529">
        <v>0</v>
      </c>
      <c r="O12" s="560">
        <v>13117.2</v>
      </c>
      <c r="P12" s="549">
        <v>0</v>
      </c>
      <c r="Q12" s="547" t="s">
        <v>1555</v>
      </c>
      <c r="R12" s="530" t="s">
        <v>1543</v>
      </c>
    </row>
    <row r="13" spans="1:19" s="428" customFormat="1" ht="315" x14ac:dyDescent="0.25">
      <c r="A13" s="544">
        <v>5</v>
      </c>
      <c r="B13" s="541">
        <v>1</v>
      </c>
      <c r="C13" s="541">
        <v>4</v>
      </c>
      <c r="D13" s="541">
        <v>2</v>
      </c>
      <c r="E13" s="542" t="s">
        <v>1571</v>
      </c>
      <c r="F13" s="542" t="s">
        <v>1572</v>
      </c>
      <c r="G13" s="541" t="s">
        <v>1544</v>
      </c>
      <c r="H13" s="541" t="s">
        <v>1545</v>
      </c>
      <c r="I13" s="541">
        <v>4</v>
      </c>
      <c r="J13" s="542" t="s">
        <v>1573</v>
      </c>
      <c r="K13" s="541" t="s">
        <v>1574</v>
      </c>
      <c r="L13" s="541" t="s">
        <v>1575</v>
      </c>
      <c r="M13" s="528">
        <v>184239.49</v>
      </c>
      <c r="N13" s="528">
        <v>200000</v>
      </c>
      <c r="O13" s="545">
        <f>M13</f>
        <v>184239.49</v>
      </c>
      <c r="P13" s="545">
        <f>N13</f>
        <v>200000</v>
      </c>
      <c r="Q13" s="541" t="s">
        <v>1555</v>
      </c>
      <c r="R13" s="527" t="s">
        <v>1543</v>
      </c>
    </row>
    <row r="14" spans="1:19" s="428" customFormat="1" ht="270" x14ac:dyDescent="0.25">
      <c r="A14" s="561">
        <v>5</v>
      </c>
      <c r="B14" s="552">
        <v>1</v>
      </c>
      <c r="C14" s="552">
        <v>4</v>
      </c>
      <c r="D14" s="552">
        <v>2</v>
      </c>
      <c r="E14" s="553" t="s">
        <v>1571</v>
      </c>
      <c r="F14" s="553" t="s">
        <v>1576</v>
      </c>
      <c r="G14" s="552" t="s">
        <v>1544</v>
      </c>
      <c r="H14" s="552" t="s">
        <v>1545</v>
      </c>
      <c r="I14" s="552">
        <v>4</v>
      </c>
      <c r="J14" s="555" t="s">
        <v>1577</v>
      </c>
      <c r="K14" s="552" t="s">
        <v>1578</v>
      </c>
      <c r="L14" s="554" t="s">
        <v>1579</v>
      </c>
      <c r="M14" s="524">
        <v>184239.49</v>
      </c>
      <c r="N14" s="526">
        <v>329553.90000000002</v>
      </c>
      <c r="O14" s="562">
        <f>M14</f>
        <v>184239.49</v>
      </c>
      <c r="P14" s="563">
        <f>N14</f>
        <v>329553.90000000002</v>
      </c>
      <c r="Q14" s="554" t="s">
        <v>1557</v>
      </c>
      <c r="R14" s="523" t="s">
        <v>1543</v>
      </c>
    </row>
    <row r="15" spans="1:19" s="428" customFormat="1" ht="32.25" customHeight="1" x14ac:dyDescent="0.25">
      <c r="A15" s="552"/>
      <c r="B15" s="1174" t="s">
        <v>1580</v>
      </c>
      <c r="C15" s="1174"/>
      <c r="D15" s="1174"/>
      <c r="E15" s="1174"/>
      <c r="F15" s="1174"/>
      <c r="G15" s="1174"/>
      <c r="H15" s="1174"/>
      <c r="I15" s="1174"/>
      <c r="J15" s="1174"/>
      <c r="K15" s="1174"/>
      <c r="L15" s="1174"/>
      <c r="M15" s="1174"/>
      <c r="N15" s="1174"/>
      <c r="O15" s="1174"/>
      <c r="P15" s="1174"/>
      <c r="Q15" s="1174"/>
      <c r="R15" s="1175"/>
    </row>
    <row r="16" spans="1:19" s="432" customFormat="1" ht="195" x14ac:dyDescent="0.25">
      <c r="A16" s="546">
        <v>6</v>
      </c>
      <c r="B16" s="547">
        <v>1</v>
      </c>
      <c r="C16" s="547">
        <v>4</v>
      </c>
      <c r="D16" s="547">
        <v>2</v>
      </c>
      <c r="E16" s="548" t="s">
        <v>1581</v>
      </c>
      <c r="F16" s="548" t="s">
        <v>1582</v>
      </c>
      <c r="G16" s="547" t="s">
        <v>1583</v>
      </c>
      <c r="H16" s="547" t="s">
        <v>1548</v>
      </c>
      <c r="I16" s="547">
        <v>2</v>
      </c>
      <c r="J16" s="548" t="s">
        <v>1584</v>
      </c>
      <c r="K16" s="541" t="s">
        <v>1546</v>
      </c>
      <c r="L16" s="541" t="s">
        <v>1549</v>
      </c>
      <c r="M16" s="529">
        <v>85653.65</v>
      </c>
      <c r="N16" s="529">
        <v>130000</v>
      </c>
      <c r="O16" s="549">
        <f t="shared" ref="O16:P19" si="1">M16</f>
        <v>85653.65</v>
      </c>
      <c r="P16" s="549">
        <f t="shared" si="1"/>
        <v>130000</v>
      </c>
      <c r="Q16" s="547" t="s">
        <v>1555</v>
      </c>
      <c r="R16" s="530" t="s">
        <v>1543</v>
      </c>
    </row>
    <row r="17" spans="1:18" s="428" customFormat="1" ht="180" x14ac:dyDescent="0.25">
      <c r="A17" s="550">
        <v>7</v>
      </c>
      <c r="B17" s="541">
        <v>1</v>
      </c>
      <c r="C17" s="541">
        <v>4</v>
      </c>
      <c r="D17" s="541">
        <v>2</v>
      </c>
      <c r="E17" s="542" t="s">
        <v>1585</v>
      </c>
      <c r="F17" s="542" t="s">
        <v>1586</v>
      </c>
      <c r="G17" s="541" t="s">
        <v>88</v>
      </c>
      <c r="H17" s="542" t="s">
        <v>1587</v>
      </c>
      <c r="I17" s="541">
        <v>2</v>
      </c>
      <c r="J17" s="542" t="s">
        <v>1588</v>
      </c>
      <c r="K17" s="541" t="s">
        <v>310</v>
      </c>
      <c r="L17" s="541" t="s">
        <v>359</v>
      </c>
      <c r="M17" s="543">
        <v>175000</v>
      </c>
      <c r="N17" s="543">
        <v>175000</v>
      </c>
      <c r="O17" s="543">
        <f t="shared" si="1"/>
        <v>175000</v>
      </c>
      <c r="P17" s="543">
        <f t="shared" si="1"/>
        <v>175000</v>
      </c>
      <c r="Q17" s="541" t="s">
        <v>1555</v>
      </c>
      <c r="R17" s="525" t="s">
        <v>1543</v>
      </c>
    </row>
    <row r="18" spans="1:18" s="428" customFormat="1" ht="90" x14ac:dyDescent="0.25">
      <c r="A18" s="550">
        <v>8</v>
      </c>
      <c r="B18" s="541">
        <v>1</v>
      </c>
      <c r="C18" s="541">
        <v>4</v>
      </c>
      <c r="D18" s="541">
        <v>2</v>
      </c>
      <c r="E18" s="542" t="s">
        <v>1589</v>
      </c>
      <c r="F18" s="542" t="s">
        <v>1590</v>
      </c>
      <c r="G18" s="541" t="s">
        <v>1559</v>
      </c>
      <c r="H18" s="541" t="s">
        <v>475</v>
      </c>
      <c r="I18" s="541">
        <v>1</v>
      </c>
      <c r="J18" s="542" t="s">
        <v>1591</v>
      </c>
      <c r="K18" s="558" t="s">
        <v>805</v>
      </c>
      <c r="L18" s="541" t="s">
        <v>1547</v>
      </c>
      <c r="M18" s="543">
        <v>0</v>
      </c>
      <c r="N18" s="543">
        <v>40000</v>
      </c>
      <c r="O18" s="543">
        <f t="shared" si="1"/>
        <v>0</v>
      </c>
      <c r="P18" s="543">
        <f t="shared" si="1"/>
        <v>40000</v>
      </c>
      <c r="Q18" s="541" t="s">
        <v>1555</v>
      </c>
      <c r="R18" s="527" t="s">
        <v>1543</v>
      </c>
    </row>
    <row r="19" spans="1:18" s="428" customFormat="1" ht="180" x14ac:dyDescent="0.25">
      <c r="A19" s="550">
        <v>9</v>
      </c>
      <c r="B19" s="541">
        <v>1</v>
      </c>
      <c r="C19" s="541">
        <v>4</v>
      </c>
      <c r="D19" s="541">
        <v>2</v>
      </c>
      <c r="E19" s="542" t="s">
        <v>1592</v>
      </c>
      <c r="F19" s="542" t="s">
        <v>1593</v>
      </c>
      <c r="G19" s="541" t="s">
        <v>1559</v>
      </c>
      <c r="H19" s="541" t="s">
        <v>1594</v>
      </c>
      <c r="I19" s="541">
        <v>6</v>
      </c>
      <c r="J19" s="557" t="s">
        <v>1595</v>
      </c>
      <c r="K19" s="541" t="s">
        <v>39</v>
      </c>
      <c r="L19" s="541" t="s">
        <v>39</v>
      </c>
      <c r="M19" s="543">
        <v>180000</v>
      </c>
      <c r="N19" s="543">
        <v>180000</v>
      </c>
      <c r="O19" s="543">
        <f t="shared" si="1"/>
        <v>180000</v>
      </c>
      <c r="P19" s="543">
        <f t="shared" si="1"/>
        <v>180000</v>
      </c>
      <c r="Q19" s="541" t="s">
        <v>1555</v>
      </c>
      <c r="R19" s="525" t="s">
        <v>1543</v>
      </c>
    </row>
    <row r="21" spans="1:18" x14ac:dyDescent="0.25">
      <c r="L21" s="421"/>
      <c r="M21" s="716" t="s">
        <v>1369</v>
      </c>
      <c r="N21" s="717"/>
      <c r="O21" s="718" t="s">
        <v>1370</v>
      </c>
      <c r="P21" s="718"/>
    </row>
    <row r="22" spans="1:18" x14ac:dyDescent="0.25">
      <c r="L22" s="421"/>
      <c r="M22" s="438" t="s">
        <v>1371</v>
      </c>
      <c r="N22" s="438" t="s">
        <v>1372</v>
      </c>
      <c r="O22" s="438" t="s">
        <v>1371</v>
      </c>
      <c r="P22" s="438" t="s">
        <v>1372</v>
      </c>
    </row>
    <row r="23" spans="1:18" x14ac:dyDescent="0.25">
      <c r="L23" s="470" t="s">
        <v>1373</v>
      </c>
      <c r="M23" s="466">
        <v>9</v>
      </c>
      <c r="N23" s="472">
        <f>O7+P10+P11+O11+O12+O13+P13+O16+P16+O17+P17+P18+P19+O19</f>
        <v>1625642.3399999999</v>
      </c>
      <c r="O23" s="461" t="s">
        <v>805</v>
      </c>
      <c r="P23" s="522" t="s">
        <v>805</v>
      </c>
    </row>
    <row r="24" spans="1:18" x14ac:dyDescent="0.25">
      <c r="L24" s="470" t="s">
        <v>1374</v>
      </c>
      <c r="M24" s="469">
        <v>9</v>
      </c>
      <c r="N24" s="460">
        <f>O8+P8+P10+O11+P11+O12+O14+P14+O16+P16+O17+P17+P18+O19+P19</f>
        <v>1750217.2000000002</v>
      </c>
      <c r="O24" s="461" t="s">
        <v>805</v>
      </c>
      <c r="P24" s="522" t="s">
        <v>805</v>
      </c>
    </row>
  </sheetData>
  <mergeCells count="18">
    <mergeCell ref="A4:A5"/>
    <mergeCell ref="B4:B5"/>
    <mergeCell ref="C4:C5"/>
    <mergeCell ref="D4:D5"/>
    <mergeCell ref="E4:E5"/>
    <mergeCell ref="M21:N21"/>
    <mergeCell ref="O21:P21"/>
    <mergeCell ref="Q4:Q5"/>
    <mergeCell ref="R4:R5"/>
    <mergeCell ref="C9:R9"/>
    <mergeCell ref="B15:R15"/>
    <mergeCell ref="G4:G5"/>
    <mergeCell ref="H4:I4"/>
    <mergeCell ref="J4:J5"/>
    <mergeCell ref="K4:L4"/>
    <mergeCell ref="M4:N4"/>
    <mergeCell ref="O4:P4"/>
    <mergeCell ref="F4:F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2"/>
  <sheetViews>
    <sheetView workbookViewId="0">
      <selection activeCell="A3" sqref="A3"/>
    </sheetView>
  </sheetViews>
  <sheetFormatPr defaultRowHeight="15" x14ac:dyDescent="0.25"/>
  <cols>
    <col min="1" max="1" width="4.7109375" style="421" customWidth="1"/>
    <col min="2" max="2" width="8.85546875" style="421" customWidth="1"/>
    <col min="3" max="3" width="11.42578125" style="421" customWidth="1"/>
    <col min="4" max="4" width="9.7109375" style="421" customWidth="1"/>
    <col min="5" max="5" width="45.7109375" style="421" customWidth="1"/>
    <col min="6" max="6" width="71.28515625" style="421" customWidth="1"/>
    <col min="7" max="7" width="35.7109375" style="421" customWidth="1"/>
    <col min="8" max="8" width="19.28515625" style="421" customWidth="1"/>
    <col min="9" max="9" width="19.5703125" style="421" customWidth="1"/>
    <col min="10" max="10" width="35.85546875" style="421" customWidth="1"/>
    <col min="11" max="11" width="13.28515625" style="421" customWidth="1"/>
    <col min="12" max="12" width="12.7109375" style="421" customWidth="1"/>
    <col min="13" max="16" width="14.7109375" style="421" customWidth="1"/>
    <col min="17" max="17" width="19.140625" style="421" customWidth="1"/>
    <col min="18" max="18" width="19.42578125" style="421" customWidth="1"/>
    <col min="19" max="19" width="19.5703125" style="421" customWidth="1"/>
    <col min="20" max="20" width="11.28515625" style="421" bestFit="1" customWidth="1"/>
    <col min="21" max="250" width="9.140625" style="421"/>
    <col min="251" max="251" width="4.7109375" style="421" bestFit="1" customWidth="1"/>
    <col min="252" max="252" width="9.7109375" style="421" bestFit="1" customWidth="1"/>
    <col min="253" max="253" width="10" style="421" bestFit="1" customWidth="1"/>
    <col min="254" max="254" width="8.85546875" style="421" bestFit="1" customWidth="1"/>
    <col min="255" max="255" width="22.85546875" style="421" customWidth="1"/>
    <col min="256" max="256" width="59.7109375" style="421" bestFit="1" customWidth="1"/>
    <col min="257" max="257" width="57.85546875" style="421" bestFit="1" customWidth="1"/>
    <col min="258" max="258" width="35.28515625" style="421" bestFit="1" customWidth="1"/>
    <col min="259" max="259" width="28.140625" style="421" bestFit="1" customWidth="1"/>
    <col min="260" max="260" width="33.140625" style="421" bestFit="1" customWidth="1"/>
    <col min="261" max="261" width="26" style="421" bestFit="1" customWidth="1"/>
    <col min="262" max="262" width="19.140625" style="421" bestFit="1" customWidth="1"/>
    <col min="263" max="263" width="10.42578125" style="421" customWidth="1"/>
    <col min="264" max="264" width="11.85546875" style="421" customWidth="1"/>
    <col min="265" max="265" width="14.7109375" style="421" customWidth="1"/>
    <col min="266" max="266" width="9" style="421" bestFit="1" customWidth="1"/>
    <col min="267" max="506" width="9.140625" style="421"/>
    <col min="507" max="507" width="4.7109375" style="421" bestFit="1" customWidth="1"/>
    <col min="508" max="508" width="9.7109375" style="421" bestFit="1" customWidth="1"/>
    <col min="509" max="509" width="10" style="421" bestFit="1" customWidth="1"/>
    <col min="510" max="510" width="8.85546875" style="421" bestFit="1" customWidth="1"/>
    <col min="511" max="511" width="22.85546875" style="421" customWidth="1"/>
    <col min="512" max="512" width="59.7109375" style="421" bestFit="1" customWidth="1"/>
    <col min="513" max="513" width="57.85546875" style="421" bestFit="1" customWidth="1"/>
    <col min="514" max="514" width="35.28515625" style="421" bestFit="1" customWidth="1"/>
    <col min="515" max="515" width="28.140625" style="421" bestFit="1" customWidth="1"/>
    <col min="516" max="516" width="33.140625" style="421" bestFit="1" customWidth="1"/>
    <col min="517" max="517" width="26" style="421" bestFit="1" customWidth="1"/>
    <col min="518" max="518" width="19.140625" style="421" bestFit="1" customWidth="1"/>
    <col min="519" max="519" width="10.42578125" style="421" customWidth="1"/>
    <col min="520" max="520" width="11.85546875" style="421" customWidth="1"/>
    <col min="521" max="521" width="14.7109375" style="421" customWidth="1"/>
    <col min="522" max="522" width="9" style="421" bestFit="1" customWidth="1"/>
    <col min="523" max="762" width="9.140625" style="421"/>
    <col min="763" max="763" width="4.7109375" style="421" bestFit="1" customWidth="1"/>
    <col min="764" max="764" width="9.7109375" style="421" bestFit="1" customWidth="1"/>
    <col min="765" max="765" width="10" style="421" bestFit="1" customWidth="1"/>
    <col min="766" max="766" width="8.85546875" style="421" bestFit="1" customWidth="1"/>
    <col min="767" max="767" width="22.85546875" style="421" customWidth="1"/>
    <col min="768" max="768" width="59.7109375" style="421" bestFit="1" customWidth="1"/>
    <col min="769" max="769" width="57.85546875" style="421" bestFit="1" customWidth="1"/>
    <col min="770" max="770" width="35.28515625" style="421" bestFit="1" customWidth="1"/>
    <col min="771" max="771" width="28.140625" style="421" bestFit="1" customWidth="1"/>
    <col min="772" max="772" width="33.140625" style="421" bestFit="1" customWidth="1"/>
    <col min="773" max="773" width="26" style="421" bestFit="1" customWidth="1"/>
    <col min="774" max="774" width="19.140625" style="421" bestFit="1" customWidth="1"/>
    <col min="775" max="775" width="10.42578125" style="421" customWidth="1"/>
    <col min="776" max="776" width="11.85546875" style="421" customWidth="1"/>
    <col min="777" max="777" width="14.7109375" style="421" customWidth="1"/>
    <col min="778" max="778" width="9" style="421" bestFit="1" customWidth="1"/>
    <col min="779" max="1018" width="9.140625" style="421"/>
    <col min="1019" max="1019" width="4.7109375" style="421" bestFit="1" customWidth="1"/>
    <col min="1020" max="1020" width="9.7109375" style="421" bestFit="1" customWidth="1"/>
    <col min="1021" max="1021" width="10" style="421" bestFit="1" customWidth="1"/>
    <col min="1022" max="1022" width="8.85546875" style="421" bestFit="1" customWidth="1"/>
    <col min="1023" max="1023" width="22.85546875" style="421" customWidth="1"/>
    <col min="1024" max="1024" width="59.7109375" style="421" bestFit="1" customWidth="1"/>
    <col min="1025" max="1025" width="57.85546875" style="421" bestFit="1" customWidth="1"/>
    <col min="1026" max="1026" width="35.28515625" style="421" bestFit="1" customWidth="1"/>
    <col min="1027" max="1027" width="28.140625" style="421" bestFit="1" customWidth="1"/>
    <col min="1028" max="1028" width="33.140625" style="421" bestFit="1" customWidth="1"/>
    <col min="1029" max="1029" width="26" style="421" bestFit="1" customWidth="1"/>
    <col min="1030" max="1030" width="19.140625" style="421" bestFit="1" customWidth="1"/>
    <col min="1031" max="1031" width="10.42578125" style="421" customWidth="1"/>
    <col min="1032" max="1032" width="11.85546875" style="421" customWidth="1"/>
    <col min="1033" max="1033" width="14.7109375" style="421" customWidth="1"/>
    <col min="1034" max="1034" width="9" style="421" bestFit="1" customWidth="1"/>
    <col min="1035" max="1274" width="9.140625" style="421"/>
    <col min="1275" max="1275" width="4.7109375" style="421" bestFit="1" customWidth="1"/>
    <col min="1276" max="1276" width="9.7109375" style="421" bestFit="1" customWidth="1"/>
    <col min="1277" max="1277" width="10" style="421" bestFit="1" customWidth="1"/>
    <col min="1278" max="1278" width="8.85546875" style="421" bestFit="1" customWidth="1"/>
    <col min="1279" max="1279" width="22.85546875" style="421" customWidth="1"/>
    <col min="1280" max="1280" width="59.7109375" style="421" bestFit="1" customWidth="1"/>
    <col min="1281" max="1281" width="57.85546875" style="421" bestFit="1" customWidth="1"/>
    <col min="1282" max="1282" width="35.28515625" style="421" bestFit="1" customWidth="1"/>
    <col min="1283" max="1283" width="28.140625" style="421" bestFit="1" customWidth="1"/>
    <col min="1284" max="1284" width="33.140625" style="421" bestFit="1" customWidth="1"/>
    <col min="1285" max="1285" width="26" style="421" bestFit="1" customWidth="1"/>
    <col min="1286" max="1286" width="19.140625" style="421" bestFit="1" customWidth="1"/>
    <col min="1287" max="1287" width="10.42578125" style="421" customWidth="1"/>
    <col min="1288" max="1288" width="11.85546875" style="421" customWidth="1"/>
    <col min="1289" max="1289" width="14.7109375" style="421" customWidth="1"/>
    <col min="1290" max="1290" width="9" style="421" bestFit="1" customWidth="1"/>
    <col min="1291" max="1530" width="9.140625" style="421"/>
    <col min="1531" max="1531" width="4.7109375" style="421" bestFit="1" customWidth="1"/>
    <col min="1532" max="1532" width="9.7109375" style="421" bestFit="1" customWidth="1"/>
    <col min="1533" max="1533" width="10" style="421" bestFit="1" customWidth="1"/>
    <col min="1534" max="1534" width="8.85546875" style="421" bestFit="1" customWidth="1"/>
    <col min="1535" max="1535" width="22.85546875" style="421" customWidth="1"/>
    <col min="1536" max="1536" width="59.7109375" style="421" bestFit="1" customWidth="1"/>
    <col min="1537" max="1537" width="57.85546875" style="421" bestFit="1" customWidth="1"/>
    <col min="1538" max="1538" width="35.28515625" style="421" bestFit="1" customWidth="1"/>
    <col min="1539" max="1539" width="28.140625" style="421" bestFit="1" customWidth="1"/>
    <col min="1540" max="1540" width="33.140625" style="421" bestFit="1" customWidth="1"/>
    <col min="1541" max="1541" width="26" style="421" bestFit="1" customWidth="1"/>
    <col min="1542" max="1542" width="19.140625" style="421" bestFit="1" customWidth="1"/>
    <col min="1543" max="1543" width="10.42578125" style="421" customWidth="1"/>
    <col min="1544" max="1544" width="11.85546875" style="421" customWidth="1"/>
    <col min="1545" max="1545" width="14.7109375" style="421" customWidth="1"/>
    <col min="1546" max="1546" width="9" style="421" bestFit="1" customWidth="1"/>
    <col min="1547" max="1786" width="9.140625" style="421"/>
    <col min="1787" max="1787" width="4.7109375" style="421" bestFit="1" customWidth="1"/>
    <col min="1788" max="1788" width="9.7109375" style="421" bestFit="1" customWidth="1"/>
    <col min="1789" max="1789" width="10" style="421" bestFit="1" customWidth="1"/>
    <col min="1790" max="1790" width="8.85546875" style="421" bestFit="1" customWidth="1"/>
    <col min="1791" max="1791" width="22.85546875" style="421" customWidth="1"/>
    <col min="1792" max="1792" width="59.7109375" style="421" bestFit="1" customWidth="1"/>
    <col min="1793" max="1793" width="57.85546875" style="421" bestFit="1" customWidth="1"/>
    <col min="1794" max="1794" width="35.28515625" style="421" bestFit="1" customWidth="1"/>
    <col min="1795" max="1795" width="28.140625" style="421" bestFit="1" customWidth="1"/>
    <col min="1796" max="1796" width="33.140625" style="421" bestFit="1" customWidth="1"/>
    <col min="1797" max="1797" width="26" style="421" bestFit="1" customWidth="1"/>
    <col min="1798" max="1798" width="19.140625" style="421" bestFit="1" customWidth="1"/>
    <col min="1799" max="1799" width="10.42578125" style="421" customWidth="1"/>
    <col min="1800" max="1800" width="11.85546875" style="421" customWidth="1"/>
    <col min="1801" max="1801" width="14.7109375" style="421" customWidth="1"/>
    <col min="1802" max="1802" width="9" style="421" bestFit="1" customWidth="1"/>
    <col min="1803" max="2042" width="9.140625" style="421"/>
    <col min="2043" max="2043" width="4.7109375" style="421" bestFit="1" customWidth="1"/>
    <col min="2044" max="2044" width="9.7109375" style="421" bestFit="1" customWidth="1"/>
    <col min="2045" max="2045" width="10" style="421" bestFit="1" customWidth="1"/>
    <col min="2046" max="2046" width="8.85546875" style="421" bestFit="1" customWidth="1"/>
    <col min="2047" max="2047" width="22.85546875" style="421" customWidth="1"/>
    <col min="2048" max="2048" width="59.7109375" style="421" bestFit="1" customWidth="1"/>
    <col min="2049" max="2049" width="57.85546875" style="421" bestFit="1" customWidth="1"/>
    <col min="2050" max="2050" width="35.28515625" style="421" bestFit="1" customWidth="1"/>
    <col min="2051" max="2051" width="28.140625" style="421" bestFit="1" customWidth="1"/>
    <col min="2052" max="2052" width="33.140625" style="421" bestFit="1" customWidth="1"/>
    <col min="2053" max="2053" width="26" style="421" bestFit="1" customWidth="1"/>
    <col min="2054" max="2054" width="19.140625" style="421" bestFit="1" customWidth="1"/>
    <col min="2055" max="2055" width="10.42578125" style="421" customWidth="1"/>
    <col min="2056" max="2056" width="11.85546875" style="421" customWidth="1"/>
    <col min="2057" max="2057" width="14.7109375" style="421" customWidth="1"/>
    <col min="2058" max="2058" width="9" style="421" bestFit="1" customWidth="1"/>
    <col min="2059" max="2298" width="9.140625" style="421"/>
    <col min="2299" max="2299" width="4.7109375" style="421" bestFit="1" customWidth="1"/>
    <col min="2300" max="2300" width="9.7109375" style="421" bestFit="1" customWidth="1"/>
    <col min="2301" max="2301" width="10" style="421" bestFit="1" customWidth="1"/>
    <col min="2302" max="2302" width="8.85546875" style="421" bestFit="1" customWidth="1"/>
    <col min="2303" max="2303" width="22.85546875" style="421" customWidth="1"/>
    <col min="2304" max="2304" width="59.7109375" style="421" bestFit="1" customWidth="1"/>
    <col min="2305" max="2305" width="57.85546875" style="421" bestFit="1" customWidth="1"/>
    <col min="2306" max="2306" width="35.28515625" style="421" bestFit="1" customWidth="1"/>
    <col min="2307" max="2307" width="28.140625" style="421" bestFit="1" customWidth="1"/>
    <col min="2308" max="2308" width="33.140625" style="421" bestFit="1" customWidth="1"/>
    <col min="2309" max="2309" width="26" style="421" bestFit="1" customWidth="1"/>
    <col min="2310" max="2310" width="19.140625" style="421" bestFit="1" customWidth="1"/>
    <col min="2311" max="2311" width="10.42578125" style="421" customWidth="1"/>
    <col min="2312" max="2312" width="11.85546875" style="421" customWidth="1"/>
    <col min="2313" max="2313" width="14.7109375" style="421" customWidth="1"/>
    <col min="2314" max="2314" width="9" style="421" bestFit="1" customWidth="1"/>
    <col min="2315" max="2554" width="9.140625" style="421"/>
    <col min="2555" max="2555" width="4.7109375" style="421" bestFit="1" customWidth="1"/>
    <col min="2556" max="2556" width="9.7109375" style="421" bestFit="1" customWidth="1"/>
    <col min="2557" max="2557" width="10" style="421" bestFit="1" customWidth="1"/>
    <col min="2558" max="2558" width="8.85546875" style="421" bestFit="1" customWidth="1"/>
    <col min="2559" max="2559" width="22.85546875" style="421" customWidth="1"/>
    <col min="2560" max="2560" width="59.7109375" style="421" bestFit="1" customWidth="1"/>
    <col min="2561" max="2561" width="57.85546875" style="421" bestFit="1" customWidth="1"/>
    <col min="2562" max="2562" width="35.28515625" style="421" bestFit="1" customWidth="1"/>
    <col min="2563" max="2563" width="28.140625" style="421" bestFit="1" customWidth="1"/>
    <col min="2564" max="2564" width="33.140625" style="421" bestFit="1" customWidth="1"/>
    <col min="2565" max="2565" width="26" style="421" bestFit="1" customWidth="1"/>
    <col min="2566" max="2566" width="19.140625" style="421" bestFit="1" customWidth="1"/>
    <col min="2567" max="2567" width="10.42578125" style="421" customWidth="1"/>
    <col min="2568" max="2568" width="11.85546875" style="421" customWidth="1"/>
    <col min="2569" max="2569" width="14.7109375" style="421" customWidth="1"/>
    <col min="2570" max="2570" width="9" style="421" bestFit="1" customWidth="1"/>
    <col min="2571" max="2810" width="9.140625" style="421"/>
    <col min="2811" max="2811" width="4.7109375" style="421" bestFit="1" customWidth="1"/>
    <col min="2812" max="2812" width="9.7109375" style="421" bestFit="1" customWidth="1"/>
    <col min="2813" max="2813" width="10" style="421" bestFit="1" customWidth="1"/>
    <col min="2814" max="2814" width="8.85546875" style="421" bestFit="1" customWidth="1"/>
    <col min="2815" max="2815" width="22.85546875" style="421" customWidth="1"/>
    <col min="2816" max="2816" width="59.7109375" style="421" bestFit="1" customWidth="1"/>
    <col min="2817" max="2817" width="57.85546875" style="421" bestFit="1" customWidth="1"/>
    <col min="2818" max="2818" width="35.28515625" style="421" bestFit="1" customWidth="1"/>
    <col min="2819" max="2819" width="28.140625" style="421" bestFit="1" customWidth="1"/>
    <col min="2820" max="2820" width="33.140625" style="421" bestFit="1" customWidth="1"/>
    <col min="2821" max="2821" width="26" style="421" bestFit="1" customWidth="1"/>
    <col min="2822" max="2822" width="19.140625" style="421" bestFit="1" customWidth="1"/>
    <col min="2823" max="2823" width="10.42578125" style="421" customWidth="1"/>
    <col min="2824" max="2824" width="11.85546875" style="421" customWidth="1"/>
    <col min="2825" max="2825" width="14.7109375" style="421" customWidth="1"/>
    <col min="2826" max="2826" width="9" style="421" bestFit="1" customWidth="1"/>
    <col min="2827" max="3066" width="9.140625" style="421"/>
    <col min="3067" max="3067" width="4.7109375" style="421" bestFit="1" customWidth="1"/>
    <col min="3068" max="3068" width="9.7109375" style="421" bestFit="1" customWidth="1"/>
    <col min="3069" max="3069" width="10" style="421" bestFit="1" customWidth="1"/>
    <col min="3070" max="3070" width="8.85546875" style="421" bestFit="1" customWidth="1"/>
    <col min="3071" max="3071" width="22.85546875" style="421" customWidth="1"/>
    <col min="3072" max="3072" width="59.7109375" style="421" bestFit="1" customWidth="1"/>
    <col min="3073" max="3073" width="57.85546875" style="421" bestFit="1" customWidth="1"/>
    <col min="3074" max="3074" width="35.28515625" style="421" bestFit="1" customWidth="1"/>
    <col min="3075" max="3075" width="28.140625" style="421" bestFit="1" customWidth="1"/>
    <col min="3076" max="3076" width="33.140625" style="421" bestFit="1" customWidth="1"/>
    <col min="3077" max="3077" width="26" style="421" bestFit="1" customWidth="1"/>
    <col min="3078" max="3078" width="19.140625" style="421" bestFit="1" customWidth="1"/>
    <col min="3079" max="3079" width="10.42578125" style="421" customWidth="1"/>
    <col min="3080" max="3080" width="11.85546875" style="421" customWidth="1"/>
    <col min="3081" max="3081" width="14.7109375" style="421" customWidth="1"/>
    <col min="3082" max="3082" width="9" style="421" bestFit="1" customWidth="1"/>
    <col min="3083" max="3322" width="9.140625" style="421"/>
    <col min="3323" max="3323" width="4.7109375" style="421" bestFit="1" customWidth="1"/>
    <col min="3324" max="3324" width="9.7109375" style="421" bestFit="1" customWidth="1"/>
    <col min="3325" max="3325" width="10" style="421" bestFit="1" customWidth="1"/>
    <col min="3326" max="3326" width="8.85546875" style="421" bestFit="1" customWidth="1"/>
    <col min="3327" max="3327" width="22.85546875" style="421" customWidth="1"/>
    <col min="3328" max="3328" width="59.7109375" style="421" bestFit="1" customWidth="1"/>
    <col min="3329" max="3329" width="57.85546875" style="421" bestFit="1" customWidth="1"/>
    <col min="3330" max="3330" width="35.28515625" style="421" bestFit="1" customWidth="1"/>
    <col min="3331" max="3331" width="28.140625" style="421" bestFit="1" customWidth="1"/>
    <col min="3332" max="3332" width="33.140625" style="421" bestFit="1" customWidth="1"/>
    <col min="3333" max="3333" width="26" style="421" bestFit="1" customWidth="1"/>
    <col min="3334" max="3334" width="19.140625" style="421" bestFit="1" customWidth="1"/>
    <col min="3335" max="3335" width="10.42578125" style="421" customWidth="1"/>
    <col min="3336" max="3336" width="11.85546875" style="421" customWidth="1"/>
    <col min="3337" max="3337" width="14.7109375" style="421" customWidth="1"/>
    <col min="3338" max="3338" width="9" style="421" bestFit="1" customWidth="1"/>
    <col min="3339" max="3578" width="9.140625" style="421"/>
    <col min="3579" max="3579" width="4.7109375" style="421" bestFit="1" customWidth="1"/>
    <col min="3580" max="3580" width="9.7109375" style="421" bestFit="1" customWidth="1"/>
    <col min="3581" max="3581" width="10" style="421" bestFit="1" customWidth="1"/>
    <col min="3582" max="3582" width="8.85546875" style="421" bestFit="1" customWidth="1"/>
    <col min="3583" max="3583" width="22.85546875" style="421" customWidth="1"/>
    <col min="3584" max="3584" width="59.7109375" style="421" bestFit="1" customWidth="1"/>
    <col min="3585" max="3585" width="57.85546875" style="421" bestFit="1" customWidth="1"/>
    <col min="3586" max="3586" width="35.28515625" style="421" bestFit="1" customWidth="1"/>
    <col min="3587" max="3587" width="28.140625" style="421" bestFit="1" customWidth="1"/>
    <col min="3588" max="3588" width="33.140625" style="421" bestFit="1" customWidth="1"/>
    <col min="3589" max="3589" width="26" style="421" bestFit="1" customWidth="1"/>
    <col min="3590" max="3590" width="19.140625" style="421" bestFit="1" customWidth="1"/>
    <col min="3591" max="3591" width="10.42578125" style="421" customWidth="1"/>
    <col min="3592" max="3592" width="11.85546875" style="421" customWidth="1"/>
    <col min="3593" max="3593" width="14.7109375" style="421" customWidth="1"/>
    <col min="3594" max="3594" width="9" style="421" bestFit="1" customWidth="1"/>
    <col min="3595" max="3834" width="9.140625" style="421"/>
    <col min="3835" max="3835" width="4.7109375" style="421" bestFit="1" customWidth="1"/>
    <col min="3836" max="3836" width="9.7109375" style="421" bestFit="1" customWidth="1"/>
    <col min="3837" max="3837" width="10" style="421" bestFit="1" customWidth="1"/>
    <col min="3838" max="3838" width="8.85546875" style="421" bestFit="1" customWidth="1"/>
    <col min="3839" max="3839" width="22.85546875" style="421" customWidth="1"/>
    <col min="3840" max="3840" width="59.7109375" style="421" bestFit="1" customWidth="1"/>
    <col min="3841" max="3841" width="57.85546875" style="421" bestFit="1" customWidth="1"/>
    <col min="3842" max="3842" width="35.28515625" style="421" bestFit="1" customWidth="1"/>
    <col min="3843" max="3843" width="28.140625" style="421" bestFit="1" customWidth="1"/>
    <col min="3844" max="3844" width="33.140625" style="421" bestFit="1" customWidth="1"/>
    <col min="3845" max="3845" width="26" style="421" bestFit="1" customWidth="1"/>
    <col min="3846" max="3846" width="19.140625" style="421" bestFit="1" customWidth="1"/>
    <col min="3847" max="3847" width="10.42578125" style="421" customWidth="1"/>
    <col min="3848" max="3848" width="11.85546875" style="421" customWidth="1"/>
    <col min="3849" max="3849" width="14.7109375" style="421" customWidth="1"/>
    <col min="3850" max="3850" width="9" style="421" bestFit="1" customWidth="1"/>
    <col min="3851" max="4090" width="9.140625" style="421"/>
    <col min="4091" max="4091" width="4.7109375" style="421" bestFit="1" customWidth="1"/>
    <col min="4092" max="4092" width="9.7109375" style="421" bestFit="1" customWidth="1"/>
    <col min="4093" max="4093" width="10" style="421" bestFit="1" customWidth="1"/>
    <col min="4094" max="4094" width="8.85546875" style="421" bestFit="1" customWidth="1"/>
    <col min="4095" max="4095" width="22.85546875" style="421" customWidth="1"/>
    <col min="4096" max="4096" width="59.7109375" style="421" bestFit="1" customWidth="1"/>
    <col min="4097" max="4097" width="57.85546875" style="421" bestFit="1" customWidth="1"/>
    <col min="4098" max="4098" width="35.28515625" style="421" bestFit="1" customWidth="1"/>
    <col min="4099" max="4099" width="28.140625" style="421" bestFit="1" customWidth="1"/>
    <col min="4100" max="4100" width="33.140625" style="421" bestFit="1" customWidth="1"/>
    <col min="4101" max="4101" width="26" style="421" bestFit="1" customWidth="1"/>
    <col min="4102" max="4102" width="19.140625" style="421" bestFit="1" customWidth="1"/>
    <col min="4103" max="4103" width="10.42578125" style="421" customWidth="1"/>
    <col min="4104" max="4104" width="11.85546875" style="421" customWidth="1"/>
    <col min="4105" max="4105" width="14.7109375" style="421" customWidth="1"/>
    <col min="4106" max="4106" width="9" style="421" bestFit="1" customWidth="1"/>
    <col min="4107" max="4346" width="9.140625" style="421"/>
    <col min="4347" max="4347" width="4.7109375" style="421" bestFit="1" customWidth="1"/>
    <col min="4348" max="4348" width="9.7109375" style="421" bestFit="1" customWidth="1"/>
    <col min="4349" max="4349" width="10" style="421" bestFit="1" customWidth="1"/>
    <col min="4350" max="4350" width="8.85546875" style="421" bestFit="1" customWidth="1"/>
    <col min="4351" max="4351" width="22.85546875" style="421" customWidth="1"/>
    <col min="4352" max="4352" width="59.7109375" style="421" bestFit="1" customWidth="1"/>
    <col min="4353" max="4353" width="57.85546875" style="421" bestFit="1" customWidth="1"/>
    <col min="4354" max="4354" width="35.28515625" style="421" bestFit="1" customWidth="1"/>
    <col min="4355" max="4355" width="28.140625" style="421" bestFit="1" customWidth="1"/>
    <col min="4356" max="4356" width="33.140625" style="421" bestFit="1" customWidth="1"/>
    <col min="4357" max="4357" width="26" style="421" bestFit="1" customWidth="1"/>
    <col min="4358" max="4358" width="19.140625" style="421" bestFit="1" customWidth="1"/>
    <col min="4359" max="4359" width="10.42578125" style="421" customWidth="1"/>
    <col min="4360" max="4360" width="11.85546875" style="421" customWidth="1"/>
    <col min="4361" max="4361" width="14.7109375" style="421" customWidth="1"/>
    <col min="4362" max="4362" width="9" style="421" bestFit="1" customWidth="1"/>
    <col min="4363" max="4602" width="9.140625" style="421"/>
    <col min="4603" max="4603" width="4.7109375" style="421" bestFit="1" customWidth="1"/>
    <col min="4604" max="4604" width="9.7109375" style="421" bestFit="1" customWidth="1"/>
    <col min="4605" max="4605" width="10" style="421" bestFit="1" customWidth="1"/>
    <col min="4606" max="4606" width="8.85546875" style="421" bestFit="1" customWidth="1"/>
    <col min="4607" max="4607" width="22.85546875" style="421" customWidth="1"/>
    <col min="4608" max="4608" width="59.7109375" style="421" bestFit="1" customWidth="1"/>
    <col min="4609" max="4609" width="57.85546875" style="421" bestFit="1" customWidth="1"/>
    <col min="4610" max="4610" width="35.28515625" style="421" bestFit="1" customWidth="1"/>
    <col min="4611" max="4611" width="28.140625" style="421" bestFit="1" customWidth="1"/>
    <col min="4612" max="4612" width="33.140625" style="421" bestFit="1" customWidth="1"/>
    <col min="4613" max="4613" width="26" style="421" bestFit="1" customWidth="1"/>
    <col min="4614" max="4614" width="19.140625" style="421" bestFit="1" customWidth="1"/>
    <col min="4615" max="4615" width="10.42578125" style="421" customWidth="1"/>
    <col min="4616" max="4616" width="11.85546875" style="421" customWidth="1"/>
    <col min="4617" max="4617" width="14.7109375" style="421" customWidth="1"/>
    <col min="4618" max="4618" width="9" style="421" bestFit="1" customWidth="1"/>
    <col min="4619" max="4858" width="9.140625" style="421"/>
    <col min="4859" max="4859" width="4.7109375" style="421" bestFit="1" customWidth="1"/>
    <col min="4860" max="4860" width="9.7109375" style="421" bestFit="1" customWidth="1"/>
    <col min="4861" max="4861" width="10" style="421" bestFit="1" customWidth="1"/>
    <col min="4862" max="4862" width="8.85546875" style="421" bestFit="1" customWidth="1"/>
    <col min="4863" max="4863" width="22.85546875" style="421" customWidth="1"/>
    <col min="4864" max="4864" width="59.7109375" style="421" bestFit="1" customWidth="1"/>
    <col min="4865" max="4865" width="57.85546875" style="421" bestFit="1" customWidth="1"/>
    <col min="4866" max="4866" width="35.28515625" style="421" bestFit="1" customWidth="1"/>
    <col min="4867" max="4867" width="28.140625" style="421" bestFit="1" customWidth="1"/>
    <col min="4868" max="4868" width="33.140625" style="421" bestFit="1" customWidth="1"/>
    <col min="4869" max="4869" width="26" style="421" bestFit="1" customWidth="1"/>
    <col min="4870" max="4870" width="19.140625" style="421" bestFit="1" customWidth="1"/>
    <col min="4871" max="4871" width="10.42578125" style="421" customWidth="1"/>
    <col min="4872" max="4872" width="11.85546875" style="421" customWidth="1"/>
    <col min="4873" max="4873" width="14.7109375" style="421" customWidth="1"/>
    <col min="4874" max="4874" width="9" style="421" bestFit="1" customWidth="1"/>
    <col min="4875" max="5114" width="9.140625" style="421"/>
    <col min="5115" max="5115" width="4.7109375" style="421" bestFit="1" customWidth="1"/>
    <col min="5116" max="5116" width="9.7109375" style="421" bestFit="1" customWidth="1"/>
    <col min="5117" max="5117" width="10" style="421" bestFit="1" customWidth="1"/>
    <col min="5118" max="5118" width="8.85546875" style="421" bestFit="1" customWidth="1"/>
    <col min="5119" max="5119" width="22.85546875" style="421" customWidth="1"/>
    <col min="5120" max="5120" width="59.7109375" style="421" bestFit="1" customWidth="1"/>
    <col min="5121" max="5121" width="57.85546875" style="421" bestFit="1" customWidth="1"/>
    <col min="5122" max="5122" width="35.28515625" style="421" bestFit="1" customWidth="1"/>
    <col min="5123" max="5123" width="28.140625" style="421" bestFit="1" customWidth="1"/>
    <col min="5124" max="5124" width="33.140625" style="421" bestFit="1" customWidth="1"/>
    <col min="5125" max="5125" width="26" style="421" bestFit="1" customWidth="1"/>
    <col min="5126" max="5126" width="19.140625" style="421" bestFit="1" customWidth="1"/>
    <col min="5127" max="5127" width="10.42578125" style="421" customWidth="1"/>
    <col min="5128" max="5128" width="11.85546875" style="421" customWidth="1"/>
    <col min="5129" max="5129" width="14.7109375" style="421" customWidth="1"/>
    <col min="5130" max="5130" width="9" style="421" bestFit="1" customWidth="1"/>
    <col min="5131" max="5370" width="9.140625" style="421"/>
    <col min="5371" max="5371" width="4.7109375" style="421" bestFit="1" customWidth="1"/>
    <col min="5372" max="5372" width="9.7109375" style="421" bestFit="1" customWidth="1"/>
    <col min="5373" max="5373" width="10" style="421" bestFit="1" customWidth="1"/>
    <col min="5374" max="5374" width="8.85546875" style="421" bestFit="1" customWidth="1"/>
    <col min="5375" max="5375" width="22.85546875" style="421" customWidth="1"/>
    <col min="5376" max="5376" width="59.7109375" style="421" bestFit="1" customWidth="1"/>
    <col min="5377" max="5377" width="57.85546875" style="421" bestFit="1" customWidth="1"/>
    <col min="5378" max="5378" width="35.28515625" style="421" bestFit="1" customWidth="1"/>
    <col min="5379" max="5379" width="28.140625" style="421" bestFit="1" customWidth="1"/>
    <col min="5380" max="5380" width="33.140625" style="421" bestFit="1" customWidth="1"/>
    <col min="5381" max="5381" width="26" style="421" bestFit="1" customWidth="1"/>
    <col min="5382" max="5382" width="19.140625" style="421" bestFit="1" customWidth="1"/>
    <col min="5383" max="5383" width="10.42578125" style="421" customWidth="1"/>
    <col min="5384" max="5384" width="11.85546875" style="421" customWidth="1"/>
    <col min="5385" max="5385" width="14.7109375" style="421" customWidth="1"/>
    <col min="5386" max="5386" width="9" style="421" bestFit="1" customWidth="1"/>
    <col min="5387" max="5626" width="9.140625" style="421"/>
    <col min="5627" max="5627" width="4.7109375" style="421" bestFit="1" customWidth="1"/>
    <col min="5628" max="5628" width="9.7109375" style="421" bestFit="1" customWidth="1"/>
    <col min="5629" max="5629" width="10" style="421" bestFit="1" customWidth="1"/>
    <col min="5630" max="5630" width="8.85546875" style="421" bestFit="1" customWidth="1"/>
    <col min="5631" max="5631" width="22.85546875" style="421" customWidth="1"/>
    <col min="5632" max="5632" width="59.7109375" style="421" bestFit="1" customWidth="1"/>
    <col min="5633" max="5633" width="57.85546875" style="421" bestFit="1" customWidth="1"/>
    <col min="5634" max="5634" width="35.28515625" style="421" bestFit="1" customWidth="1"/>
    <col min="5635" max="5635" width="28.140625" style="421" bestFit="1" customWidth="1"/>
    <col min="5636" max="5636" width="33.140625" style="421" bestFit="1" customWidth="1"/>
    <col min="5637" max="5637" width="26" style="421" bestFit="1" customWidth="1"/>
    <col min="5638" max="5638" width="19.140625" style="421" bestFit="1" customWidth="1"/>
    <col min="5639" max="5639" width="10.42578125" style="421" customWidth="1"/>
    <col min="5640" max="5640" width="11.85546875" style="421" customWidth="1"/>
    <col min="5641" max="5641" width="14.7109375" style="421" customWidth="1"/>
    <col min="5642" max="5642" width="9" style="421" bestFit="1" customWidth="1"/>
    <col min="5643" max="5882" width="9.140625" style="421"/>
    <col min="5883" max="5883" width="4.7109375" style="421" bestFit="1" customWidth="1"/>
    <col min="5884" max="5884" width="9.7109375" style="421" bestFit="1" customWidth="1"/>
    <col min="5885" max="5885" width="10" style="421" bestFit="1" customWidth="1"/>
    <col min="5886" max="5886" width="8.85546875" style="421" bestFit="1" customWidth="1"/>
    <col min="5887" max="5887" width="22.85546875" style="421" customWidth="1"/>
    <col min="5888" max="5888" width="59.7109375" style="421" bestFit="1" customWidth="1"/>
    <col min="5889" max="5889" width="57.85546875" style="421" bestFit="1" customWidth="1"/>
    <col min="5890" max="5890" width="35.28515625" style="421" bestFit="1" customWidth="1"/>
    <col min="5891" max="5891" width="28.140625" style="421" bestFit="1" customWidth="1"/>
    <col min="5892" max="5892" width="33.140625" style="421" bestFit="1" customWidth="1"/>
    <col min="5893" max="5893" width="26" style="421" bestFit="1" customWidth="1"/>
    <col min="5894" max="5894" width="19.140625" style="421" bestFit="1" customWidth="1"/>
    <col min="5895" max="5895" width="10.42578125" style="421" customWidth="1"/>
    <col min="5896" max="5896" width="11.85546875" style="421" customWidth="1"/>
    <col min="5897" max="5897" width="14.7109375" style="421" customWidth="1"/>
    <col min="5898" max="5898" width="9" style="421" bestFit="1" customWidth="1"/>
    <col min="5899" max="6138" width="9.140625" style="421"/>
    <col min="6139" max="6139" width="4.7109375" style="421" bestFit="1" customWidth="1"/>
    <col min="6140" max="6140" width="9.7109375" style="421" bestFit="1" customWidth="1"/>
    <col min="6141" max="6141" width="10" style="421" bestFit="1" customWidth="1"/>
    <col min="6142" max="6142" width="8.85546875" style="421" bestFit="1" customWidth="1"/>
    <col min="6143" max="6143" width="22.85546875" style="421" customWidth="1"/>
    <col min="6144" max="6144" width="59.7109375" style="421" bestFit="1" customWidth="1"/>
    <col min="6145" max="6145" width="57.85546875" style="421" bestFit="1" customWidth="1"/>
    <col min="6146" max="6146" width="35.28515625" style="421" bestFit="1" customWidth="1"/>
    <col min="6147" max="6147" width="28.140625" style="421" bestFit="1" customWidth="1"/>
    <col min="6148" max="6148" width="33.140625" style="421" bestFit="1" customWidth="1"/>
    <col min="6149" max="6149" width="26" style="421" bestFit="1" customWidth="1"/>
    <col min="6150" max="6150" width="19.140625" style="421" bestFit="1" customWidth="1"/>
    <col min="6151" max="6151" width="10.42578125" style="421" customWidth="1"/>
    <col min="6152" max="6152" width="11.85546875" style="421" customWidth="1"/>
    <col min="6153" max="6153" width="14.7109375" style="421" customWidth="1"/>
    <col min="6154" max="6154" width="9" style="421" bestFit="1" customWidth="1"/>
    <col min="6155" max="6394" width="9.140625" style="421"/>
    <col min="6395" max="6395" width="4.7109375" style="421" bestFit="1" customWidth="1"/>
    <col min="6396" max="6396" width="9.7109375" style="421" bestFit="1" customWidth="1"/>
    <col min="6397" max="6397" width="10" style="421" bestFit="1" customWidth="1"/>
    <col min="6398" max="6398" width="8.85546875" style="421" bestFit="1" customWidth="1"/>
    <col min="6399" max="6399" width="22.85546875" style="421" customWidth="1"/>
    <col min="6400" max="6400" width="59.7109375" style="421" bestFit="1" customWidth="1"/>
    <col min="6401" max="6401" width="57.85546875" style="421" bestFit="1" customWidth="1"/>
    <col min="6402" max="6402" width="35.28515625" style="421" bestFit="1" customWidth="1"/>
    <col min="6403" max="6403" width="28.140625" style="421" bestFit="1" customWidth="1"/>
    <col min="6404" max="6404" width="33.140625" style="421" bestFit="1" customWidth="1"/>
    <col min="6405" max="6405" width="26" style="421" bestFit="1" customWidth="1"/>
    <col min="6406" max="6406" width="19.140625" style="421" bestFit="1" customWidth="1"/>
    <col min="6407" max="6407" width="10.42578125" style="421" customWidth="1"/>
    <col min="6408" max="6408" width="11.85546875" style="421" customWidth="1"/>
    <col min="6409" max="6409" width="14.7109375" style="421" customWidth="1"/>
    <col min="6410" max="6410" width="9" style="421" bestFit="1" customWidth="1"/>
    <col min="6411" max="6650" width="9.140625" style="421"/>
    <col min="6651" max="6651" width="4.7109375" style="421" bestFit="1" customWidth="1"/>
    <col min="6652" max="6652" width="9.7109375" style="421" bestFit="1" customWidth="1"/>
    <col min="6653" max="6653" width="10" style="421" bestFit="1" customWidth="1"/>
    <col min="6654" max="6654" width="8.85546875" style="421" bestFit="1" customWidth="1"/>
    <col min="6655" max="6655" width="22.85546875" style="421" customWidth="1"/>
    <col min="6656" max="6656" width="59.7109375" style="421" bestFit="1" customWidth="1"/>
    <col min="6657" max="6657" width="57.85546875" style="421" bestFit="1" customWidth="1"/>
    <col min="6658" max="6658" width="35.28515625" style="421" bestFit="1" customWidth="1"/>
    <col min="6659" max="6659" width="28.140625" style="421" bestFit="1" customWidth="1"/>
    <col min="6660" max="6660" width="33.140625" style="421" bestFit="1" customWidth="1"/>
    <col min="6661" max="6661" width="26" style="421" bestFit="1" customWidth="1"/>
    <col min="6662" max="6662" width="19.140625" style="421" bestFit="1" customWidth="1"/>
    <col min="6663" max="6663" width="10.42578125" style="421" customWidth="1"/>
    <col min="6664" max="6664" width="11.85546875" style="421" customWidth="1"/>
    <col min="6665" max="6665" width="14.7109375" style="421" customWidth="1"/>
    <col min="6666" max="6666" width="9" style="421" bestFit="1" customWidth="1"/>
    <col min="6667" max="6906" width="9.140625" style="421"/>
    <col min="6907" max="6907" width="4.7109375" style="421" bestFit="1" customWidth="1"/>
    <col min="6908" max="6908" width="9.7109375" style="421" bestFit="1" customWidth="1"/>
    <col min="6909" max="6909" width="10" style="421" bestFit="1" customWidth="1"/>
    <col min="6910" max="6910" width="8.85546875" style="421" bestFit="1" customWidth="1"/>
    <col min="6911" max="6911" width="22.85546875" style="421" customWidth="1"/>
    <col min="6912" max="6912" width="59.7109375" style="421" bestFit="1" customWidth="1"/>
    <col min="6913" max="6913" width="57.85546875" style="421" bestFit="1" customWidth="1"/>
    <col min="6914" max="6914" width="35.28515625" style="421" bestFit="1" customWidth="1"/>
    <col min="6915" max="6915" width="28.140625" style="421" bestFit="1" customWidth="1"/>
    <col min="6916" max="6916" width="33.140625" style="421" bestFit="1" customWidth="1"/>
    <col min="6917" max="6917" width="26" style="421" bestFit="1" customWidth="1"/>
    <col min="6918" max="6918" width="19.140625" style="421" bestFit="1" customWidth="1"/>
    <col min="6919" max="6919" width="10.42578125" style="421" customWidth="1"/>
    <col min="6920" max="6920" width="11.85546875" style="421" customWidth="1"/>
    <col min="6921" max="6921" width="14.7109375" style="421" customWidth="1"/>
    <col min="6922" max="6922" width="9" style="421" bestFit="1" customWidth="1"/>
    <col min="6923" max="7162" width="9.140625" style="421"/>
    <col min="7163" max="7163" width="4.7109375" style="421" bestFit="1" customWidth="1"/>
    <col min="7164" max="7164" width="9.7109375" style="421" bestFit="1" customWidth="1"/>
    <col min="7165" max="7165" width="10" style="421" bestFit="1" customWidth="1"/>
    <col min="7166" max="7166" width="8.85546875" style="421" bestFit="1" customWidth="1"/>
    <col min="7167" max="7167" width="22.85546875" style="421" customWidth="1"/>
    <col min="7168" max="7168" width="59.7109375" style="421" bestFit="1" customWidth="1"/>
    <col min="7169" max="7169" width="57.85546875" style="421" bestFit="1" customWidth="1"/>
    <col min="7170" max="7170" width="35.28515625" style="421" bestFit="1" customWidth="1"/>
    <col min="7171" max="7171" width="28.140625" style="421" bestFit="1" customWidth="1"/>
    <col min="7172" max="7172" width="33.140625" style="421" bestFit="1" customWidth="1"/>
    <col min="7173" max="7173" width="26" style="421" bestFit="1" customWidth="1"/>
    <col min="7174" max="7174" width="19.140625" style="421" bestFit="1" customWidth="1"/>
    <col min="7175" max="7175" width="10.42578125" style="421" customWidth="1"/>
    <col min="7176" max="7176" width="11.85546875" style="421" customWidth="1"/>
    <col min="7177" max="7177" width="14.7109375" style="421" customWidth="1"/>
    <col min="7178" max="7178" width="9" style="421" bestFit="1" customWidth="1"/>
    <col min="7179" max="7418" width="9.140625" style="421"/>
    <col min="7419" max="7419" width="4.7109375" style="421" bestFit="1" customWidth="1"/>
    <col min="7420" max="7420" width="9.7109375" style="421" bestFit="1" customWidth="1"/>
    <col min="7421" max="7421" width="10" style="421" bestFit="1" customWidth="1"/>
    <col min="7422" max="7422" width="8.85546875" style="421" bestFit="1" customWidth="1"/>
    <col min="7423" max="7423" width="22.85546875" style="421" customWidth="1"/>
    <col min="7424" max="7424" width="59.7109375" style="421" bestFit="1" customWidth="1"/>
    <col min="7425" max="7425" width="57.85546875" style="421" bestFit="1" customWidth="1"/>
    <col min="7426" max="7426" width="35.28515625" style="421" bestFit="1" customWidth="1"/>
    <col min="7427" max="7427" width="28.140625" style="421" bestFit="1" customWidth="1"/>
    <col min="7428" max="7428" width="33.140625" style="421" bestFit="1" customWidth="1"/>
    <col min="7429" max="7429" width="26" style="421" bestFit="1" customWidth="1"/>
    <col min="7430" max="7430" width="19.140625" style="421" bestFit="1" customWidth="1"/>
    <col min="7431" max="7431" width="10.42578125" style="421" customWidth="1"/>
    <col min="7432" max="7432" width="11.85546875" style="421" customWidth="1"/>
    <col min="7433" max="7433" width="14.7109375" style="421" customWidth="1"/>
    <col min="7434" max="7434" width="9" style="421" bestFit="1" customWidth="1"/>
    <col min="7435" max="7674" width="9.140625" style="421"/>
    <col min="7675" max="7675" width="4.7109375" style="421" bestFit="1" customWidth="1"/>
    <col min="7676" max="7676" width="9.7109375" style="421" bestFit="1" customWidth="1"/>
    <col min="7677" max="7677" width="10" style="421" bestFit="1" customWidth="1"/>
    <col min="7678" max="7678" width="8.85546875" style="421" bestFit="1" customWidth="1"/>
    <col min="7679" max="7679" width="22.85546875" style="421" customWidth="1"/>
    <col min="7680" max="7680" width="59.7109375" style="421" bestFit="1" customWidth="1"/>
    <col min="7681" max="7681" width="57.85546875" style="421" bestFit="1" customWidth="1"/>
    <col min="7682" max="7682" width="35.28515625" style="421" bestFit="1" customWidth="1"/>
    <col min="7683" max="7683" width="28.140625" style="421" bestFit="1" customWidth="1"/>
    <col min="7684" max="7684" width="33.140625" style="421" bestFit="1" customWidth="1"/>
    <col min="7685" max="7685" width="26" style="421" bestFit="1" customWidth="1"/>
    <col min="7686" max="7686" width="19.140625" style="421" bestFit="1" customWidth="1"/>
    <col min="7687" max="7687" width="10.42578125" style="421" customWidth="1"/>
    <col min="7688" max="7688" width="11.85546875" style="421" customWidth="1"/>
    <col min="7689" max="7689" width="14.7109375" style="421" customWidth="1"/>
    <col min="7690" max="7690" width="9" style="421" bestFit="1" customWidth="1"/>
    <col min="7691" max="7930" width="9.140625" style="421"/>
    <col min="7931" max="7931" width="4.7109375" style="421" bestFit="1" customWidth="1"/>
    <col min="7932" max="7932" width="9.7109375" style="421" bestFit="1" customWidth="1"/>
    <col min="7933" max="7933" width="10" style="421" bestFit="1" customWidth="1"/>
    <col min="7934" max="7934" width="8.85546875" style="421" bestFit="1" customWidth="1"/>
    <col min="7935" max="7935" width="22.85546875" style="421" customWidth="1"/>
    <col min="7936" max="7936" width="59.7109375" style="421" bestFit="1" customWidth="1"/>
    <col min="7937" max="7937" width="57.85546875" style="421" bestFit="1" customWidth="1"/>
    <col min="7938" max="7938" width="35.28515625" style="421" bestFit="1" customWidth="1"/>
    <col min="7939" max="7939" width="28.140625" style="421" bestFit="1" customWidth="1"/>
    <col min="7940" max="7940" width="33.140625" style="421" bestFit="1" customWidth="1"/>
    <col min="7941" max="7941" width="26" style="421" bestFit="1" customWidth="1"/>
    <col min="7942" max="7942" width="19.140625" style="421" bestFit="1" customWidth="1"/>
    <col min="7943" max="7943" width="10.42578125" style="421" customWidth="1"/>
    <col min="7944" max="7944" width="11.85546875" style="421" customWidth="1"/>
    <col min="7945" max="7945" width="14.7109375" style="421" customWidth="1"/>
    <col min="7946" max="7946" width="9" style="421" bestFit="1" customWidth="1"/>
    <col min="7947" max="8186" width="9.140625" style="421"/>
    <col min="8187" max="8187" width="4.7109375" style="421" bestFit="1" customWidth="1"/>
    <col min="8188" max="8188" width="9.7109375" style="421" bestFit="1" customWidth="1"/>
    <col min="8189" max="8189" width="10" style="421" bestFit="1" customWidth="1"/>
    <col min="8190" max="8190" width="8.85546875" style="421" bestFit="1" customWidth="1"/>
    <col min="8191" max="8191" width="22.85546875" style="421" customWidth="1"/>
    <col min="8192" max="8192" width="59.7109375" style="421" bestFit="1" customWidth="1"/>
    <col min="8193" max="8193" width="57.85546875" style="421" bestFit="1" customWidth="1"/>
    <col min="8194" max="8194" width="35.28515625" style="421" bestFit="1" customWidth="1"/>
    <col min="8195" max="8195" width="28.140625" style="421" bestFit="1" customWidth="1"/>
    <col min="8196" max="8196" width="33.140625" style="421" bestFit="1" customWidth="1"/>
    <col min="8197" max="8197" width="26" style="421" bestFit="1" customWidth="1"/>
    <col min="8198" max="8198" width="19.140625" style="421" bestFit="1" customWidth="1"/>
    <col min="8199" max="8199" width="10.42578125" style="421" customWidth="1"/>
    <col min="8200" max="8200" width="11.85546875" style="421" customWidth="1"/>
    <col min="8201" max="8201" width="14.7109375" style="421" customWidth="1"/>
    <col min="8202" max="8202" width="9" style="421" bestFit="1" customWidth="1"/>
    <col min="8203" max="8442" width="9.140625" style="421"/>
    <col min="8443" max="8443" width="4.7109375" style="421" bestFit="1" customWidth="1"/>
    <col min="8444" max="8444" width="9.7109375" style="421" bestFit="1" customWidth="1"/>
    <col min="8445" max="8445" width="10" style="421" bestFit="1" customWidth="1"/>
    <col min="8446" max="8446" width="8.85546875" style="421" bestFit="1" customWidth="1"/>
    <col min="8447" max="8447" width="22.85546875" style="421" customWidth="1"/>
    <col min="8448" max="8448" width="59.7109375" style="421" bestFit="1" customWidth="1"/>
    <col min="8449" max="8449" width="57.85546875" style="421" bestFit="1" customWidth="1"/>
    <col min="8450" max="8450" width="35.28515625" style="421" bestFit="1" customWidth="1"/>
    <col min="8451" max="8451" width="28.140625" style="421" bestFit="1" customWidth="1"/>
    <col min="8452" max="8452" width="33.140625" style="421" bestFit="1" customWidth="1"/>
    <col min="8453" max="8453" width="26" style="421" bestFit="1" customWidth="1"/>
    <col min="8454" max="8454" width="19.140625" style="421" bestFit="1" customWidth="1"/>
    <col min="8455" max="8455" width="10.42578125" style="421" customWidth="1"/>
    <col min="8456" max="8456" width="11.85546875" style="421" customWidth="1"/>
    <col min="8457" max="8457" width="14.7109375" style="421" customWidth="1"/>
    <col min="8458" max="8458" width="9" style="421" bestFit="1" customWidth="1"/>
    <col min="8459" max="8698" width="9.140625" style="421"/>
    <col min="8699" max="8699" width="4.7109375" style="421" bestFit="1" customWidth="1"/>
    <col min="8700" max="8700" width="9.7109375" style="421" bestFit="1" customWidth="1"/>
    <col min="8701" max="8701" width="10" style="421" bestFit="1" customWidth="1"/>
    <col min="8702" max="8702" width="8.85546875" style="421" bestFit="1" customWidth="1"/>
    <col min="8703" max="8703" width="22.85546875" style="421" customWidth="1"/>
    <col min="8704" max="8704" width="59.7109375" style="421" bestFit="1" customWidth="1"/>
    <col min="8705" max="8705" width="57.85546875" style="421" bestFit="1" customWidth="1"/>
    <col min="8706" max="8706" width="35.28515625" style="421" bestFit="1" customWidth="1"/>
    <col min="8707" max="8707" width="28.140625" style="421" bestFit="1" customWidth="1"/>
    <col min="8708" max="8708" width="33.140625" style="421" bestFit="1" customWidth="1"/>
    <col min="8709" max="8709" width="26" style="421" bestFit="1" customWidth="1"/>
    <col min="8710" max="8710" width="19.140625" style="421" bestFit="1" customWidth="1"/>
    <col min="8711" max="8711" width="10.42578125" style="421" customWidth="1"/>
    <col min="8712" max="8712" width="11.85546875" style="421" customWidth="1"/>
    <col min="8713" max="8713" width="14.7109375" style="421" customWidth="1"/>
    <col min="8714" max="8714" width="9" style="421" bestFit="1" customWidth="1"/>
    <col min="8715" max="8954" width="9.140625" style="421"/>
    <col min="8955" max="8955" width="4.7109375" style="421" bestFit="1" customWidth="1"/>
    <col min="8956" max="8956" width="9.7109375" style="421" bestFit="1" customWidth="1"/>
    <col min="8957" max="8957" width="10" style="421" bestFit="1" customWidth="1"/>
    <col min="8958" max="8958" width="8.85546875" style="421" bestFit="1" customWidth="1"/>
    <col min="8959" max="8959" width="22.85546875" style="421" customWidth="1"/>
    <col min="8960" max="8960" width="59.7109375" style="421" bestFit="1" customWidth="1"/>
    <col min="8961" max="8961" width="57.85546875" style="421" bestFit="1" customWidth="1"/>
    <col min="8962" max="8962" width="35.28515625" style="421" bestFit="1" customWidth="1"/>
    <col min="8963" max="8963" width="28.140625" style="421" bestFit="1" customWidth="1"/>
    <col min="8964" max="8964" width="33.140625" style="421" bestFit="1" customWidth="1"/>
    <col min="8965" max="8965" width="26" style="421" bestFit="1" customWidth="1"/>
    <col min="8966" max="8966" width="19.140625" style="421" bestFit="1" customWidth="1"/>
    <col min="8967" max="8967" width="10.42578125" style="421" customWidth="1"/>
    <col min="8968" max="8968" width="11.85546875" style="421" customWidth="1"/>
    <col min="8969" max="8969" width="14.7109375" style="421" customWidth="1"/>
    <col min="8970" max="8970" width="9" style="421" bestFit="1" customWidth="1"/>
    <col min="8971" max="9210" width="9.140625" style="421"/>
    <col min="9211" max="9211" width="4.7109375" style="421" bestFit="1" customWidth="1"/>
    <col min="9212" max="9212" width="9.7109375" style="421" bestFit="1" customWidth="1"/>
    <col min="9213" max="9213" width="10" style="421" bestFit="1" customWidth="1"/>
    <col min="9214" max="9214" width="8.85546875" style="421" bestFit="1" customWidth="1"/>
    <col min="9215" max="9215" width="22.85546875" style="421" customWidth="1"/>
    <col min="9216" max="9216" width="59.7109375" style="421" bestFit="1" customWidth="1"/>
    <col min="9217" max="9217" width="57.85546875" style="421" bestFit="1" customWidth="1"/>
    <col min="9218" max="9218" width="35.28515625" style="421" bestFit="1" customWidth="1"/>
    <col min="9219" max="9219" width="28.140625" style="421" bestFit="1" customWidth="1"/>
    <col min="9220" max="9220" width="33.140625" style="421" bestFit="1" customWidth="1"/>
    <col min="9221" max="9221" width="26" style="421" bestFit="1" customWidth="1"/>
    <col min="9222" max="9222" width="19.140625" style="421" bestFit="1" customWidth="1"/>
    <col min="9223" max="9223" width="10.42578125" style="421" customWidth="1"/>
    <col min="9224" max="9224" width="11.85546875" style="421" customWidth="1"/>
    <col min="9225" max="9225" width="14.7109375" style="421" customWidth="1"/>
    <col min="9226" max="9226" width="9" style="421" bestFit="1" customWidth="1"/>
    <col min="9227" max="9466" width="9.140625" style="421"/>
    <col min="9467" max="9467" width="4.7109375" style="421" bestFit="1" customWidth="1"/>
    <col min="9468" max="9468" width="9.7109375" style="421" bestFit="1" customWidth="1"/>
    <col min="9469" max="9469" width="10" style="421" bestFit="1" customWidth="1"/>
    <col min="9470" max="9470" width="8.85546875" style="421" bestFit="1" customWidth="1"/>
    <col min="9471" max="9471" width="22.85546875" style="421" customWidth="1"/>
    <col min="9472" max="9472" width="59.7109375" style="421" bestFit="1" customWidth="1"/>
    <col min="9473" max="9473" width="57.85546875" style="421" bestFit="1" customWidth="1"/>
    <col min="9474" max="9474" width="35.28515625" style="421" bestFit="1" customWidth="1"/>
    <col min="9475" max="9475" width="28.140625" style="421" bestFit="1" customWidth="1"/>
    <col min="9476" max="9476" width="33.140625" style="421" bestFit="1" customWidth="1"/>
    <col min="9477" max="9477" width="26" style="421" bestFit="1" customWidth="1"/>
    <col min="9478" max="9478" width="19.140625" style="421" bestFit="1" customWidth="1"/>
    <col min="9479" max="9479" width="10.42578125" style="421" customWidth="1"/>
    <col min="9480" max="9480" width="11.85546875" style="421" customWidth="1"/>
    <col min="9481" max="9481" width="14.7109375" style="421" customWidth="1"/>
    <col min="9482" max="9482" width="9" style="421" bestFit="1" customWidth="1"/>
    <col min="9483" max="9722" width="9.140625" style="421"/>
    <col min="9723" max="9723" width="4.7109375" style="421" bestFit="1" customWidth="1"/>
    <col min="9724" max="9724" width="9.7109375" style="421" bestFit="1" customWidth="1"/>
    <col min="9725" max="9725" width="10" style="421" bestFit="1" customWidth="1"/>
    <col min="9726" max="9726" width="8.85546875" style="421" bestFit="1" customWidth="1"/>
    <col min="9727" max="9727" width="22.85546875" style="421" customWidth="1"/>
    <col min="9728" max="9728" width="59.7109375" style="421" bestFit="1" customWidth="1"/>
    <col min="9729" max="9729" width="57.85546875" style="421" bestFit="1" customWidth="1"/>
    <col min="9730" max="9730" width="35.28515625" style="421" bestFit="1" customWidth="1"/>
    <col min="9731" max="9731" width="28.140625" style="421" bestFit="1" customWidth="1"/>
    <col min="9732" max="9732" width="33.140625" style="421" bestFit="1" customWidth="1"/>
    <col min="9733" max="9733" width="26" style="421" bestFit="1" customWidth="1"/>
    <col min="9734" max="9734" width="19.140625" style="421" bestFit="1" customWidth="1"/>
    <col min="9735" max="9735" width="10.42578125" style="421" customWidth="1"/>
    <col min="9736" max="9736" width="11.85546875" style="421" customWidth="1"/>
    <col min="9737" max="9737" width="14.7109375" style="421" customWidth="1"/>
    <col min="9738" max="9738" width="9" style="421" bestFit="1" customWidth="1"/>
    <col min="9739" max="9978" width="9.140625" style="421"/>
    <col min="9979" max="9979" width="4.7109375" style="421" bestFit="1" customWidth="1"/>
    <col min="9980" max="9980" width="9.7109375" style="421" bestFit="1" customWidth="1"/>
    <col min="9981" max="9981" width="10" style="421" bestFit="1" customWidth="1"/>
    <col min="9982" max="9982" width="8.85546875" style="421" bestFit="1" customWidth="1"/>
    <col min="9983" max="9983" width="22.85546875" style="421" customWidth="1"/>
    <col min="9984" max="9984" width="59.7109375" style="421" bestFit="1" customWidth="1"/>
    <col min="9985" max="9985" width="57.85546875" style="421" bestFit="1" customWidth="1"/>
    <col min="9986" max="9986" width="35.28515625" style="421" bestFit="1" customWidth="1"/>
    <col min="9987" max="9987" width="28.140625" style="421" bestFit="1" customWidth="1"/>
    <col min="9988" max="9988" width="33.140625" style="421" bestFit="1" customWidth="1"/>
    <col min="9989" max="9989" width="26" style="421" bestFit="1" customWidth="1"/>
    <col min="9990" max="9990" width="19.140625" style="421" bestFit="1" customWidth="1"/>
    <col min="9991" max="9991" width="10.42578125" style="421" customWidth="1"/>
    <col min="9992" max="9992" width="11.85546875" style="421" customWidth="1"/>
    <col min="9993" max="9993" width="14.7109375" style="421" customWidth="1"/>
    <col min="9994" max="9994" width="9" style="421" bestFit="1" customWidth="1"/>
    <col min="9995" max="10234" width="9.140625" style="421"/>
    <col min="10235" max="10235" width="4.7109375" style="421" bestFit="1" customWidth="1"/>
    <col min="10236" max="10236" width="9.7109375" style="421" bestFit="1" customWidth="1"/>
    <col min="10237" max="10237" width="10" style="421" bestFit="1" customWidth="1"/>
    <col min="10238" max="10238" width="8.85546875" style="421" bestFit="1" customWidth="1"/>
    <col min="10239" max="10239" width="22.85546875" style="421" customWidth="1"/>
    <col min="10240" max="10240" width="59.7109375" style="421" bestFit="1" customWidth="1"/>
    <col min="10241" max="10241" width="57.85546875" style="421" bestFit="1" customWidth="1"/>
    <col min="10242" max="10242" width="35.28515625" style="421" bestFit="1" customWidth="1"/>
    <col min="10243" max="10243" width="28.140625" style="421" bestFit="1" customWidth="1"/>
    <col min="10244" max="10244" width="33.140625" style="421" bestFit="1" customWidth="1"/>
    <col min="10245" max="10245" width="26" style="421" bestFit="1" customWidth="1"/>
    <col min="10246" max="10246" width="19.140625" style="421" bestFit="1" customWidth="1"/>
    <col min="10247" max="10247" width="10.42578125" style="421" customWidth="1"/>
    <col min="10248" max="10248" width="11.85546875" style="421" customWidth="1"/>
    <col min="10249" max="10249" width="14.7109375" style="421" customWidth="1"/>
    <col min="10250" max="10250" width="9" style="421" bestFit="1" customWidth="1"/>
    <col min="10251" max="10490" width="9.140625" style="421"/>
    <col min="10491" max="10491" width="4.7109375" style="421" bestFit="1" customWidth="1"/>
    <col min="10492" max="10492" width="9.7109375" style="421" bestFit="1" customWidth="1"/>
    <col min="10493" max="10493" width="10" style="421" bestFit="1" customWidth="1"/>
    <col min="10494" max="10494" width="8.85546875" style="421" bestFit="1" customWidth="1"/>
    <col min="10495" max="10495" width="22.85546875" style="421" customWidth="1"/>
    <col min="10496" max="10496" width="59.7109375" style="421" bestFit="1" customWidth="1"/>
    <col min="10497" max="10497" width="57.85546875" style="421" bestFit="1" customWidth="1"/>
    <col min="10498" max="10498" width="35.28515625" style="421" bestFit="1" customWidth="1"/>
    <col min="10499" max="10499" width="28.140625" style="421" bestFit="1" customWidth="1"/>
    <col min="10500" max="10500" width="33.140625" style="421" bestFit="1" customWidth="1"/>
    <col min="10501" max="10501" width="26" style="421" bestFit="1" customWidth="1"/>
    <col min="10502" max="10502" width="19.140625" style="421" bestFit="1" customWidth="1"/>
    <col min="10503" max="10503" width="10.42578125" style="421" customWidth="1"/>
    <col min="10504" max="10504" width="11.85546875" style="421" customWidth="1"/>
    <col min="10505" max="10505" width="14.7109375" style="421" customWidth="1"/>
    <col min="10506" max="10506" width="9" style="421" bestFit="1" customWidth="1"/>
    <col min="10507" max="10746" width="9.140625" style="421"/>
    <col min="10747" max="10747" width="4.7109375" style="421" bestFit="1" customWidth="1"/>
    <col min="10748" max="10748" width="9.7109375" style="421" bestFit="1" customWidth="1"/>
    <col min="10749" max="10749" width="10" style="421" bestFit="1" customWidth="1"/>
    <col min="10750" max="10750" width="8.85546875" style="421" bestFit="1" customWidth="1"/>
    <col min="10751" max="10751" width="22.85546875" style="421" customWidth="1"/>
    <col min="10752" max="10752" width="59.7109375" style="421" bestFit="1" customWidth="1"/>
    <col min="10753" max="10753" width="57.85546875" style="421" bestFit="1" customWidth="1"/>
    <col min="10754" max="10754" width="35.28515625" style="421" bestFit="1" customWidth="1"/>
    <col min="10755" max="10755" width="28.140625" style="421" bestFit="1" customWidth="1"/>
    <col min="10756" max="10756" width="33.140625" style="421" bestFit="1" customWidth="1"/>
    <col min="10757" max="10757" width="26" style="421" bestFit="1" customWidth="1"/>
    <col min="10758" max="10758" width="19.140625" style="421" bestFit="1" customWidth="1"/>
    <col min="10759" max="10759" width="10.42578125" style="421" customWidth="1"/>
    <col min="10760" max="10760" width="11.85546875" style="421" customWidth="1"/>
    <col min="10761" max="10761" width="14.7109375" style="421" customWidth="1"/>
    <col min="10762" max="10762" width="9" style="421" bestFit="1" customWidth="1"/>
    <col min="10763" max="11002" width="9.140625" style="421"/>
    <col min="11003" max="11003" width="4.7109375" style="421" bestFit="1" customWidth="1"/>
    <col min="11004" max="11004" width="9.7109375" style="421" bestFit="1" customWidth="1"/>
    <col min="11005" max="11005" width="10" style="421" bestFit="1" customWidth="1"/>
    <col min="11006" max="11006" width="8.85546875" style="421" bestFit="1" customWidth="1"/>
    <col min="11007" max="11007" width="22.85546875" style="421" customWidth="1"/>
    <col min="11008" max="11008" width="59.7109375" style="421" bestFit="1" customWidth="1"/>
    <col min="11009" max="11009" width="57.85546875" style="421" bestFit="1" customWidth="1"/>
    <col min="11010" max="11010" width="35.28515625" style="421" bestFit="1" customWidth="1"/>
    <col min="11011" max="11011" width="28.140625" style="421" bestFit="1" customWidth="1"/>
    <col min="11012" max="11012" width="33.140625" style="421" bestFit="1" customWidth="1"/>
    <col min="11013" max="11013" width="26" style="421" bestFit="1" customWidth="1"/>
    <col min="11014" max="11014" width="19.140625" style="421" bestFit="1" customWidth="1"/>
    <col min="11015" max="11015" width="10.42578125" style="421" customWidth="1"/>
    <col min="11016" max="11016" width="11.85546875" style="421" customWidth="1"/>
    <col min="11017" max="11017" width="14.7109375" style="421" customWidth="1"/>
    <col min="11018" max="11018" width="9" style="421" bestFit="1" customWidth="1"/>
    <col min="11019" max="11258" width="9.140625" style="421"/>
    <col min="11259" max="11259" width="4.7109375" style="421" bestFit="1" customWidth="1"/>
    <col min="11260" max="11260" width="9.7109375" style="421" bestFit="1" customWidth="1"/>
    <col min="11261" max="11261" width="10" style="421" bestFit="1" customWidth="1"/>
    <col min="11262" max="11262" width="8.85546875" style="421" bestFit="1" customWidth="1"/>
    <col min="11263" max="11263" width="22.85546875" style="421" customWidth="1"/>
    <col min="11264" max="11264" width="59.7109375" style="421" bestFit="1" customWidth="1"/>
    <col min="11265" max="11265" width="57.85546875" style="421" bestFit="1" customWidth="1"/>
    <col min="11266" max="11266" width="35.28515625" style="421" bestFit="1" customWidth="1"/>
    <col min="11267" max="11267" width="28.140625" style="421" bestFit="1" customWidth="1"/>
    <col min="11268" max="11268" width="33.140625" style="421" bestFit="1" customWidth="1"/>
    <col min="11269" max="11269" width="26" style="421" bestFit="1" customWidth="1"/>
    <col min="11270" max="11270" width="19.140625" style="421" bestFit="1" customWidth="1"/>
    <col min="11271" max="11271" width="10.42578125" style="421" customWidth="1"/>
    <col min="11272" max="11272" width="11.85546875" style="421" customWidth="1"/>
    <col min="11273" max="11273" width="14.7109375" style="421" customWidth="1"/>
    <col min="11274" max="11274" width="9" style="421" bestFit="1" customWidth="1"/>
    <col min="11275" max="11514" width="9.140625" style="421"/>
    <col min="11515" max="11515" width="4.7109375" style="421" bestFit="1" customWidth="1"/>
    <col min="11516" max="11516" width="9.7109375" style="421" bestFit="1" customWidth="1"/>
    <col min="11517" max="11517" width="10" style="421" bestFit="1" customWidth="1"/>
    <col min="11518" max="11518" width="8.85546875" style="421" bestFit="1" customWidth="1"/>
    <col min="11519" max="11519" width="22.85546875" style="421" customWidth="1"/>
    <col min="11520" max="11520" width="59.7109375" style="421" bestFit="1" customWidth="1"/>
    <col min="11521" max="11521" width="57.85546875" style="421" bestFit="1" customWidth="1"/>
    <col min="11522" max="11522" width="35.28515625" style="421" bestFit="1" customWidth="1"/>
    <col min="11523" max="11523" width="28.140625" style="421" bestFit="1" customWidth="1"/>
    <col min="11524" max="11524" width="33.140625" style="421" bestFit="1" customWidth="1"/>
    <col min="11525" max="11525" width="26" style="421" bestFit="1" customWidth="1"/>
    <col min="11526" max="11526" width="19.140625" style="421" bestFit="1" customWidth="1"/>
    <col min="11527" max="11527" width="10.42578125" style="421" customWidth="1"/>
    <col min="11528" max="11528" width="11.85546875" style="421" customWidth="1"/>
    <col min="11529" max="11529" width="14.7109375" style="421" customWidth="1"/>
    <col min="11530" max="11530" width="9" style="421" bestFit="1" customWidth="1"/>
    <col min="11531" max="11770" width="9.140625" style="421"/>
    <col min="11771" max="11771" width="4.7109375" style="421" bestFit="1" customWidth="1"/>
    <col min="11772" max="11772" width="9.7109375" style="421" bestFit="1" customWidth="1"/>
    <col min="11773" max="11773" width="10" style="421" bestFit="1" customWidth="1"/>
    <col min="11774" max="11774" width="8.85546875" style="421" bestFit="1" customWidth="1"/>
    <col min="11775" max="11775" width="22.85546875" style="421" customWidth="1"/>
    <col min="11776" max="11776" width="59.7109375" style="421" bestFit="1" customWidth="1"/>
    <col min="11777" max="11777" width="57.85546875" style="421" bestFit="1" customWidth="1"/>
    <col min="11778" max="11778" width="35.28515625" style="421" bestFit="1" customWidth="1"/>
    <col min="11779" max="11779" width="28.140625" style="421" bestFit="1" customWidth="1"/>
    <col min="11780" max="11780" width="33.140625" style="421" bestFit="1" customWidth="1"/>
    <col min="11781" max="11781" width="26" style="421" bestFit="1" customWidth="1"/>
    <col min="11782" max="11782" width="19.140625" style="421" bestFit="1" customWidth="1"/>
    <col min="11783" max="11783" width="10.42578125" style="421" customWidth="1"/>
    <col min="11784" max="11784" width="11.85546875" style="421" customWidth="1"/>
    <col min="11785" max="11785" width="14.7109375" style="421" customWidth="1"/>
    <col min="11786" max="11786" width="9" style="421" bestFit="1" customWidth="1"/>
    <col min="11787" max="12026" width="9.140625" style="421"/>
    <col min="12027" max="12027" width="4.7109375" style="421" bestFit="1" customWidth="1"/>
    <col min="12028" max="12028" width="9.7109375" style="421" bestFit="1" customWidth="1"/>
    <col min="12029" max="12029" width="10" style="421" bestFit="1" customWidth="1"/>
    <col min="12030" max="12030" width="8.85546875" style="421" bestFit="1" customWidth="1"/>
    <col min="12031" max="12031" width="22.85546875" style="421" customWidth="1"/>
    <col min="12032" max="12032" width="59.7109375" style="421" bestFit="1" customWidth="1"/>
    <col min="12033" max="12033" width="57.85546875" style="421" bestFit="1" customWidth="1"/>
    <col min="12034" max="12034" width="35.28515625" style="421" bestFit="1" customWidth="1"/>
    <col min="12035" max="12035" width="28.140625" style="421" bestFit="1" customWidth="1"/>
    <col min="12036" max="12036" width="33.140625" style="421" bestFit="1" customWidth="1"/>
    <col min="12037" max="12037" width="26" style="421" bestFit="1" customWidth="1"/>
    <col min="12038" max="12038" width="19.140625" style="421" bestFit="1" customWidth="1"/>
    <col min="12039" max="12039" width="10.42578125" style="421" customWidth="1"/>
    <col min="12040" max="12040" width="11.85546875" style="421" customWidth="1"/>
    <col min="12041" max="12041" width="14.7109375" style="421" customWidth="1"/>
    <col min="12042" max="12042" width="9" style="421" bestFit="1" customWidth="1"/>
    <col min="12043" max="12282" width="9.140625" style="421"/>
    <col min="12283" max="12283" width="4.7109375" style="421" bestFit="1" customWidth="1"/>
    <col min="12284" max="12284" width="9.7109375" style="421" bestFit="1" customWidth="1"/>
    <col min="12285" max="12285" width="10" style="421" bestFit="1" customWidth="1"/>
    <col min="12286" max="12286" width="8.85546875" style="421" bestFit="1" customWidth="1"/>
    <col min="12287" max="12287" width="22.85546875" style="421" customWidth="1"/>
    <col min="12288" max="12288" width="59.7109375" style="421" bestFit="1" customWidth="1"/>
    <col min="12289" max="12289" width="57.85546875" style="421" bestFit="1" customWidth="1"/>
    <col min="12290" max="12290" width="35.28515625" style="421" bestFit="1" customWidth="1"/>
    <col min="12291" max="12291" width="28.140625" style="421" bestFit="1" customWidth="1"/>
    <col min="12292" max="12292" width="33.140625" style="421" bestFit="1" customWidth="1"/>
    <col min="12293" max="12293" width="26" style="421" bestFit="1" customWidth="1"/>
    <col min="12294" max="12294" width="19.140625" style="421" bestFit="1" customWidth="1"/>
    <col min="12295" max="12295" width="10.42578125" style="421" customWidth="1"/>
    <col min="12296" max="12296" width="11.85546875" style="421" customWidth="1"/>
    <col min="12297" max="12297" width="14.7109375" style="421" customWidth="1"/>
    <col min="12298" max="12298" width="9" style="421" bestFit="1" customWidth="1"/>
    <col min="12299" max="12538" width="9.140625" style="421"/>
    <col min="12539" max="12539" width="4.7109375" style="421" bestFit="1" customWidth="1"/>
    <col min="12540" max="12540" width="9.7109375" style="421" bestFit="1" customWidth="1"/>
    <col min="12541" max="12541" width="10" style="421" bestFit="1" customWidth="1"/>
    <col min="12542" max="12542" width="8.85546875" style="421" bestFit="1" customWidth="1"/>
    <col min="12543" max="12543" width="22.85546875" style="421" customWidth="1"/>
    <col min="12544" max="12544" width="59.7109375" style="421" bestFit="1" customWidth="1"/>
    <col min="12545" max="12545" width="57.85546875" style="421" bestFit="1" customWidth="1"/>
    <col min="12546" max="12546" width="35.28515625" style="421" bestFit="1" customWidth="1"/>
    <col min="12547" max="12547" width="28.140625" style="421" bestFit="1" customWidth="1"/>
    <col min="12548" max="12548" width="33.140625" style="421" bestFit="1" customWidth="1"/>
    <col min="12549" max="12549" width="26" style="421" bestFit="1" customWidth="1"/>
    <col min="12550" max="12550" width="19.140625" style="421" bestFit="1" customWidth="1"/>
    <col min="12551" max="12551" width="10.42578125" style="421" customWidth="1"/>
    <col min="12552" max="12552" width="11.85546875" style="421" customWidth="1"/>
    <col min="12553" max="12553" width="14.7109375" style="421" customWidth="1"/>
    <col min="12554" max="12554" width="9" style="421" bestFit="1" customWidth="1"/>
    <col min="12555" max="12794" width="9.140625" style="421"/>
    <col min="12795" max="12795" width="4.7109375" style="421" bestFit="1" customWidth="1"/>
    <col min="12796" max="12796" width="9.7109375" style="421" bestFit="1" customWidth="1"/>
    <col min="12797" max="12797" width="10" style="421" bestFit="1" customWidth="1"/>
    <col min="12798" max="12798" width="8.85546875" style="421" bestFit="1" customWidth="1"/>
    <col min="12799" max="12799" width="22.85546875" style="421" customWidth="1"/>
    <col min="12800" max="12800" width="59.7109375" style="421" bestFit="1" customWidth="1"/>
    <col min="12801" max="12801" width="57.85546875" style="421" bestFit="1" customWidth="1"/>
    <col min="12802" max="12802" width="35.28515625" style="421" bestFit="1" customWidth="1"/>
    <col min="12803" max="12803" width="28.140625" style="421" bestFit="1" customWidth="1"/>
    <col min="12804" max="12804" width="33.140625" style="421" bestFit="1" customWidth="1"/>
    <col min="12805" max="12805" width="26" style="421" bestFit="1" customWidth="1"/>
    <col min="12806" max="12806" width="19.140625" style="421" bestFit="1" customWidth="1"/>
    <col min="12807" max="12807" width="10.42578125" style="421" customWidth="1"/>
    <col min="12808" max="12808" width="11.85546875" style="421" customWidth="1"/>
    <col min="12809" max="12809" width="14.7109375" style="421" customWidth="1"/>
    <col min="12810" max="12810" width="9" style="421" bestFit="1" customWidth="1"/>
    <col min="12811" max="13050" width="9.140625" style="421"/>
    <col min="13051" max="13051" width="4.7109375" style="421" bestFit="1" customWidth="1"/>
    <col min="13052" max="13052" width="9.7109375" style="421" bestFit="1" customWidth="1"/>
    <col min="13053" max="13053" width="10" style="421" bestFit="1" customWidth="1"/>
    <col min="13054" max="13054" width="8.85546875" style="421" bestFit="1" customWidth="1"/>
    <col min="13055" max="13055" width="22.85546875" style="421" customWidth="1"/>
    <col min="13056" max="13056" width="59.7109375" style="421" bestFit="1" customWidth="1"/>
    <col min="13057" max="13057" width="57.85546875" style="421" bestFit="1" customWidth="1"/>
    <col min="13058" max="13058" width="35.28515625" style="421" bestFit="1" customWidth="1"/>
    <col min="13059" max="13059" width="28.140625" style="421" bestFit="1" customWidth="1"/>
    <col min="13060" max="13060" width="33.140625" style="421" bestFit="1" customWidth="1"/>
    <col min="13061" max="13061" width="26" style="421" bestFit="1" customWidth="1"/>
    <col min="13062" max="13062" width="19.140625" style="421" bestFit="1" customWidth="1"/>
    <col min="13063" max="13063" width="10.42578125" style="421" customWidth="1"/>
    <col min="13064" max="13064" width="11.85546875" style="421" customWidth="1"/>
    <col min="13065" max="13065" width="14.7109375" style="421" customWidth="1"/>
    <col min="13066" max="13066" width="9" style="421" bestFit="1" customWidth="1"/>
    <col min="13067" max="13306" width="9.140625" style="421"/>
    <col min="13307" max="13307" width="4.7109375" style="421" bestFit="1" customWidth="1"/>
    <col min="13308" max="13308" width="9.7109375" style="421" bestFit="1" customWidth="1"/>
    <col min="13309" max="13309" width="10" style="421" bestFit="1" customWidth="1"/>
    <col min="13310" max="13310" width="8.85546875" style="421" bestFit="1" customWidth="1"/>
    <col min="13311" max="13311" width="22.85546875" style="421" customWidth="1"/>
    <col min="13312" max="13312" width="59.7109375" style="421" bestFit="1" customWidth="1"/>
    <col min="13313" max="13313" width="57.85546875" style="421" bestFit="1" customWidth="1"/>
    <col min="13314" max="13314" width="35.28515625" style="421" bestFit="1" customWidth="1"/>
    <col min="13315" max="13315" width="28.140625" style="421" bestFit="1" customWidth="1"/>
    <col min="13316" max="13316" width="33.140625" style="421" bestFit="1" customWidth="1"/>
    <col min="13317" max="13317" width="26" style="421" bestFit="1" customWidth="1"/>
    <col min="13318" max="13318" width="19.140625" style="421" bestFit="1" customWidth="1"/>
    <col min="13319" max="13319" width="10.42578125" style="421" customWidth="1"/>
    <col min="13320" max="13320" width="11.85546875" style="421" customWidth="1"/>
    <col min="13321" max="13321" width="14.7109375" style="421" customWidth="1"/>
    <col min="13322" max="13322" width="9" style="421" bestFit="1" customWidth="1"/>
    <col min="13323" max="13562" width="9.140625" style="421"/>
    <col min="13563" max="13563" width="4.7109375" style="421" bestFit="1" customWidth="1"/>
    <col min="13564" max="13564" width="9.7109375" style="421" bestFit="1" customWidth="1"/>
    <col min="13565" max="13565" width="10" style="421" bestFit="1" customWidth="1"/>
    <col min="13566" max="13566" width="8.85546875" style="421" bestFit="1" customWidth="1"/>
    <col min="13567" max="13567" width="22.85546875" style="421" customWidth="1"/>
    <col min="13568" max="13568" width="59.7109375" style="421" bestFit="1" customWidth="1"/>
    <col min="13569" max="13569" width="57.85546875" style="421" bestFit="1" customWidth="1"/>
    <col min="13570" max="13570" width="35.28515625" style="421" bestFit="1" customWidth="1"/>
    <col min="13571" max="13571" width="28.140625" style="421" bestFit="1" customWidth="1"/>
    <col min="13572" max="13572" width="33.140625" style="421" bestFit="1" customWidth="1"/>
    <col min="13573" max="13573" width="26" style="421" bestFit="1" customWidth="1"/>
    <col min="13574" max="13574" width="19.140625" style="421" bestFit="1" customWidth="1"/>
    <col min="13575" max="13575" width="10.42578125" style="421" customWidth="1"/>
    <col min="13576" max="13576" width="11.85546875" style="421" customWidth="1"/>
    <col min="13577" max="13577" width="14.7109375" style="421" customWidth="1"/>
    <col min="13578" max="13578" width="9" style="421" bestFit="1" customWidth="1"/>
    <col min="13579" max="13818" width="9.140625" style="421"/>
    <col min="13819" max="13819" width="4.7109375" style="421" bestFit="1" customWidth="1"/>
    <col min="13820" max="13820" width="9.7109375" style="421" bestFit="1" customWidth="1"/>
    <col min="13821" max="13821" width="10" style="421" bestFit="1" customWidth="1"/>
    <col min="13822" max="13822" width="8.85546875" style="421" bestFit="1" customWidth="1"/>
    <col min="13823" max="13823" width="22.85546875" style="421" customWidth="1"/>
    <col min="13824" max="13824" width="59.7109375" style="421" bestFit="1" customWidth="1"/>
    <col min="13825" max="13825" width="57.85546875" style="421" bestFit="1" customWidth="1"/>
    <col min="13826" max="13826" width="35.28515625" style="421" bestFit="1" customWidth="1"/>
    <col min="13827" max="13827" width="28.140625" style="421" bestFit="1" customWidth="1"/>
    <col min="13828" max="13828" width="33.140625" style="421" bestFit="1" customWidth="1"/>
    <col min="13829" max="13829" width="26" style="421" bestFit="1" customWidth="1"/>
    <col min="13830" max="13830" width="19.140625" style="421" bestFit="1" customWidth="1"/>
    <col min="13831" max="13831" width="10.42578125" style="421" customWidth="1"/>
    <col min="13832" max="13832" width="11.85546875" style="421" customWidth="1"/>
    <col min="13833" max="13833" width="14.7109375" style="421" customWidth="1"/>
    <col min="13834" max="13834" width="9" style="421" bestFit="1" customWidth="1"/>
    <col min="13835" max="14074" width="9.140625" style="421"/>
    <col min="14075" max="14075" width="4.7109375" style="421" bestFit="1" customWidth="1"/>
    <col min="14076" max="14076" width="9.7109375" style="421" bestFit="1" customWidth="1"/>
    <col min="14077" max="14077" width="10" style="421" bestFit="1" customWidth="1"/>
    <col min="14078" max="14078" width="8.85546875" style="421" bestFit="1" customWidth="1"/>
    <col min="14079" max="14079" width="22.85546875" style="421" customWidth="1"/>
    <col min="14080" max="14080" width="59.7109375" style="421" bestFit="1" customWidth="1"/>
    <col min="14081" max="14081" width="57.85546875" style="421" bestFit="1" customWidth="1"/>
    <col min="14082" max="14082" width="35.28515625" style="421" bestFit="1" customWidth="1"/>
    <col min="14083" max="14083" width="28.140625" style="421" bestFit="1" customWidth="1"/>
    <col min="14084" max="14084" width="33.140625" style="421" bestFit="1" customWidth="1"/>
    <col min="14085" max="14085" width="26" style="421" bestFit="1" customWidth="1"/>
    <col min="14086" max="14086" width="19.140625" style="421" bestFit="1" customWidth="1"/>
    <col min="14087" max="14087" width="10.42578125" style="421" customWidth="1"/>
    <col min="14088" max="14088" width="11.85546875" style="421" customWidth="1"/>
    <col min="14089" max="14089" width="14.7109375" style="421" customWidth="1"/>
    <col min="14090" max="14090" width="9" style="421" bestFit="1" customWidth="1"/>
    <col min="14091" max="14330" width="9.140625" style="421"/>
    <col min="14331" max="14331" width="4.7109375" style="421" bestFit="1" customWidth="1"/>
    <col min="14332" max="14332" width="9.7109375" style="421" bestFit="1" customWidth="1"/>
    <col min="14333" max="14333" width="10" style="421" bestFit="1" customWidth="1"/>
    <col min="14334" max="14334" width="8.85546875" style="421" bestFit="1" customWidth="1"/>
    <col min="14335" max="14335" width="22.85546875" style="421" customWidth="1"/>
    <col min="14336" max="14336" width="59.7109375" style="421" bestFit="1" customWidth="1"/>
    <col min="14337" max="14337" width="57.85546875" style="421" bestFit="1" customWidth="1"/>
    <col min="14338" max="14338" width="35.28515625" style="421" bestFit="1" customWidth="1"/>
    <col min="14339" max="14339" width="28.140625" style="421" bestFit="1" customWidth="1"/>
    <col min="14340" max="14340" width="33.140625" style="421" bestFit="1" customWidth="1"/>
    <col min="14341" max="14341" width="26" style="421" bestFit="1" customWidth="1"/>
    <col min="14342" max="14342" width="19.140625" style="421" bestFit="1" customWidth="1"/>
    <col min="14343" max="14343" width="10.42578125" style="421" customWidth="1"/>
    <col min="14344" max="14344" width="11.85546875" style="421" customWidth="1"/>
    <col min="14345" max="14345" width="14.7109375" style="421" customWidth="1"/>
    <col min="14346" max="14346" width="9" style="421" bestFit="1" customWidth="1"/>
    <col min="14347" max="14586" width="9.140625" style="421"/>
    <col min="14587" max="14587" width="4.7109375" style="421" bestFit="1" customWidth="1"/>
    <col min="14588" max="14588" width="9.7109375" style="421" bestFit="1" customWidth="1"/>
    <col min="14589" max="14589" width="10" style="421" bestFit="1" customWidth="1"/>
    <col min="14590" max="14590" width="8.85546875" style="421" bestFit="1" customWidth="1"/>
    <col min="14591" max="14591" width="22.85546875" style="421" customWidth="1"/>
    <col min="14592" max="14592" width="59.7109375" style="421" bestFit="1" customWidth="1"/>
    <col min="14593" max="14593" width="57.85546875" style="421" bestFit="1" customWidth="1"/>
    <col min="14594" max="14594" width="35.28515625" style="421" bestFit="1" customWidth="1"/>
    <col min="14595" max="14595" width="28.140625" style="421" bestFit="1" customWidth="1"/>
    <col min="14596" max="14596" width="33.140625" style="421" bestFit="1" customWidth="1"/>
    <col min="14597" max="14597" width="26" style="421" bestFit="1" customWidth="1"/>
    <col min="14598" max="14598" width="19.140625" style="421" bestFit="1" customWidth="1"/>
    <col min="14599" max="14599" width="10.42578125" style="421" customWidth="1"/>
    <col min="14600" max="14600" width="11.85546875" style="421" customWidth="1"/>
    <col min="14601" max="14601" width="14.7109375" style="421" customWidth="1"/>
    <col min="14602" max="14602" width="9" style="421" bestFit="1" customWidth="1"/>
    <col min="14603" max="14842" width="9.140625" style="421"/>
    <col min="14843" max="14843" width="4.7109375" style="421" bestFit="1" customWidth="1"/>
    <col min="14844" max="14844" width="9.7109375" style="421" bestFit="1" customWidth="1"/>
    <col min="14845" max="14845" width="10" style="421" bestFit="1" customWidth="1"/>
    <col min="14846" max="14846" width="8.85546875" style="421" bestFit="1" customWidth="1"/>
    <col min="14847" max="14847" width="22.85546875" style="421" customWidth="1"/>
    <col min="14848" max="14848" width="59.7109375" style="421" bestFit="1" customWidth="1"/>
    <col min="14849" max="14849" width="57.85546875" style="421" bestFit="1" customWidth="1"/>
    <col min="14850" max="14850" width="35.28515625" style="421" bestFit="1" customWidth="1"/>
    <col min="14851" max="14851" width="28.140625" style="421" bestFit="1" customWidth="1"/>
    <col min="14852" max="14852" width="33.140625" style="421" bestFit="1" customWidth="1"/>
    <col min="14853" max="14853" width="26" style="421" bestFit="1" customWidth="1"/>
    <col min="14854" max="14854" width="19.140625" style="421" bestFit="1" customWidth="1"/>
    <col min="14855" max="14855" width="10.42578125" style="421" customWidth="1"/>
    <col min="14856" max="14856" width="11.85546875" style="421" customWidth="1"/>
    <col min="14857" max="14857" width="14.7109375" style="421" customWidth="1"/>
    <col min="14858" max="14858" width="9" style="421" bestFit="1" customWidth="1"/>
    <col min="14859" max="15098" width="9.140625" style="421"/>
    <col min="15099" max="15099" width="4.7109375" style="421" bestFit="1" customWidth="1"/>
    <col min="15100" max="15100" width="9.7109375" style="421" bestFit="1" customWidth="1"/>
    <col min="15101" max="15101" width="10" style="421" bestFit="1" customWidth="1"/>
    <col min="15102" max="15102" width="8.85546875" style="421" bestFit="1" customWidth="1"/>
    <col min="15103" max="15103" width="22.85546875" style="421" customWidth="1"/>
    <col min="15104" max="15104" width="59.7109375" style="421" bestFit="1" customWidth="1"/>
    <col min="15105" max="15105" width="57.85546875" style="421" bestFit="1" customWidth="1"/>
    <col min="15106" max="15106" width="35.28515625" style="421" bestFit="1" customWidth="1"/>
    <col min="15107" max="15107" width="28.140625" style="421" bestFit="1" customWidth="1"/>
    <col min="15108" max="15108" width="33.140625" style="421" bestFit="1" customWidth="1"/>
    <col min="15109" max="15109" width="26" style="421" bestFit="1" customWidth="1"/>
    <col min="15110" max="15110" width="19.140625" style="421" bestFit="1" customWidth="1"/>
    <col min="15111" max="15111" width="10.42578125" style="421" customWidth="1"/>
    <col min="15112" max="15112" width="11.85546875" style="421" customWidth="1"/>
    <col min="15113" max="15113" width="14.7109375" style="421" customWidth="1"/>
    <col min="15114" max="15114" width="9" style="421" bestFit="1" customWidth="1"/>
    <col min="15115" max="15354" width="9.140625" style="421"/>
    <col min="15355" max="15355" width="4.7109375" style="421" bestFit="1" customWidth="1"/>
    <col min="15356" max="15356" width="9.7109375" style="421" bestFit="1" customWidth="1"/>
    <col min="15357" max="15357" width="10" style="421" bestFit="1" customWidth="1"/>
    <col min="15358" max="15358" width="8.85546875" style="421" bestFit="1" customWidth="1"/>
    <col min="15359" max="15359" width="22.85546875" style="421" customWidth="1"/>
    <col min="15360" max="15360" width="59.7109375" style="421" bestFit="1" customWidth="1"/>
    <col min="15361" max="15361" width="57.85546875" style="421" bestFit="1" customWidth="1"/>
    <col min="15362" max="15362" width="35.28515625" style="421" bestFit="1" customWidth="1"/>
    <col min="15363" max="15363" width="28.140625" style="421" bestFit="1" customWidth="1"/>
    <col min="15364" max="15364" width="33.140625" style="421" bestFit="1" customWidth="1"/>
    <col min="15365" max="15365" width="26" style="421" bestFit="1" customWidth="1"/>
    <col min="15366" max="15366" width="19.140625" style="421" bestFit="1" customWidth="1"/>
    <col min="15367" max="15367" width="10.42578125" style="421" customWidth="1"/>
    <col min="15368" max="15368" width="11.85546875" style="421" customWidth="1"/>
    <col min="15369" max="15369" width="14.7109375" style="421" customWidth="1"/>
    <col min="15370" max="15370" width="9" style="421" bestFit="1" customWidth="1"/>
    <col min="15371" max="15610" width="9.140625" style="421"/>
    <col min="15611" max="15611" width="4.7109375" style="421" bestFit="1" customWidth="1"/>
    <col min="15612" max="15612" width="9.7109375" style="421" bestFit="1" customWidth="1"/>
    <col min="15613" max="15613" width="10" style="421" bestFit="1" customWidth="1"/>
    <col min="15614" max="15614" width="8.85546875" style="421" bestFit="1" customWidth="1"/>
    <col min="15615" max="15615" width="22.85546875" style="421" customWidth="1"/>
    <col min="15616" max="15616" width="59.7109375" style="421" bestFit="1" customWidth="1"/>
    <col min="15617" max="15617" width="57.85546875" style="421" bestFit="1" customWidth="1"/>
    <col min="15618" max="15618" width="35.28515625" style="421" bestFit="1" customWidth="1"/>
    <col min="15619" max="15619" width="28.140625" style="421" bestFit="1" customWidth="1"/>
    <col min="15620" max="15620" width="33.140625" style="421" bestFit="1" customWidth="1"/>
    <col min="15621" max="15621" width="26" style="421" bestFit="1" customWidth="1"/>
    <col min="15622" max="15622" width="19.140625" style="421" bestFit="1" customWidth="1"/>
    <col min="15623" max="15623" width="10.42578125" style="421" customWidth="1"/>
    <col min="15624" max="15624" width="11.85546875" style="421" customWidth="1"/>
    <col min="15625" max="15625" width="14.7109375" style="421" customWidth="1"/>
    <col min="15626" max="15626" width="9" style="421" bestFit="1" customWidth="1"/>
    <col min="15627" max="15866" width="9.140625" style="421"/>
    <col min="15867" max="15867" width="4.7109375" style="421" bestFit="1" customWidth="1"/>
    <col min="15868" max="15868" width="9.7109375" style="421" bestFit="1" customWidth="1"/>
    <col min="15869" max="15869" width="10" style="421" bestFit="1" customWidth="1"/>
    <col min="15870" max="15870" width="8.85546875" style="421" bestFit="1" customWidth="1"/>
    <col min="15871" max="15871" width="22.85546875" style="421" customWidth="1"/>
    <col min="15872" max="15872" width="59.7109375" style="421" bestFit="1" customWidth="1"/>
    <col min="15873" max="15873" width="57.85546875" style="421" bestFit="1" customWidth="1"/>
    <col min="15874" max="15874" width="35.28515625" style="421" bestFit="1" customWidth="1"/>
    <col min="15875" max="15875" width="28.140625" style="421" bestFit="1" customWidth="1"/>
    <col min="15876" max="15876" width="33.140625" style="421" bestFit="1" customWidth="1"/>
    <col min="15877" max="15877" width="26" style="421" bestFit="1" customWidth="1"/>
    <col min="15878" max="15878" width="19.140625" style="421" bestFit="1" customWidth="1"/>
    <col min="15879" max="15879" width="10.42578125" style="421" customWidth="1"/>
    <col min="15880" max="15880" width="11.85546875" style="421" customWidth="1"/>
    <col min="15881" max="15881" width="14.7109375" style="421" customWidth="1"/>
    <col min="15882" max="15882" width="9" style="421" bestFit="1" customWidth="1"/>
    <col min="15883" max="16122" width="9.140625" style="421"/>
    <col min="16123" max="16123" width="4.7109375" style="421" bestFit="1" customWidth="1"/>
    <col min="16124" max="16124" width="9.7109375" style="421" bestFit="1" customWidth="1"/>
    <col min="16125" max="16125" width="10" style="421" bestFit="1" customWidth="1"/>
    <col min="16126" max="16126" width="8.85546875" style="421" bestFit="1" customWidth="1"/>
    <col min="16127" max="16127" width="22.85546875" style="421" customWidth="1"/>
    <col min="16128" max="16128" width="59.7109375" style="421" bestFit="1" customWidth="1"/>
    <col min="16129" max="16129" width="57.85546875" style="421" bestFit="1" customWidth="1"/>
    <col min="16130" max="16130" width="35.28515625" style="421" bestFit="1" customWidth="1"/>
    <col min="16131" max="16131" width="28.140625" style="421" bestFit="1" customWidth="1"/>
    <col min="16132" max="16132" width="33.140625" style="421" bestFit="1" customWidth="1"/>
    <col min="16133" max="16133" width="26" style="421" bestFit="1" customWidth="1"/>
    <col min="16134" max="16134" width="19.140625" style="421" bestFit="1" customWidth="1"/>
    <col min="16135" max="16135" width="10.42578125" style="421" customWidth="1"/>
    <col min="16136" max="16136" width="11.85546875" style="421" customWidth="1"/>
    <col min="16137" max="16137" width="14.7109375" style="421" customWidth="1"/>
    <col min="16138" max="16138" width="9" style="421" bestFit="1" customWidth="1"/>
    <col min="16139" max="16384" width="9.140625" style="421"/>
  </cols>
  <sheetData>
    <row r="1" spans="1:19" x14ac:dyDescent="0.25">
      <c r="M1" s="423"/>
      <c r="N1" s="423"/>
      <c r="O1" s="423"/>
      <c r="P1" s="423"/>
    </row>
    <row r="2" spans="1:19" x14ac:dyDescent="0.25">
      <c r="A2" s="422" t="s">
        <v>1539</v>
      </c>
      <c r="M2" s="423"/>
      <c r="N2" s="423"/>
      <c r="O2" s="423"/>
      <c r="P2" s="423"/>
    </row>
    <row r="3" spans="1:19" x14ac:dyDescent="0.25">
      <c r="M3" s="423"/>
      <c r="N3" s="423"/>
      <c r="O3" s="423"/>
      <c r="P3" s="423"/>
    </row>
    <row r="4" spans="1:19" s="425"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424"/>
    </row>
    <row r="5" spans="1:19" s="425" customFormat="1" x14ac:dyDescent="0.2">
      <c r="A5" s="689"/>
      <c r="B5" s="691"/>
      <c r="C5" s="691"/>
      <c r="D5" s="691"/>
      <c r="E5" s="689"/>
      <c r="F5" s="689"/>
      <c r="G5" s="689"/>
      <c r="H5" s="453" t="s">
        <v>14</v>
      </c>
      <c r="I5" s="453" t="s">
        <v>15</v>
      </c>
      <c r="J5" s="689"/>
      <c r="K5" s="454">
        <v>2018</v>
      </c>
      <c r="L5" s="454">
        <v>2019</v>
      </c>
      <c r="M5" s="455">
        <v>2018</v>
      </c>
      <c r="N5" s="455">
        <v>2019</v>
      </c>
      <c r="O5" s="455">
        <v>2018</v>
      </c>
      <c r="P5" s="455">
        <v>2019</v>
      </c>
      <c r="Q5" s="689"/>
      <c r="R5" s="691"/>
      <c r="S5" s="424"/>
    </row>
    <row r="6" spans="1:19" s="425" customFormat="1" ht="15.75" customHeight="1" x14ac:dyDescent="0.2">
      <c r="A6" s="80" t="s">
        <v>16</v>
      </c>
      <c r="B6" s="454" t="s">
        <v>17</v>
      </c>
      <c r="C6" s="454" t="s">
        <v>18</v>
      </c>
      <c r="D6" s="454" t="s">
        <v>19</v>
      </c>
      <c r="E6" s="80" t="s">
        <v>20</v>
      </c>
      <c r="F6" s="80" t="s">
        <v>21</v>
      </c>
      <c r="G6" s="80" t="s">
        <v>22</v>
      </c>
      <c r="H6" s="454" t="s">
        <v>23</v>
      </c>
      <c r="I6" s="454" t="s">
        <v>24</v>
      </c>
      <c r="J6" s="80" t="s">
        <v>25</v>
      </c>
      <c r="K6" s="454" t="s">
        <v>26</v>
      </c>
      <c r="L6" s="454" t="s">
        <v>27</v>
      </c>
      <c r="M6" s="456" t="s">
        <v>28</v>
      </c>
      <c r="N6" s="456" t="s">
        <v>29</v>
      </c>
      <c r="O6" s="456" t="s">
        <v>30</v>
      </c>
      <c r="P6" s="456" t="s">
        <v>31</v>
      </c>
      <c r="Q6" s="80" t="s">
        <v>32</v>
      </c>
      <c r="R6" s="454" t="s">
        <v>33</v>
      </c>
      <c r="S6" s="424"/>
    </row>
    <row r="7" spans="1:19" s="428" customFormat="1" ht="135" x14ac:dyDescent="0.25">
      <c r="A7" s="457">
        <v>1</v>
      </c>
      <c r="B7" s="433">
        <v>1</v>
      </c>
      <c r="C7" s="433">
        <v>4</v>
      </c>
      <c r="D7" s="430">
        <v>5</v>
      </c>
      <c r="E7" s="464" t="s">
        <v>1428</v>
      </c>
      <c r="F7" s="430" t="s">
        <v>1429</v>
      </c>
      <c r="G7" s="430" t="s">
        <v>1430</v>
      </c>
      <c r="H7" s="443" t="s">
        <v>1431</v>
      </c>
      <c r="I7" s="431" t="s">
        <v>1432</v>
      </c>
      <c r="J7" s="430" t="s">
        <v>1433</v>
      </c>
      <c r="K7" s="443" t="s">
        <v>1434</v>
      </c>
      <c r="L7" s="443"/>
      <c r="M7" s="444">
        <v>24100</v>
      </c>
      <c r="N7" s="444"/>
      <c r="O7" s="444">
        <v>24100</v>
      </c>
      <c r="P7" s="444"/>
      <c r="Q7" s="430" t="s">
        <v>1435</v>
      </c>
      <c r="R7" s="430" t="s">
        <v>1436</v>
      </c>
      <c r="S7" s="427"/>
    </row>
    <row r="8" spans="1:19" s="428" customFormat="1" ht="120" x14ac:dyDescent="0.25">
      <c r="A8" s="436">
        <v>2</v>
      </c>
      <c r="B8" s="436">
        <v>1</v>
      </c>
      <c r="C8" s="436">
        <v>4</v>
      </c>
      <c r="D8" s="435">
        <v>5</v>
      </c>
      <c r="E8" s="462" t="s">
        <v>1437</v>
      </c>
      <c r="F8" s="435" t="s">
        <v>1438</v>
      </c>
      <c r="G8" s="435" t="s">
        <v>57</v>
      </c>
      <c r="H8" s="429" t="s">
        <v>576</v>
      </c>
      <c r="I8" s="426" t="s">
        <v>89</v>
      </c>
      <c r="J8" s="435" t="s">
        <v>577</v>
      </c>
      <c r="K8" s="429" t="s">
        <v>838</v>
      </c>
      <c r="L8" s="429"/>
      <c r="M8" s="442">
        <v>24216</v>
      </c>
      <c r="N8" s="442"/>
      <c r="O8" s="442">
        <v>20716</v>
      </c>
      <c r="P8" s="442"/>
      <c r="Q8" s="435" t="s">
        <v>1439</v>
      </c>
      <c r="R8" s="435" t="s">
        <v>1440</v>
      </c>
      <c r="S8" s="427"/>
    </row>
    <row r="9" spans="1:19" s="428" customFormat="1" ht="60" x14ac:dyDescent="0.25">
      <c r="A9" s="450">
        <v>3</v>
      </c>
      <c r="B9" s="436">
        <v>1</v>
      </c>
      <c r="C9" s="436">
        <v>4</v>
      </c>
      <c r="D9" s="435">
        <v>2</v>
      </c>
      <c r="E9" s="462" t="s">
        <v>1441</v>
      </c>
      <c r="F9" s="435" t="s">
        <v>1442</v>
      </c>
      <c r="G9" s="435" t="s">
        <v>1443</v>
      </c>
      <c r="H9" s="429" t="s">
        <v>1444</v>
      </c>
      <c r="I9" s="426" t="s">
        <v>1445</v>
      </c>
      <c r="J9" s="435" t="s">
        <v>1446</v>
      </c>
      <c r="K9" s="429" t="s">
        <v>1320</v>
      </c>
      <c r="L9" s="429"/>
      <c r="M9" s="442">
        <v>85000</v>
      </c>
      <c r="N9" s="442"/>
      <c r="O9" s="442">
        <v>85000</v>
      </c>
      <c r="P9" s="442"/>
      <c r="Q9" s="435" t="s">
        <v>1435</v>
      </c>
      <c r="R9" s="435" t="s">
        <v>1447</v>
      </c>
      <c r="S9" s="427"/>
    </row>
    <row r="10" spans="1:19" s="428" customFormat="1" ht="60" x14ac:dyDescent="0.25">
      <c r="A10" s="436">
        <v>4</v>
      </c>
      <c r="B10" s="436">
        <v>1</v>
      </c>
      <c r="C10" s="436">
        <v>4</v>
      </c>
      <c r="D10" s="435">
        <v>5</v>
      </c>
      <c r="E10" s="462" t="s">
        <v>1448</v>
      </c>
      <c r="F10" s="435" t="s">
        <v>1449</v>
      </c>
      <c r="G10" s="435" t="s">
        <v>49</v>
      </c>
      <c r="H10" s="435" t="s">
        <v>42</v>
      </c>
      <c r="I10" s="426" t="s">
        <v>158</v>
      </c>
      <c r="J10" s="435" t="s">
        <v>1450</v>
      </c>
      <c r="K10" s="429" t="s">
        <v>1320</v>
      </c>
      <c r="L10" s="429"/>
      <c r="M10" s="442">
        <v>8500</v>
      </c>
      <c r="N10" s="442"/>
      <c r="O10" s="442">
        <v>8500</v>
      </c>
      <c r="P10" s="442"/>
      <c r="Q10" s="435" t="s">
        <v>1435</v>
      </c>
      <c r="R10" s="435" t="s">
        <v>1447</v>
      </c>
      <c r="S10" s="427"/>
    </row>
    <row r="11" spans="1:19" s="428" customFormat="1" ht="90" x14ac:dyDescent="0.25">
      <c r="A11" s="436">
        <v>5</v>
      </c>
      <c r="B11" s="436">
        <v>1</v>
      </c>
      <c r="C11" s="436">
        <v>4</v>
      </c>
      <c r="D11" s="435">
        <v>5</v>
      </c>
      <c r="E11" s="462" t="s">
        <v>1451</v>
      </c>
      <c r="F11" s="435" t="s">
        <v>1452</v>
      </c>
      <c r="G11" s="435" t="s">
        <v>49</v>
      </c>
      <c r="H11" s="435" t="s">
        <v>42</v>
      </c>
      <c r="I11" s="426" t="s">
        <v>45</v>
      </c>
      <c r="J11" s="435" t="s">
        <v>1453</v>
      </c>
      <c r="K11" s="429" t="s">
        <v>1320</v>
      </c>
      <c r="L11" s="429"/>
      <c r="M11" s="442">
        <v>7500</v>
      </c>
      <c r="N11" s="442"/>
      <c r="O11" s="442">
        <v>7500</v>
      </c>
      <c r="P11" s="442"/>
      <c r="Q11" s="435" t="s">
        <v>1435</v>
      </c>
      <c r="R11" s="435" t="s">
        <v>1447</v>
      </c>
    </row>
    <row r="12" spans="1:19" s="428" customFormat="1" ht="60" x14ac:dyDescent="0.25">
      <c r="A12" s="436">
        <v>6</v>
      </c>
      <c r="B12" s="436">
        <v>1</v>
      </c>
      <c r="C12" s="436">
        <v>4</v>
      </c>
      <c r="D12" s="435">
        <v>2</v>
      </c>
      <c r="E12" s="462" t="s">
        <v>1454</v>
      </c>
      <c r="F12" s="435" t="s">
        <v>1455</v>
      </c>
      <c r="G12" s="435" t="s">
        <v>49</v>
      </c>
      <c r="H12" s="435" t="s">
        <v>42</v>
      </c>
      <c r="I12" s="426" t="s">
        <v>45</v>
      </c>
      <c r="J12" s="435" t="s">
        <v>1456</v>
      </c>
      <c r="K12" s="429" t="s">
        <v>1320</v>
      </c>
      <c r="L12" s="429"/>
      <c r="M12" s="442">
        <v>7500</v>
      </c>
      <c r="N12" s="442"/>
      <c r="O12" s="442">
        <v>7500</v>
      </c>
      <c r="P12" s="442"/>
      <c r="Q12" s="435" t="s">
        <v>1435</v>
      </c>
      <c r="R12" s="435" t="s">
        <v>1447</v>
      </c>
    </row>
    <row r="13" spans="1:19" s="428" customFormat="1" ht="60" x14ac:dyDescent="0.25">
      <c r="A13" s="450">
        <v>7</v>
      </c>
      <c r="B13" s="436">
        <v>1</v>
      </c>
      <c r="C13" s="436">
        <v>4</v>
      </c>
      <c r="D13" s="435">
        <v>2</v>
      </c>
      <c r="E13" s="462" t="s">
        <v>1457</v>
      </c>
      <c r="F13" s="435" t="s">
        <v>1458</v>
      </c>
      <c r="G13" s="435" t="s">
        <v>1459</v>
      </c>
      <c r="H13" s="429" t="s">
        <v>1460</v>
      </c>
      <c r="I13" s="426" t="s">
        <v>1461</v>
      </c>
      <c r="J13" s="435" t="s">
        <v>1462</v>
      </c>
      <c r="K13" s="429"/>
      <c r="L13" s="429" t="s">
        <v>39</v>
      </c>
      <c r="M13" s="442"/>
      <c r="N13" s="442">
        <v>50000</v>
      </c>
      <c r="O13" s="442"/>
      <c r="P13" s="442">
        <v>50000</v>
      </c>
      <c r="Q13" s="435" t="s">
        <v>1435</v>
      </c>
      <c r="R13" s="435" t="s">
        <v>1463</v>
      </c>
    </row>
    <row r="14" spans="1:19" s="428" customFormat="1" ht="120" x14ac:dyDescent="0.25">
      <c r="A14" s="436">
        <v>8</v>
      </c>
      <c r="B14" s="436">
        <v>1</v>
      </c>
      <c r="C14" s="436">
        <v>4</v>
      </c>
      <c r="D14" s="435">
        <v>5</v>
      </c>
      <c r="E14" s="462" t="s">
        <v>473</v>
      </c>
      <c r="F14" s="435" t="s">
        <v>1464</v>
      </c>
      <c r="G14" s="435" t="s">
        <v>37</v>
      </c>
      <c r="H14" s="435" t="s">
        <v>1465</v>
      </c>
      <c r="I14" s="426" t="s">
        <v>1466</v>
      </c>
      <c r="J14" s="435" t="s">
        <v>1467</v>
      </c>
      <c r="K14" s="429"/>
      <c r="L14" s="429" t="s">
        <v>39</v>
      </c>
      <c r="M14" s="442"/>
      <c r="N14" s="442">
        <v>35000</v>
      </c>
      <c r="O14" s="442"/>
      <c r="P14" s="442">
        <v>35000</v>
      </c>
      <c r="Q14" s="435" t="s">
        <v>1468</v>
      </c>
      <c r="R14" s="435" t="s">
        <v>1463</v>
      </c>
    </row>
    <row r="15" spans="1:19" s="428" customFormat="1" ht="240" x14ac:dyDescent="0.25">
      <c r="A15" s="436">
        <v>9</v>
      </c>
      <c r="B15" s="436">
        <v>1</v>
      </c>
      <c r="C15" s="436">
        <v>4</v>
      </c>
      <c r="D15" s="435">
        <v>2</v>
      </c>
      <c r="E15" s="462" t="s">
        <v>1469</v>
      </c>
      <c r="F15" s="435" t="s">
        <v>1470</v>
      </c>
      <c r="G15" s="435" t="s">
        <v>1471</v>
      </c>
      <c r="H15" s="435" t="s">
        <v>1472</v>
      </c>
      <c r="I15" s="426" t="s">
        <v>1473</v>
      </c>
      <c r="J15" s="435" t="s">
        <v>1474</v>
      </c>
      <c r="K15" s="429"/>
      <c r="L15" s="429" t="s">
        <v>435</v>
      </c>
      <c r="M15" s="442"/>
      <c r="N15" s="442">
        <v>16000</v>
      </c>
      <c r="O15" s="442"/>
      <c r="P15" s="442">
        <v>16000</v>
      </c>
      <c r="Q15" s="435" t="s">
        <v>1435</v>
      </c>
      <c r="R15" s="435" t="s">
        <v>1463</v>
      </c>
    </row>
    <row r="16" spans="1:19" s="428" customFormat="1" ht="255" x14ac:dyDescent="0.25">
      <c r="A16" s="436">
        <v>10</v>
      </c>
      <c r="B16" s="436">
        <v>3</v>
      </c>
      <c r="C16" s="436">
        <v>4</v>
      </c>
      <c r="D16" s="435">
        <v>5</v>
      </c>
      <c r="E16" s="462" t="s">
        <v>1475</v>
      </c>
      <c r="F16" s="448" t="s">
        <v>1476</v>
      </c>
      <c r="G16" s="435" t="s">
        <v>144</v>
      </c>
      <c r="H16" s="429" t="s">
        <v>1477</v>
      </c>
      <c r="I16" s="426" t="s">
        <v>1478</v>
      </c>
      <c r="J16" s="435" t="s">
        <v>1479</v>
      </c>
      <c r="K16" s="429"/>
      <c r="L16" s="429" t="s">
        <v>39</v>
      </c>
      <c r="M16" s="442"/>
      <c r="N16" s="442">
        <v>40000</v>
      </c>
      <c r="O16" s="442"/>
      <c r="P16" s="442">
        <v>40000</v>
      </c>
      <c r="Q16" s="435" t="s">
        <v>1435</v>
      </c>
      <c r="R16" s="435" t="s">
        <v>1463</v>
      </c>
    </row>
    <row r="17" spans="1:18" s="428" customFormat="1" ht="165" x14ac:dyDescent="0.25">
      <c r="A17" s="450">
        <v>11</v>
      </c>
      <c r="B17" s="436">
        <v>1</v>
      </c>
      <c r="C17" s="436">
        <v>4</v>
      </c>
      <c r="D17" s="435">
        <v>2</v>
      </c>
      <c r="E17" s="462" t="s">
        <v>1480</v>
      </c>
      <c r="F17" s="435" t="s">
        <v>1481</v>
      </c>
      <c r="G17" s="435" t="s">
        <v>144</v>
      </c>
      <c r="H17" s="429" t="s">
        <v>1482</v>
      </c>
      <c r="I17" s="426" t="s">
        <v>1483</v>
      </c>
      <c r="J17" s="435" t="s">
        <v>1484</v>
      </c>
      <c r="K17" s="429"/>
      <c r="L17" s="429" t="s">
        <v>39</v>
      </c>
      <c r="M17" s="442"/>
      <c r="N17" s="442">
        <v>28000</v>
      </c>
      <c r="O17" s="442"/>
      <c r="P17" s="442">
        <v>28000</v>
      </c>
      <c r="Q17" s="435" t="s">
        <v>1435</v>
      </c>
      <c r="R17" s="435" t="s">
        <v>1463</v>
      </c>
    </row>
    <row r="18" spans="1:18" s="428" customFormat="1" ht="165" x14ac:dyDescent="0.25">
      <c r="A18" s="436">
        <v>12</v>
      </c>
      <c r="B18" s="436">
        <v>5</v>
      </c>
      <c r="C18" s="436">
        <v>4</v>
      </c>
      <c r="D18" s="435" t="s">
        <v>1485</v>
      </c>
      <c r="E18" s="462" t="s">
        <v>1486</v>
      </c>
      <c r="F18" s="435" t="s">
        <v>1487</v>
      </c>
      <c r="G18" s="435" t="s">
        <v>1488</v>
      </c>
      <c r="H18" s="435" t="s">
        <v>1489</v>
      </c>
      <c r="I18" s="426" t="s">
        <v>1490</v>
      </c>
      <c r="J18" s="435" t="s">
        <v>1491</v>
      </c>
      <c r="K18" s="429"/>
      <c r="L18" s="429" t="s">
        <v>1492</v>
      </c>
      <c r="M18" s="442"/>
      <c r="N18" s="442">
        <v>28000</v>
      </c>
      <c r="O18" s="442"/>
      <c r="P18" s="442">
        <v>28000</v>
      </c>
      <c r="Q18" s="435" t="s">
        <v>1435</v>
      </c>
      <c r="R18" s="435" t="s">
        <v>1463</v>
      </c>
    </row>
    <row r="19" spans="1:18" s="428" customFormat="1" ht="150" x14ac:dyDescent="0.25">
      <c r="A19" s="436">
        <v>13</v>
      </c>
      <c r="B19" s="436">
        <v>5</v>
      </c>
      <c r="C19" s="436">
        <v>4</v>
      </c>
      <c r="D19" s="435">
        <v>2</v>
      </c>
      <c r="E19" s="462" t="s">
        <v>1493</v>
      </c>
      <c r="F19" s="435" t="s">
        <v>1494</v>
      </c>
      <c r="G19" s="435" t="s">
        <v>57</v>
      </c>
      <c r="H19" s="435" t="s">
        <v>1495</v>
      </c>
      <c r="I19" s="426" t="s">
        <v>1496</v>
      </c>
      <c r="J19" s="435" t="s">
        <v>1497</v>
      </c>
      <c r="K19" s="429"/>
      <c r="L19" s="429" t="s">
        <v>1492</v>
      </c>
      <c r="M19" s="442"/>
      <c r="N19" s="442">
        <v>24000</v>
      </c>
      <c r="O19" s="442"/>
      <c r="P19" s="442">
        <v>24000</v>
      </c>
      <c r="Q19" s="435" t="s">
        <v>1435</v>
      </c>
      <c r="R19" s="435" t="s">
        <v>1498</v>
      </c>
    </row>
    <row r="20" spans="1:18" s="428" customFormat="1" ht="135" x14ac:dyDescent="0.25">
      <c r="A20" s="436">
        <v>14</v>
      </c>
      <c r="B20" s="436">
        <v>1</v>
      </c>
      <c r="C20" s="436">
        <v>4</v>
      </c>
      <c r="D20" s="435">
        <v>5</v>
      </c>
      <c r="E20" s="462" t="s">
        <v>1499</v>
      </c>
      <c r="F20" s="435" t="s">
        <v>1500</v>
      </c>
      <c r="G20" s="435" t="s">
        <v>49</v>
      </c>
      <c r="H20" s="435" t="s">
        <v>1501</v>
      </c>
      <c r="I20" s="426" t="s">
        <v>1502</v>
      </c>
      <c r="J20" s="435" t="s">
        <v>1503</v>
      </c>
      <c r="K20" s="429"/>
      <c r="L20" s="429" t="s">
        <v>1492</v>
      </c>
      <c r="M20" s="442"/>
      <c r="N20" s="442">
        <v>13000</v>
      </c>
      <c r="O20" s="442"/>
      <c r="P20" s="442">
        <v>13000</v>
      </c>
      <c r="Q20" s="435" t="s">
        <v>1435</v>
      </c>
      <c r="R20" s="435" t="s">
        <v>1463</v>
      </c>
    </row>
    <row r="21" spans="1:18" s="428" customFormat="1" ht="165" x14ac:dyDescent="0.25">
      <c r="A21" s="436">
        <v>15</v>
      </c>
      <c r="B21" s="436">
        <v>1</v>
      </c>
      <c r="C21" s="436">
        <v>4</v>
      </c>
      <c r="D21" s="435">
        <v>5</v>
      </c>
      <c r="E21" s="462" t="s">
        <v>1504</v>
      </c>
      <c r="F21" s="435" t="s">
        <v>1505</v>
      </c>
      <c r="G21" s="435" t="s">
        <v>1506</v>
      </c>
      <c r="H21" s="435" t="s">
        <v>1507</v>
      </c>
      <c r="I21" s="426" t="s">
        <v>1508</v>
      </c>
      <c r="J21" s="435" t="s">
        <v>1509</v>
      </c>
      <c r="K21" s="429"/>
      <c r="L21" s="429" t="s">
        <v>352</v>
      </c>
      <c r="M21" s="442"/>
      <c r="N21" s="442">
        <v>13000</v>
      </c>
      <c r="O21" s="442"/>
      <c r="P21" s="442">
        <v>13000</v>
      </c>
      <c r="Q21" s="435" t="s">
        <v>1435</v>
      </c>
      <c r="R21" s="435" t="s">
        <v>1463</v>
      </c>
    </row>
    <row r="22" spans="1:18" s="432" customFormat="1" ht="120" x14ac:dyDescent="0.25">
      <c r="A22" s="433">
        <v>16</v>
      </c>
      <c r="B22" s="433">
        <v>1</v>
      </c>
      <c r="C22" s="430">
        <v>4</v>
      </c>
      <c r="D22" s="433">
        <v>5</v>
      </c>
      <c r="E22" s="430" t="s">
        <v>1510</v>
      </c>
      <c r="F22" s="437" t="s">
        <v>1511</v>
      </c>
      <c r="G22" s="441" t="s">
        <v>144</v>
      </c>
      <c r="H22" s="437" t="s">
        <v>42</v>
      </c>
      <c r="I22" s="449" t="s">
        <v>1512</v>
      </c>
      <c r="J22" s="437" t="s">
        <v>1513</v>
      </c>
      <c r="K22" s="477"/>
      <c r="L22" s="477" t="s">
        <v>359</v>
      </c>
      <c r="M22" s="475"/>
      <c r="N22" s="475">
        <v>109352.06</v>
      </c>
      <c r="O22" s="475"/>
      <c r="P22" s="475">
        <v>108316.85</v>
      </c>
      <c r="Q22" s="441" t="s">
        <v>1514</v>
      </c>
      <c r="R22" s="437" t="s">
        <v>1515</v>
      </c>
    </row>
    <row r="23" spans="1:18" s="509" customFormat="1" ht="90" x14ac:dyDescent="0.25">
      <c r="A23" s="474">
        <v>17</v>
      </c>
      <c r="B23" s="474">
        <v>1</v>
      </c>
      <c r="C23" s="474">
        <v>4</v>
      </c>
      <c r="D23" s="474">
        <v>5</v>
      </c>
      <c r="E23" s="506" t="s">
        <v>1516</v>
      </c>
      <c r="F23" s="506" t="s">
        <v>1517</v>
      </c>
      <c r="G23" s="507" t="s">
        <v>1518</v>
      </c>
      <c r="H23" s="506" t="s">
        <v>1519</v>
      </c>
      <c r="I23" s="441" t="s">
        <v>1520</v>
      </c>
      <c r="J23" s="506" t="s">
        <v>1521</v>
      </c>
      <c r="K23" s="507"/>
      <c r="L23" s="507" t="s">
        <v>255</v>
      </c>
      <c r="M23" s="474" t="s">
        <v>1152</v>
      </c>
      <c r="N23" s="475">
        <v>10000</v>
      </c>
      <c r="O23" s="508"/>
      <c r="P23" s="475">
        <v>10000</v>
      </c>
      <c r="Q23" s="507" t="s">
        <v>1522</v>
      </c>
      <c r="R23" s="506" t="s">
        <v>1523</v>
      </c>
    </row>
    <row r="24" spans="1:18" s="432" customFormat="1" ht="120" x14ac:dyDescent="0.25">
      <c r="A24" s="433">
        <v>18</v>
      </c>
      <c r="B24" s="433">
        <v>1</v>
      </c>
      <c r="C24" s="433">
        <v>4</v>
      </c>
      <c r="D24" s="433">
        <v>2</v>
      </c>
      <c r="E24" s="463" t="s">
        <v>1524</v>
      </c>
      <c r="F24" s="463" t="s">
        <v>1525</v>
      </c>
      <c r="G24" s="433" t="s">
        <v>37</v>
      </c>
      <c r="H24" s="463" t="s">
        <v>1519</v>
      </c>
      <c r="I24" s="430" t="s">
        <v>1526</v>
      </c>
      <c r="J24" s="463" t="s">
        <v>1527</v>
      </c>
      <c r="K24" s="446"/>
      <c r="L24" s="433" t="s">
        <v>1176</v>
      </c>
      <c r="M24" s="510"/>
      <c r="N24" s="444">
        <v>45000</v>
      </c>
      <c r="O24" s="446"/>
      <c r="P24" s="444">
        <v>45000</v>
      </c>
      <c r="Q24" s="433" t="s">
        <v>1522</v>
      </c>
      <c r="R24" s="463" t="s">
        <v>1463</v>
      </c>
    </row>
    <row r="25" spans="1:18" s="432" customFormat="1" ht="90" x14ac:dyDescent="0.25">
      <c r="A25" s="433">
        <v>19</v>
      </c>
      <c r="B25" s="433">
        <v>1</v>
      </c>
      <c r="C25" s="433">
        <v>4</v>
      </c>
      <c r="D25" s="433">
        <v>5</v>
      </c>
      <c r="E25" s="463" t="s">
        <v>1528</v>
      </c>
      <c r="F25" s="445" t="s">
        <v>1529</v>
      </c>
      <c r="G25" s="433" t="s">
        <v>1530</v>
      </c>
      <c r="H25" s="463" t="s">
        <v>1501</v>
      </c>
      <c r="I25" s="430" t="s">
        <v>1531</v>
      </c>
      <c r="J25" s="463" t="s">
        <v>1453</v>
      </c>
      <c r="K25" s="446"/>
      <c r="L25" s="430" t="s">
        <v>1176</v>
      </c>
      <c r="M25" s="446"/>
      <c r="N25" s="451">
        <v>7000</v>
      </c>
      <c r="O25" s="303"/>
      <c r="P25" s="444">
        <v>7000</v>
      </c>
      <c r="Q25" s="433" t="s">
        <v>1522</v>
      </c>
      <c r="R25" s="463" t="s">
        <v>1463</v>
      </c>
    </row>
    <row r="26" spans="1:18" s="432" customFormat="1" ht="75" x14ac:dyDescent="0.25">
      <c r="A26" s="433">
        <v>20</v>
      </c>
      <c r="B26" s="433">
        <v>1</v>
      </c>
      <c r="C26" s="433">
        <v>4</v>
      </c>
      <c r="D26" s="433">
        <v>2</v>
      </c>
      <c r="E26" s="476" t="s">
        <v>1532</v>
      </c>
      <c r="F26" s="463" t="s">
        <v>1533</v>
      </c>
      <c r="G26" s="433" t="s">
        <v>48</v>
      </c>
      <c r="H26" s="463" t="s">
        <v>1501</v>
      </c>
      <c r="I26" s="430" t="s">
        <v>1534</v>
      </c>
      <c r="J26" s="452" t="s">
        <v>1453</v>
      </c>
      <c r="K26" s="446"/>
      <c r="L26" s="433" t="s">
        <v>52</v>
      </c>
      <c r="M26" s="446"/>
      <c r="N26" s="451">
        <v>7000</v>
      </c>
      <c r="O26" s="447"/>
      <c r="P26" s="444">
        <v>7000</v>
      </c>
      <c r="Q26" s="433" t="s">
        <v>1522</v>
      </c>
      <c r="R26" s="463" t="s">
        <v>1463</v>
      </c>
    </row>
    <row r="27" spans="1:18" s="432" customFormat="1" ht="105" x14ac:dyDescent="0.25">
      <c r="A27" s="433">
        <v>21</v>
      </c>
      <c r="B27" s="433">
        <v>1</v>
      </c>
      <c r="C27" s="433">
        <v>4</v>
      </c>
      <c r="D27" s="433">
        <v>5</v>
      </c>
      <c r="E27" s="445" t="s">
        <v>1535</v>
      </c>
      <c r="F27" s="467" t="s">
        <v>1536</v>
      </c>
      <c r="G27" s="433" t="s">
        <v>49</v>
      </c>
      <c r="H27" s="463" t="s">
        <v>1501</v>
      </c>
      <c r="I27" s="430" t="s">
        <v>1537</v>
      </c>
      <c r="J27" s="511" t="s">
        <v>1538</v>
      </c>
      <c r="K27" s="446"/>
      <c r="L27" s="433" t="s">
        <v>52</v>
      </c>
      <c r="M27" s="446"/>
      <c r="N27" s="444">
        <v>13000</v>
      </c>
      <c r="O27" s="446"/>
      <c r="P27" s="444">
        <v>13000</v>
      </c>
      <c r="Q27" s="433" t="s">
        <v>1522</v>
      </c>
      <c r="R27" s="430" t="s">
        <v>1463</v>
      </c>
    </row>
    <row r="30" spans="1:18" x14ac:dyDescent="0.25">
      <c r="L30" s="434"/>
      <c r="M30" s="718" t="s">
        <v>1369</v>
      </c>
      <c r="N30" s="718"/>
      <c r="O30" s="717" t="s">
        <v>1370</v>
      </c>
      <c r="P30" s="921"/>
    </row>
    <row r="31" spans="1:18" x14ac:dyDescent="0.25">
      <c r="L31" s="434"/>
      <c r="M31" s="504" t="s">
        <v>1371</v>
      </c>
      <c r="N31" s="468" t="s">
        <v>1372</v>
      </c>
      <c r="O31" s="505" t="s">
        <v>1371</v>
      </c>
      <c r="P31" s="438" t="s">
        <v>1372</v>
      </c>
    </row>
    <row r="32" spans="1:18" x14ac:dyDescent="0.25">
      <c r="M32" s="469">
        <v>19</v>
      </c>
      <c r="N32" s="459">
        <v>461600</v>
      </c>
      <c r="O32" s="458">
        <v>2</v>
      </c>
      <c r="P32" s="459">
        <v>129032.85</v>
      </c>
    </row>
  </sheetData>
  <mergeCells count="16">
    <mergeCell ref="Q4:Q5"/>
    <mergeCell ref="R4:R5"/>
    <mergeCell ref="M30:N30"/>
    <mergeCell ref="O30:P30"/>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6"/>
  <sheetViews>
    <sheetView zoomScale="90" zoomScaleNormal="90" workbookViewId="0"/>
  </sheetViews>
  <sheetFormatPr defaultRowHeight="15" x14ac:dyDescent="0.25"/>
  <cols>
    <col min="1" max="1" width="5.140625" customWidth="1"/>
    <col min="3" max="3" width="7" customWidth="1"/>
    <col min="5" max="5" width="23.28515625" customWidth="1"/>
    <col min="6" max="6" width="66.42578125" customWidth="1"/>
    <col min="7" max="7" width="14.5703125" customWidth="1"/>
    <col min="8" max="8" width="19.85546875" style="213" customWidth="1"/>
    <col min="9" max="9" width="14" customWidth="1"/>
    <col min="10" max="10" width="39.140625" customWidth="1"/>
    <col min="12" max="12" width="14.7109375" customWidth="1"/>
    <col min="13" max="13" width="10.7109375" customWidth="1"/>
    <col min="14" max="14" width="11.140625" customWidth="1"/>
    <col min="15" max="15" width="11.42578125" customWidth="1"/>
    <col min="16" max="16" width="11.85546875" style="214" customWidth="1"/>
    <col min="17" max="17" width="15.85546875" customWidth="1"/>
    <col min="18" max="18" width="18.42578125" customWidth="1"/>
    <col min="22" max="22" width="11.5703125" bestFit="1" customWidth="1"/>
  </cols>
  <sheetData>
    <row r="1" spans="1:18" x14ac:dyDescent="0.25">
      <c r="M1" s="2"/>
      <c r="N1" s="2"/>
      <c r="O1" s="2"/>
    </row>
    <row r="2" spans="1:18" x14ac:dyDescent="0.25">
      <c r="A2" s="1" t="s">
        <v>737</v>
      </c>
      <c r="M2" s="2"/>
      <c r="N2" s="2"/>
      <c r="O2" s="2"/>
    </row>
    <row r="3" spans="1:18" x14ac:dyDescent="0.25">
      <c r="M3" s="2"/>
      <c r="N3" s="2"/>
      <c r="O3" s="2"/>
    </row>
    <row r="4" spans="1:18" ht="30" customHeight="1" x14ac:dyDescent="0.25">
      <c r="A4" s="688" t="s">
        <v>0</v>
      </c>
      <c r="B4" s="690" t="s">
        <v>1</v>
      </c>
      <c r="C4" s="690" t="s">
        <v>2</v>
      </c>
      <c r="D4" s="690" t="s">
        <v>3</v>
      </c>
      <c r="E4" s="690" t="s">
        <v>4</v>
      </c>
      <c r="F4" s="690" t="s">
        <v>5</v>
      </c>
      <c r="G4" s="690" t="s">
        <v>6</v>
      </c>
      <c r="H4" s="692" t="s">
        <v>7</v>
      </c>
      <c r="I4" s="692"/>
      <c r="J4" s="688" t="s">
        <v>8</v>
      </c>
      <c r="K4" s="693" t="s">
        <v>9</v>
      </c>
      <c r="L4" s="694"/>
      <c r="M4" s="695" t="s">
        <v>10</v>
      </c>
      <c r="N4" s="695"/>
      <c r="O4" s="695" t="s">
        <v>11</v>
      </c>
      <c r="P4" s="695"/>
      <c r="Q4" s="688" t="s">
        <v>12</v>
      </c>
      <c r="R4" s="690" t="s">
        <v>13</v>
      </c>
    </row>
    <row r="5" spans="1:18" x14ac:dyDescent="0.25">
      <c r="A5" s="689"/>
      <c r="B5" s="691"/>
      <c r="C5" s="691"/>
      <c r="D5" s="691"/>
      <c r="E5" s="691"/>
      <c r="F5" s="691"/>
      <c r="G5" s="691"/>
      <c r="H5" s="215" t="s">
        <v>14</v>
      </c>
      <c r="I5" s="66" t="s">
        <v>15</v>
      </c>
      <c r="J5" s="689"/>
      <c r="K5" s="67">
        <v>2018</v>
      </c>
      <c r="L5" s="67">
        <v>2019</v>
      </c>
      <c r="M5" s="7">
        <v>2018</v>
      </c>
      <c r="N5" s="7">
        <v>2019</v>
      </c>
      <c r="O5" s="7">
        <v>2018</v>
      </c>
      <c r="P5" s="245">
        <v>2019</v>
      </c>
      <c r="Q5" s="689"/>
      <c r="R5" s="691"/>
    </row>
    <row r="6" spans="1:18" ht="15.75" thickBot="1" x14ac:dyDescent="0.3">
      <c r="A6" s="64" t="s">
        <v>16</v>
      </c>
      <c r="B6" s="65" t="s">
        <v>17</v>
      </c>
      <c r="C6" s="65" t="s">
        <v>18</v>
      </c>
      <c r="D6" s="65" t="s">
        <v>19</v>
      </c>
      <c r="E6" s="64" t="s">
        <v>20</v>
      </c>
      <c r="F6" s="64" t="s">
        <v>21</v>
      </c>
      <c r="G6" s="64" t="s">
        <v>22</v>
      </c>
      <c r="H6" s="216" t="s">
        <v>23</v>
      </c>
      <c r="I6" s="65" t="s">
        <v>24</v>
      </c>
      <c r="J6" s="64" t="s">
        <v>25</v>
      </c>
      <c r="K6" s="65" t="s">
        <v>26</v>
      </c>
      <c r="L6" s="65" t="s">
        <v>27</v>
      </c>
      <c r="M6" s="11" t="s">
        <v>28</v>
      </c>
      <c r="N6" s="11" t="s">
        <v>29</v>
      </c>
      <c r="O6" s="11" t="s">
        <v>30</v>
      </c>
      <c r="P6" s="11" t="s">
        <v>31</v>
      </c>
      <c r="Q6" s="64" t="s">
        <v>32</v>
      </c>
      <c r="R6" s="65" t="s">
        <v>33</v>
      </c>
    </row>
    <row r="7" spans="1:18" ht="166.5" thickBot="1" x14ac:dyDescent="0.3">
      <c r="A7" s="217">
        <v>1</v>
      </c>
      <c r="B7" s="218">
        <v>1</v>
      </c>
      <c r="C7" s="218">
        <v>4</v>
      </c>
      <c r="D7" s="219">
        <v>2</v>
      </c>
      <c r="E7" s="219" t="s">
        <v>738</v>
      </c>
      <c r="F7" s="219" t="s">
        <v>739</v>
      </c>
      <c r="G7" s="219" t="s">
        <v>740</v>
      </c>
      <c r="H7" s="220" t="s">
        <v>741</v>
      </c>
      <c r="I7" s="221" t="s">
        <v>742</v>
      </c>
      <c r="J7" s="222" t="s">
        <v>743</v>
      </c>
      <c r="K7" s="223" t="s">
        <v>744</v>
      </c>
      <c r="L7" s="223"/>
      <c r="M7" s="224">
        <v>121500</v>
      </c>
      <c r="N7" s="224"/>
      <c r="O7" s="224">
        <v>121500</v>
      </c>
      <c r="P7" s="224"/>
      <c r="Q7" s="219" t="s">
        <v>745</v>
      </c>
      <c r="R7" s="225" t="s">
        <v>746</v>
      </c>
    </row>
    <row r="8" spans="1:18" ht="204.75" customHeight="1" thickBot="1" x14ac:dyDescent="0.3">
      <c r="A8" s="217">
        <v>2</v>
      </c>
      <c r="B8" s="218">
        <v>1</v>
      </c>
      <c r="C8" s="218">
        <v>4</v>
      </c>
      <c r="D8" s="219">
        <v>5</v>
      </c>
      <c r="E8" s="219" t="s">
        <v>747</v>
      </c>
      <c r="F8" s="219" t="s">
        <v>748</v>
      </c>
      <c r="G8" s="219" t="s">
        <v>740</v>
      </c>
      <c r="H8" s="220" t="s">
        <v>749</v>
      </c>
      <c r="I8" s="221" t="s">
        <v>750</v>
      </c>
      <c r="J8" s="222" t="s">
        <v>743</v>
      </c>
      <c r="K8" s="223" t="s">
        <v>744</v>
      </c>
      <c r="L8" s="223"/>
      <c r="M8" s="224">
        <v>72900</v>
      </c>
      <c r="N8" s="224"/>
      <c r="O8" s="224">
        <f>M8</f>
        <v>72900</v>
      </c>
      <c r="P8" s="224"/>
      <c r="Q8" s="219" t="s">
        <v>745</v>
      </c>
      <c r="R8" s="225" t="s">
        <v>746</v>
      </c>
    </row>
    <row r="9" spans="1:18" ht="383.25" thickBot="1" x14ac:dyDescent="0.3">
      <c r="A9" s="226">
        <v>3</v>
      </c>
      <c r="B9" s="227">
        <v>1</v>
      </c>
      <c r="C9" s="227">
        <v>4</v>
      </c>
      <c r="D9" s="228">
        <v>5</v>
      </c>
      <c r="E9" s="229" t="s">
        <v>751</v>
      </c>
      <c r="F9" s="228" t="s">
        <v>752</v>
      </c>
      <c r="G9" s="228" t="s">
        <v>144</v>
      </c>
      <c r="H9" s="230" t="s">
        <v>753</v>
      </c>
      <c r="I9" s="231" t="s">
        <v>754</v>
      </c>
      <c r="J9" s="229" t="s">
        <v>755</v>
      </c>
      <c r="K9" s="232" t="s">
        <v>756</v>
      </c>
      <c r="L9" s="232"/>
      <c r="M9" s="233">
        <v>48600</v>
      </c>
      <c r="N9" s="233"/>
      <c r="O9" s="233">
        <v>48600</v>
      </c>
      <c r="P9" s="224"/>
      <c r="Q9" s="228" t="s">
        <v>757</v>
      </c>
      <c r="R9" s="234" t="s">
        <v>758</v>
      </c>
    </row>
    <row r="10" spans="1:18" ht="204.75" thickBot="1" x14ac:dyDescent="0.3">
      <c r="A10" s="217">
        <v>4</v>
      </c>
      <c r="B10" s="218">
        <v>1</v>
      </c>
      <c r="C10" s="218">
        <v>1</v>
      </c>
      <c r="D10" s="219">
        <v>2</v>
      </c>
      <c r="E10" s="219" t="s">
        <v>759</v>
      </c>
      <c r="F10" s="219" t="s">
        <v>760</v>
      </c>
      <c r="G10" s="219" t="s">
        <v>37</v>
      </c>
      <c r="H10" s="220" t="s">
        <v>761</v>
      </c>
      <c r="I10" s="221" t="s">
        <v>762</v>
      </c>
      <c r="J10" s="222" t="s">
        <v>743</v>
      </c>
      <c r="K10" s="223"/>
      <c r="L10" s="223" t="s">
        <v>121</v>
      </c>
      <c r="M10" s="224"/>
      <c r="N10" s="224">
        <v>24912</v>
      </c>
      <c r="O10" s="224"/>
      <c r="P10" s="224">
        <f>N10</f>
        <v>24912</v>
      </c>
      <c r="Q10" s="219" t="s">
        <v>745</v>
      </c>
      <c r="R10" s="225" t="s">
        <v>746</v>
      </c>
    </row>
    <row r="11" spans="1:18" ht="63.75" x14ac:dyDescent="0.25">
      <c r="A11" s="960">
        <v>5</v>
      </c>
      <c r="B11" s="962">
        <v>1</v>
      </c>
      <c r="C11" s="964">
        <v>4</v>
      </c>
      <c r="D11" s="962">
        <v>5</v>
      </c>
      <c r="E11" s="966" t="s">
        <v>763</v>
      </c>
      <c r="F11" s="966" t="s">
        <v>764</v>
      </c>
      <c r="G11" s="948" t="s">
        <v>144</v>
      </c>
      <c r="H11" s="235" t="s">
        <v>765</v>
      </c>
      <c r="I11" s="236" t="s">
        <v>766</v>
      </c>
      <c r="J11" s="966" t="s">
        <v>767</v>
      </c>
      <c r="K11" s="956"/>
      <c r="L11" s="956" t="s">
        <v>768</v>
      </c>
      <c r="M11" s="958"/>
      <c r="N11" s="958">
        <v>103000</v>
      </c>
      <c r="O11" s="958"/>
      <c r="P11" s="958">
        <v>102600</v>
      </c>
      <c r="Q11" s="948" t="s">
        <v>769</v>
      </c>
      <c r="R11" s="950" t="s">
        <v>770</v>
      </c>
    </row>
    <row r="12" spans="1:18" ht="15.75" thickBot="1" x14ac:dyDescent="0.3">
      <c r="A12" s="961"/>
      <c r="B12" s="963"/>
      <c r="C12" s="965"/>
      <c r="D12" s="963"/>
      <c r="E12" s="967"/>
      <c r="F12" s="967"/>
      <c r="G12" s="949"/>
      <c r="H12" s="237" t="s">
        <v>42</v>
      </c>
      <c r="I12" s="238" t="s">
        <v>146</v>
      </c>
      <c r="J12" s="967"/>
      <c r="K12" s="957"/>
      <c r="L12" s="957"/>
      <c r="M12" s="959"/>
      <c r="N12" s="959"/>
      <c r="O12" s="959"/>
      <c r="P12" s="959"/>
      <c r="Q12" s="949"/>
      <c r="R12" s="951"/>
    </row>
    <row r="13" spans="1:18" ht="166.5" thickBot="1" x14ac:dyDescent="0.3">
      <c r="A13" s="217">
        <v>6</v>
      </c>
      <c r="B13" s="218">
        <v>1</v>
      </c>
      <c r="C13" s="218">
        <v>4</v>
      </c>
      <c r="D13" s="219">
        <v>2</v>
      </c>
      <c r="E13" s="219" t="s">
        <v>771</v>
      </c>
      <c r="F13" s="219" t="s">
        <v>772</v>
      </c>
      <c r="G13" s="219" t="s">
        <v>773</v>
      </c>
      <c r="H13" s="220" t="s">
        <v>774</v>
      </c>
      <c r="I13" s="221" t="s">
        <v>775</v>
      </c>
      <c r="J13" s="222" t="s">
        <v>743</v>
      </c>
      <c r="K13" s="223"/>
      <c r="L13" s="223" t="s">
        <v>39</v>
      </c>
      <c r="M13" s="224"/>
      <c r="N13" s="224">
        <v>172967.72</v>
      </c>
      <c r="O13" s="224">
        <f>M13</f>
        <v>0</v>
      </c>
      <c r="P13" s="224">
        <f>N13</f>
        <v>172967.72</v>
      </c>
      <c r="Q13" s="219" t="s">
        <v>745</v>
      </c>
      <c r="R13" s="225" t="s">
        <v>746</v>
      </c>
    </row>
    <row r="14" spans="1:18" ht="128.25" thickBot="1" x14ac:dyDescent="0.3">
      <c r="A14" s="217">
        <v>7</v>
      </c>
      <c r="B14" s="218">
        <v>1</v>
      </c>
      <c r="C14" s="218">
        <v>4</v>
      </c>
      <c r="D14" s="218">
        <v>5</v>
      </c>
      <c r="E14" s="219" t="s">
        <v>776</v>
      </c>
      <c r="F14" s="219" t="s">
        <v>748</v>
      </c>
      <c r="G14" s="219" t="s">
        <v>777</v>
      </c>
      <c r="H14" s="222" t="s">
        <v>765</v>
      </c>
      <c r="I14" s="221" t="s">
        <v>778</v>
      </c>
      <c r="J14" s="219"/>
      <c r="K14" s="223"/>
      <c r="L14" s="223" t="s">
        <v>39</v>
      </c>
      <c r="M14" s="224"/>
      <c r="N14" s="224">
        <v>142908.32</v>
      </c>
      <c r="O14" s="224"/>
      <c r="P14" s="224">
        <f>N14</f>
        <v>142908.32</v>
      </c>
      <c r="Q14" s="219" t="s">
        <v>745</v>
      </c>
      <c r="R14" s="225" t="s">
        <v>746</v>
      </c>
    </row>
    <row r="15" spans="1:18" s="244" customFormat="1" ht="195.75" thickBot="1" x14ac:dyDescent="0.3">
      <c r="A15" s="239">
        <v>8</v>
      </c>
      <c r="B15" s="240">
        <v>1</v>
      </c>
      <c r="C15" s="240">
        <v>4</v>
      </c>
      <c r="D15" s="240">
        <v>5</v>
      </c>
      <c r="E15" s="241" t="s">
        <v>779</v>
      </c>
      <c r="F15" s="241" t="s">
        <v>780</v>
      </c>
      <c r="G15" s="240" t="s">
        <v>781</v>
      </c>
      <c r="H15" s="242" t="s">
        <v>782</v>
      </c>
      <c r="I15" s="241" t="s">
        <v>783</v>
      </c>
      <c r="J15" s="241" t="s">
        <v>784</v>
      </c>
      <c r="K15" s="240"/>
      <c r="L15" s="240" t="s">
        <v>768</v>
      </c>
      <c r="M15" s="240"/>
      <c r="N15" s="243">
        <v>73611.960000000006</v>
      </c>
      <c r="O15" s="240"/>
      <c r="P15" s="243">
        <f>N15</f>
        <v>73611.960000000006</v>
      </c>
      <c r="Q15" s="219" t="s">
        <v>745</v>
      </c>
      <c r="R15" s="225" t="s">
        <v>746</v>
      </c>
    </row>
    <row r="16" spans="1:18" s="244" customFormat="1" ht="120.75" thickBot="1" x14ac:dyDescent="0.3">
      <c r="A16" s="246">
        <v>9</v>
      </c>
      <c r="B16" s="247">
        <v>1</v>
      </c>
      <c r="C16" s="247">
        <v>1</v>
      </c>
      <c r="D16" s="247">
        <v>2</v>
      </c>
      <c r="E16" s="248" t="s">
        <v>785</v>
      </c>
      <c r="F16" s="247" t="s">
        <v>786</v>
      </c>
      <c r="G16" s="247" t="s">
        <v>57</v>
      </c>
      <c r="H16" s="249" t="s">
        <v>787</v>
      </c>
      <c r="I16" s="247" t="s">
        <v>788</v>
      </c>
      <c r="J16" s="249" t="s">
        <v>789</v>
      </c>
      <c r="K16" s="247"/>
      <c r="L16" s="247" t="s">
        <v>790</v>
      </c>
      <c r="M16" s="247"/>
      <c r="N16" s="247">
        <v>8300</v>
      </c>
      <c r="O16" s="247"/>
      <c r="P16" s="250">
        <f>N16</f>
        <v>8300</v>
      </c>
      <c r="Q16" s="247" t="s">
        <v>745</v>
      </c>
      <c r="R16" s="251" t="s">
        <v>746</v>
      </c>
    </row>
    <row r="17" spans="1:18" s="244" customFormat="1" ht="108.75" customHeight="1" thickBot="1" x14ac:dyDescent="0.3">
      <c r="A17" s="952" t="s">
        <v>798</v>
      </c>
      <c r="B17" s="952"/>
      <c r="C17" s="952"/>
      <c r="D17" s="952"/>
      <c r="E17" s="952"/>
      <c r="F17" s="952"/>
      <c r="G17" s="952"/>
      <c r="H17" s="952"/>
      <c r="I17" s="952"/>
      <c r="J17" s="952"/>
      <c r="K17" s="952"/>
      <c r="L17" s="952"/>
      <c r="M17" s="952"/>
      <c r="N17" s="952"/>
      <c r="O17" s="952"/>
      <c r="P17" s="952"/>
      <c r="Q17" s="952"/>
      <c r="R17" s="952"/>
    </row>
    <row r="18" spans="1:18" s="244" customFormat="1" ht="120" x14ac:dyDescent="0.25">
      <c r="A18" s="252">
        <v>10</v>
      </c>
      <c r="B18" s="253">
        <v>1</v>
      </c>
      <c r="C18" s="253">
        <v>1</v>
      </c>
      <c r="D18" s="253">
        <v>2</v>
      </c>
      <c r="E18" s="254" t="s">
        <v>791</v>
      </c>
      <c r="F18" s="253" t="s">
        <v>792</v>
      </c>
      <c r="G18" s="253" t="s">
        <v>57</v>
      </c>
      <c r="H18" s="255" t="s">
        <v>787</v>
      </c>
      <c r="I18" s="253">
        <v>80</v>
      </c>
      <c r="J18" s="255" t="s">
        <v>789</v>
      </c>
      <c r="K18" s="253"/>
      <c r="L18" s="253" t="s">
        <v>790</v>
      </c>
      <c r="M18" s="253"/>
      <c r="N18" s="253">
        <v>8300</v>
      </c>
      <c r="O18" s="253"/>
      <c r="P18" s="256">
        <f>N18</f>
        <v>8300</v>
      </c>
      <c r="Q18" s="253" t="s">
        <v>745</v>
      </c>
      <c r="R18" s="257" t="s">
        <v>746</v>
      </c>
    </row>
    <row r="19" spans="1:18" ht="124.5" customHeight="1" thickBot="1" x14ac:dyDescent="0.3">
      <c r="A19" s="953" t="s">
        <v>799</v>
      </c>
      <c r="B19" s="954"/>
      <c r="C19" s="954"/>
      <c r="D19" s="954"/>
      <c r="E19" s="954"/>
      <c r="F19" s="954"/>
      <c r="G19" s="954"/>
      <c r="H19" s="954"/>
      <c r="I19" s="954"/>
      <c r="J19" s="954"/>
      <c r="K19" s="954"/>
      <c r="L19" s="954"/>
      <c r="M19" s="954"/>
      <c r="N19" s="954"/>
      <c r="O19" s="954"/>
      <c r="P19" s="954"/>
      <c r="Q19" s="954"/>
      <c r="R19" s="955"/>
    </row>
    <row r="20" spans="1:18" ht="120" x14ac:dyDescent="0.25">
      <c r="A20" s="258">
        <v>11</v>
      </c>
      <c r="B20" s="259">
        <v>1</v>
      </c>
      <c r="C20" s="259">
        <v>1</v>
      </c>
      <c r="D20" s="259">
        <v>2</v>
      </c>
      <c r="E20" s="260" t="s">
        <v>793</v>
      </c>
      <c r="F20" s="261" t="s">
        <v>794</v>
      </c>
      <c r="G20" s="259" t="s">
        <v>795</v>
      </c>
      <c r="H20" s="262" t="s">
        <v>796</v>
      </c>
      <c r="I20" s="259" t="s">
        <v>797</v>
      </c>
      <c r="J20" s="262" t="s">
        <v>789</v>
      </c>
      <c r="K20" s="259"/>
      <c r="L20" s="259" t="s">
        <v>790</v>
      </c>
      <c r="M20" s="259"/>
      <c r="N20" s="263">
        <v>8200</v>
      </c>
      <c r="O20" s="259"/>
      <c r="P20" s="263">
        <v>8200</v>
      </c>
      <c r="Q20" s="259" t="s">
        <v>745</v>
      </c>
      <c r="R20" s="264" t="s">
        <v>746</v>
      </c>
    </row>
    <row r="21" spans="1:18" ht="126.75" customHeight="1" thickBot="1" x14ac:dyDescent="0.3">
      <c r="A21" s="953" t="s">
        <v>800</v>
      </c>
      <c r="B21" s="954"/>
      <c r="C21" s="954"/>
      <c r="D21" s="954"/>
      <c r="E21" s="954"/>
      <c r="F21" s="954"/>
      <c r="G21" s="954"/>
      <c r="H21" s="954"/>
      <c r="I21" s="954"/>
      <c r="J21" s="954"/>
      <c r="K21" s="954"/>
      <c r="L21" s="954"/>
      <c r="M21" s="954"/>
      <c r="N21" s="954"/>
      <c r="O21" s="954"/>
      <c r="P21" s="954"/>
      <c r="Q21" s="954"/>
      <c r="R21" s="955"/>
    </row>
    <row r="23" spans="1:18" x14ac:dyDescent="0.25">
      <c r="L23" s="421"/>
      <c r="M23" s="716" t="s">
        <v>1369</v>
      </c>
      <c r="N23" s="717"/>
      <c r="O23" s="718" t="s">
        <v>1370</v>
      </c>
      <c r="P23" s="718"/>
    </row>
    <row r="24" spans="1:18" x14ac:dyDescent="0.25">
      <c r="L24" s="421"/>
      <c r="M24" s="438" t="s">
        <v>1371</v>
      </c>
      <c r="N24" s="438" t="s">
        <v>1372</v>
      </c>
      <c r="O24" s="438" t="s">
        <v>1371</v>
      </c>
      <c r="P24" s="438" t="s">
        <v>1372</v>
      </c>
    </row>
    <row r="25" spans="1:18" x14ac:dyDescent="0.25">
      <c r="L25" s="470" t="s">
        <v>1373</v>
      </c>
      <c r="M25" s="469">
        <v>6</v>
      </c>
      <c r="N25" s="460">
        <v>608800</v>
      </c>
      <c r="O25" s="458">
        <v>2</v>
      </c>
      <c r="P25" s="460">
        <v>151600</v>
      </c>
    </row>
    <row r="26" spans="1:18" x14ac:dyDescent="0.25">
      <c r="L26" s="470" t="s">
        <v>1374</v>
      </c>
      <c r="M26" s="469">
        <v>9</v>
      </c>
      <c r="N26" s="460">
        <f>O7+O8+P10+P13+P14+P15+P16+P18+P20</f>
        <v>633600</v>
      </c>
      <c r="O26" s="458">
        <v>2</v>
      </c>
      <c r="P26" s="460">
        <v>151600</v>
      </c>
    </row>
  </sheetData>
  <mergeCells count="35">
    <mergeCell ref="F4:F5"/>
    <mergeCell ref="M23:N23"/>
    <mergeCell ref="O23:P23"/>
    <mergeCell ref="A4:A5"/>
    <mergeCell ref="B4:B5"/>
    <mergeCell ref="C4:C5"/>
    <mergeCell ref="D4:D5"/>
    <mergeCell ref="E4:E5"/>
    <mergeCell ref="Q4:Q5"/>
    <mergeCell ref="R4:R5"/>
    <mergeCell ref="A11:A12"/>
    <mergeCell ref="B11:B12"/>
    <mergeCell ref="C11:C12"/>
    <mergeCell ref="D11:D12"/>
    <mergeCell ref="E11:E12"/>
    <mergeCell ref="F11:F12"/>
    <mergeCell ref="G11:G12"/>
    <mergeCell ref="J11:J12"/>
    <mergeCell ref="G4:G5"/>
    <mergeCell ref="H4:I4"/>
    <mergeCell ref="J4:J5"/>
    <mergeCell ref="K4:L4"/>
    <mergeCell ref="M4:N4"/>
    <mergeCell ref="O4:P4"/>
    <mergeCell ref="Q11:Q12"/>
    <mergeCell ref="R11:R12"/>
    <mergeCell ref="A17:R17"/>
    <mergeCell ref="A19:R19"/>
    <mergeCell ref="A21:R21"/>
    <mergeCell ref="K11:K12"/>
    <mergeCell ref="L11:L12"/>
    <mergeCell ref="M11:M12"/>
    <mergeCell ref="N11:N12"/>
    <mergeCell ref="O11:O12"/>
    <mergeCell ref="P11:P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4"/>
  <sheetViews>
    <sheetView zoomScale="70" zoomScaleNormal="70" workbookViewId="0"/>
  </sheetViews>
  <sheetFormatPr defaultRowHeight="15" x14ac:dyDescent="0.25"/>
  <cols>
    <col min="1" max="1" width="4.7109375" customWidth="1"/>
    <col min="2" max="2" width="8.85546875" customWidth="1"/>
    <col min="3" max="3" width="11.42578125" customWidth="1"/>
    <col min="4" max="4" width="9.7109375" customWidth="1"/>
    <col min="5" max="5" width="42.42578125" customWidth="1"/>
    <col min="6" max="6" width="65.28515625" customWidth="1"/>
    <col min="7" max="7" width="30"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801</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64" t="s">
        <v>16</v>
      </c>
      <c r="B6" s="65" t="s">
        <v>17</v>
      </c>
      <c r="C6" s="65" t="s">
        <v>18</v>
      </c>
      <c r="D6" s="65" t="s">
        <v>19</v>
      </c>
      <c r="E6" s="64" t="s">
        <v>20</v>
      </c>
      <c r="F6" s="64" t="s">
        <v>21</v>
      </c>
      <c r="G6" s="64" t="s">
        <v>22</v>
      </c>
      <c r="H6" s="65" t="s">
        <v>23</v>
      </c>
      <c r="I6" s="65" t="s">
        <v>24</v>
      </c>
      <c r="J6" s="64" t="s">
        <v>25</v>
      </c>
      <c r="K6" s="65" t="s">
        <v>26</v>
      </c>
      <c r="L6" s="65" t="s">
        <v>27</v>
      </c>
      <c r="M6" s="68" t="s">
        <v>28</v>
      </c>
      <c r="N6" s="11" t="s">
        <v>29</v>
      </c>
      <c r="O6" s="11" t="s">
        <v>30</v>
      </c>
      <c r="P6" s="11" t="s">
        <v>31</v>
      </c>
      <c r="Q6" s="64" t="s">
        <v>32</v>
      </c>
      <c r="R6" s="65" t="s">
        <v>33</v>
      </c>
      <c r="S6" s="3"/>
    </row>
    <row r="7" spans="1:19" s="102" customFormat="1" ht="70.5" customHeight="1" x14ac:dyDescent="0.25">
      <c r="A7" s="265">
        <v>1</v>
      </c>
      <c r="B7" s="266">
        <v>2</v>
      </c>
      <c r="C7" s="266">
        <v>4</v>
      </c>
      <c r="D7" s="267">
        <v>2</v>
      </c>
      <c r="E7" s="268" t="s">
        <v>802</v>
      </c>
      <c r="F7" s="267" t="s">
        <v>803</v>
      </c>
      <c r="G7" s="267" t="s">
        <v>236</v>
      </c>
      <c r="H7" s="269" t="s">
        <v>96</v>
      </c>
      <c r="I7" s="270" t="s">
        <v>158</v>
      </c>
      <c r="J7" s="267" t="s">
        <v>804</v>
      </c>
      <c r="K7" s="269" t="s">
        <v>39</v>
      </c>
      <c r="L7" s="269" t="s">
        <v>805</v>
      </c>
      <c r="M7" s="271">
        <v>10050</v>
      </c>
      <c r="N7" s="272"/>
      <c r="O7" s="272">
        <v>10050</v>
      </c>
      <c r="P7" s="272"/>
      <c r="Q7" s="267" t="s">
        <v>806</v>
      </c>
      <c r="R7" s="267" t="s">
        <v>807</v>
      </c>
      <c r="S7" s="273"/>
    </row>
    <row r="8" spans="1:19" s="102" customFormat="1" ht="130.5" customHeight="1" x14ac:dyDescent="0.25">
      <c r="A8" s="266">
        <v>2</v>
      </c>
      <c r="B8" s="266">
        <v>2</v>
      </c>
      <c r="C8" s="266">
        <v>4</v>
      </c>
      <c r="D8" s="267">
        <v>2</v>
      </c>
      <c r="E8" s="268" t="s">
        <v>808</v>
      </c>
      <c r="F8" s="267" t="s">
        <v>809</v>
      </c>
      <c r="G8" s="267" t="s">
        <v>810</v>
      </c>
      <c r="H8" s="269" t="s">
        <v>96</v>
      </c>
      <c r="I8" s="270" t="s">
        <v>811</v>
      </c>
      <c r="J8" s="267" t="s">
        <v>812</v>
      </c>
      <c r="K8" s="269" t="s">
        <v>352</v>
      </c>
      <c r="L8" s="269" t="s">
        <v>805</v>
      </c>
      <c r="M8" s="272">
        <v>35132</v>
      </c>
      <c r="N8" s="272"/>
      <c r="O8" s="272">
        <v>35132</v>
      </c>
      <c r="P8" s="272"/>
      <c r="Q8" s="267" t="s">
        <v>806</v>
      </c>
      <c r="R8" s="267" t="s">
        <v>807</v>
      </c>
      <c r="S8" s="273"/>
    </row>
    <row r="9" spans="1:19" ht="148.5" customHeight="1" x14ac:dyDescent="0.25">
      <c r="A9" s="266">
        <v>3</v>
      </c>
      <c r="B9" s="266">
        <v>6</v>
      </c>
      <c r="C9" s="266">
        <v>5</v>
      </c>
      <c r="D9" s="267">
        <v>2</v>
      </c>
      <c r="E9" s="268" t="s">
        <v>813</v>
      </c>
      <c r="F9" s="267" t="s">
        <v>814</v>
      </c>
      <c r="G9" s="267" t="s">
        <v>144</v>
      </c>
      <c r="H9" s="269" t="s">
        <v>96</v>
      </c>
      <c r="I9" s="270" t="s">
        <v>164</v>
      </c>
      <c r="J9" s="267" t="s">
        <v>815</v>
      </c>
      <c r="K9" s="269" t="s">
        <v>359</v>
      </c>
      <c r="L9" s="269" t="s">
        <v>805</v>
      </c>
      <c r="M9" s="272">
        <v>20000</v>
      </c>
      <c r="N9" s="272"/>
      <c r="O9" s="272">
        <v>20000</v>
      </c>
      <c r="P9" s="272"/>
      <c r="Q9" s="267" t="s">
        <v>806</v>
      </c>
      <c r="R9" s="267" t="s">
        <v>807</v>
      </c>
    </row>
    <row r="10" spans="1:19" s="102" customFormat="1" ht="98.25" customHeight="1" x14ac:dyDescent="0.25">
      <c r="A10" s="266">
        <v>4</v>
      </c>
      <c r="B10" s="266">
        <v>1</v>
      </c>
      <c r="C10" s="266">
        <v>4</v>
      </c>
      <c r="D10" s="267">
        <v>2</v>
      </c>
      <c r="E10" s="274" t="s">
        <v>816</v>
      </c>
      <c r="F10" s="267" t="s">
        <v>817</v>
      </c>
      <c r="G10" s="274" t="s">
        <v>818</v>
      </c>
      <c r="H10" s="274" t="s">
        <v>819</v>
      </c>
      <c r="I10" s="275" t="s">
        <v>820</v>
      </c>
      <c r="J10" s="267" t="s">
        <v>821</v>
      </c>
      <c r="K10" s="269" t="s">
        <v>435</v>
      </c>
      <c r="L10" s="269" t="s">
        <v>805</v>
      </c>
      <c r="M10" s="272">
        <v>34818</v>
      </c>
      <c r="N10" s="272"/>
      <c r="O10" s="272">
        <v>34818</v>
      </c>
      <c r="P10" s="272"/>
      <c r="Q10" s="267" t="s">
        <v>806</v>
      </c>
      <c r="R10" s="267" t="s">
        <v>807</v>
      </c>
    </row>
    <row r="11" spans="1:19" s="102" customFormat="1" ht="165.75" customHeight="1" x14ac:dyDescent="0.25">
      <c r="A11" s="265">
        <v>5</v>
      </c>
      <c r="B11" s="266">
        <v>1</v>
      </c>
      <c r="C11" s="266">
        <v>4</v>
      </c>
      <c r="D11" s="267">
        <v>5</v>
      </c>
      <c r="E11" s="276" t="s">
        <v>822</v>
      </c>
      <c r="F11" s="267" t="s">
        <v>823</v>
      </c>
      <c r="G11" s="267" t="s">
        <v>57</v>
      </c>
      <c r="H11" s="269" t="s">
        <v>96</v>
      </c>
      <c r="I11" s="275" t="s">
        <v>824</v>
      </c>
      <c r="J11" s="267" t="s">
        <v>825</v>
      </c>
      <c r="K11" s="269" t="s">
        <v>435</v>
      </c>
      <c r="L11" s="269" t="s">
        <v>805</v>
      </c>
      <c r="M11" s="272">
        <v>9248.5400000000009</v>
      </c>
      <c r="N11" s="272"/>
      <c r="O11" s="272">
        <v>8096.54</v>
      </c>
      <c r="P11" s="272"/>
      <c r="Q11" s="267" t="s">
        <v>826</v>
      </c>
      <c r="R11" s="267" t="s">
        <v>827</v>
      </c>
      <c r="S11" s="273"/>
    </row>
    <row r="12" spans="1:19" s="90" customFormat="1" ht="240" x14ac:dyDescent="0.25">
      <c r="A12" s="277">
        <v>6</v>
      </c>
      <c r="B12" s="277">
        <v>1</v>
      </c>
      <c r="C12" s="277">
        <v>4</v>
      </c>
      <c r="D12" s="278">
        <v>5</v>
      </c>
      <c r="E12" s="278" t="s">
        <v>828</v>
      </c>
      <c r="F12" s="278" t="s">
        <v>829</v>
      </c>
      <c r="G12" s="278" t="s">
        <v>57</v>
      </c>
      <c r="H12" s="279" t="s">
        <v>96</v>
      </c>
      <c r="I12" s="280" t="s">
        <v>89</v>
      </c>
      <c r="J12" s="278" t="s">
        <v>830</v>
      </c>
      <c r="K12" s="279" t="s">
        <v>359</v>
      </c>
      <c r="L12" s="279" t="s">
        <v>805</v>
      </c>
      <c r="M12" s="281" t="s">
        <v>831</v>
      </c>
      <c r="N12" s="281"/>
      <c r="O12" s="281">
        <v>21071.5</v>
      </c>
      <c r="P12" s="281"/>
      <c r="Q12" s="278" t="s">
        <v>109</v>
      </c>
      <c r="R12" s="278" t="s">
        <v>832</v>
      </c>
    </row>
    <row r="13" spans="1:19" s="90" customFormat="1" ht="78.75" customHeight="1" x14ac:dyDescent="0.25">
      <c r="A13" s="282">
        <v>7</v>
      </c>
      <c r="B13" s="82">
        <v>1</v>
      </c>
      <c r="C13" s="82">
        <v>4</v>
      </c>
      <c r="D13" s="83">
        <v>2</v>
      </c>
      <c r="E13" s="111" t="s">
        <v>833</v>
      </c>
      <c r="F13" s="85" t="s">
        <v>834</v>
      </c>
      <c r="G13" s="83" t="s">
        <v>66</v>
      </c>
      <c r="H13" s="88" t="s">
        <v>68</v>
      </c>
      <c r="I13" s="93" t="s">
        <v>835</v>
      </c>
      <c r="J13" s="83" t="s">
        <v>804</v>
      </c>
      <c r="K13" s="88"/>
      <c r="L13" s="88" t="s">
        <v>435</v>
      </c>
      <c r="M13" s="89"/>
      <c r="N13" s="89">
        <v>10000</v>
      </c>
      <c r="O13" s="89"/>
      <c r="P13" s="89">
        <v>10000</v>
      </c>
      <c r="Q13" s="83" t="s">
        <v>836</v>
      </c>
      <c r="R13" s="83" t="s">
        <v>807</v>
      </c>
      <c r="S13" s="114"/>
    </row>
    <row r="14" spans="1:19" s="90" customFormat="1" ht="78.75" customHeight="1" x14ac:dyDescent="0.25">
      <c r="A14" s="283">
        <v>7</v>
      </c>
      <c r="B14" s="48">
        <v>1</v>
      </c>
      <c r="C14" s="48">
        <v>4</v>
      </c>
      <c r="D14" s="49">
        <v>2</v>
      </c>
      <c r="E14" s="50" t="s">
        <v>833</v>
      </c>
      <c r="F14" s="164" t="s">
        <v>834</v>
      </c>
      <c r="G14" s="49" t="s">
        <v>66</v>
      </c>
      <c r="H14" s="54" t="s">
        <v>68</v>
      </c>
      <c r="I14" s="26" t="s">
        <v>102</v>
      </c>
      <c r="J14" s="52" t="s">
        <v>837</v>
      </c>
      <c r="K14" s="54"/>
      <c r="L14" s="284" t="s">
        <v>838</v>
      </c>
      <c r="M14" s="51"/>
      <c r="N14" s="56">
        <v>8139.99</v>
      </c>
      <c r="O14" s="51"/>
      <c r="P14" s="56">
        <v>8139.99</v>
      </c>
      <c r="Q14" s="49" t="s">
        <v>836</v>
      </c>
      <c r="R14" s="49" t="s">
        <v>807</v>
      </c>
      <c r="S14" s="114"/>
    </row>
    <row r="15" spans="1:19" s="90" customFormat="1" ht="31.5" customHeight="1" x14ac:dyDescent="0.25">
      <c r="A15" s="988" t="s">
        <v>839</v>
      </c>
      <c r="B15" s="989"/>
      <c r="C15" s="989"/>
      <c r="D15" s="989"/>
      <c r="E15" s="989"/>
      <c r="F15" s="989"/>
      <c r="G15" s="989"/>
      <c r="H15" s="989"/>
      <c r="I15" s="989"/>
      <c r="J15" s="989"/>
      <c r="K15" s="989"/>
      <c r="L15" s="989"/>
      <c r="M15" s="989"/>
      <c r="N15" s="989"/>
      <c r="O15" s="989"/>
      <c r="P15" s="989"/>
      <c r="Q15" s="989"/>
      <c r="R15" s="990"/>
      <c r="S15" s="114"/>
    </row>
    <row r="16" spans="1:19" s="90" customFormat="1" ht="140.25" customHeight="1" x14ac:dyDescent="0.25">
      <c r="A16" s="285">
        <v>8</v>
      </c>
      <c r="B16" s="82">
        <v>1</v>
      </c>
      <c r="C16" s="82">
        <v>4</v>
      </c>
      <c r="D16" s="83">
        <v>2</v>
      </c>
      <c r="E16" s="111" t="s">
        <v>840</v>
      </c>
      <c r="F16" s="85" t="s">
        <v>841</v>
      </c>
      <c r="G16" s="83" t="s">
        <v>810</v>
      </c>
      <c r="H16" s="88" t="s">
        <v>96</v>
      </c>
      <c r="I16" s="93" t="s">
        <v>811</v>
      </c>
      <c r="J16" s="83" t="s">
        <v>804</v>
      </c>
      <c r="K16" s="88"/>
      <c r="L16" s="88" t="s">
        <v>842</v>
      </c>
      <c r="M16" s="89"/>
      <c r="N16" s="89">
        <v>35000</v>
      </c>
      <c r="O16" s="89"/>
      <c r="P16" s="89">
        <v>35000</v>
      </c>
      <c r="Q16" s="83" t="s">
        <v>836</v>
      </c>
      <c r="R16" s="83" t="s">
        <v>807</v>
      </c>
      <c r="S16" s="114"/>
    </row>
    <row r="17" spans="1:19" s="90" customFormat="1" ht="224.25" customHeight="1" x14ac:dyDescent="0.25">
      <c r="A17" s="286">
        <v>8</v>
      </c>
      <c r="B17" s="48">
        <v>1</v>
      </c>
      <c r="C17" s="48">
        <v>4</v>
      </c>
      <c r="D17" s="49">
        <v>2</v>
      </c>
      <c r="E17" s="287" t="s">
        <v>808</v>
      </c>
      <c r="F17" s="163" t="s">
        <v>843</v>
      </c>
      <c r="G17" s="49" t="s">
        <v>810</v>
      </c>
      <c r="H17" s="54" t="s">
        <v>96</v>
      </c>
      <c r="I17" s="53" t="s">
        <v>811</v>
      </c>
      <c r="J17" s="52" t="s">
        <v>837</v>
      </c>
      <c r="K17" s="54"/>
      <c r="L17" s="54" t="s">
        <v>842</v>
      </c>
      <c r="M17" s="51"/>
      <c r="N17" s="56">
        <v>34968.22</v>
      </c>
      <c r="O17" s="51"/>
      <c r="P17" s="56">
        <v>34968.22</v>
      </c>
      <c r="Q17" s="49" t="s">
        <v>836</v>
      </c>
      <c r="R17" s="49" t="s">
        <v>807</v>
      </c>
      <c r="S17" s="114"/>
    </row>
    <row r="18" spans="1:19" s="90" customFormat="1" ht="34.5" customHeight="1" x14ac:dyDescent="0.25">
      <c r="A18" s="988" t="s">
        <v>844</v>
      </c>
      <c r="B18" s="989"/>
      <c r="C18" s="989"/>
      <c r="D18" s="989"/>
      <c r="E18" s="989"/>
      <c r="F18" s="989"/>
      <c r="G18" s="989"/>
      <c r="H18" s="989"/>
      <c r="I18" s="989"/>
      <c r="J18" s="989"/>
      <c r="K18" s="989"/>
      <c r="L18" s="989"/>
      <c r="M18" s="989"/>
      <c r="N18" s="989"/>
      <c r="O18" s="989"/>
      <c r="P18" s="989"/>
      <c r="Q18" s="989"/>
      <c r="R18" s="990"/>
      <c r="S18" s="114"/>
    </row>
    <row r="19" spans="1:19" s="90" customFormat="1" ht="174.75" customHeight="1" x14ac:dyDescent="0.25">
      <c r="A19" s="285">
        <v>9</v>
      </c>
      <c r="B19" s="82">
        <v>1</v>
      </c>
      <c r="C19" s="82">
        <v>4</v>
      </c>
      <c r="D19" s="83">
        <v>2</v>
      </c>
      <c r="E19" s="111" t="s">
        <v>845</v>
      </c>
      <c r="F19" s="85" t="s">
        <v>846</v>
      </c>
      <c r="G19" s="83" t="s">
        <v>144</v>
      </c>
      <c r="H19" s="88" t="s">
        <v>96</v>
      </c>
      <c r="I19" s="93" t="s">
        <v>214</v>
      </c>
      <c r="J19" s="83" t="s">
        <v>804</v>
      </c>
      <c r="K19" s="88"/>
      <c r="L19" s="88" t="s">
        <v>842</v>
      </c>
      <c r="M19" s="89"/>
      <c r="N19" s="89">
        <v>10000</v>
      </c>
      <c r="O19" s="89"/>
      <c r="P19" s="89">
        <v>10000</v>
      </c>
      <c r="Q19" s="83" t="s">
        <v>836</v>
      </c>
      <c r="R19" s="83" t="s">
        <v>807</v>
      </c>
    </row>
    <row r="20" spans="1:19" s="90" customFormat="1" ht="174.75" customHeight="1" x14ac:dyDescent="0.25">
      <c r="A20" s="286">
        <v>9</v>
      </c>
      <c r="B20" s="48">
        <v>1</v>
      </c>
      <c r="C20" s="48">
        <v>4</v>
      </c>
      <c r="D20" s="49">
        <v>2</v>
      </c>
      <c r="E20" s="50" t="s">
        <v>845</v>
      </c>
      <c r="F20" s="164" t="s">
        <v>846</v>
      </c>
      <c r="G20" s="49" t="s">
        <v>144</v>
      </c>
      <c r="H20" s="54" t="s">
        <v>96</v>
      </c>
      <c r="I20" s="53" t="s">
        <v>214</v>
      </c>
      <c r="J20" s="52" t="s">
        <v>837</v>
      </c>
      <c r="K20" s="54"/>
      <c r="L20" s="54" t="s">
        <v>842</v>
      </c>
      <c r="M20" s="51"/>
      <c r="N20" s="56">
        <v>9718.2000000000007</v>
      </c>
      <c r="O20" s="51"/>
      <c r="P20" s="56">
        <v>9718.2000000000007</v>
      </c>
      <c r="Q20" s="49" t="s">
        <v>836</v>
      </c>
      <c r="R20" s="49" t="s">
        <v>807</v>
      </c>
    </row>
    <row r="21" spans="1:19" s="90" customFormat="1" ht="29.25" customHeight="1" x14ac:dyDescent="0.25">
      <c r="A21" s="867" t="s">
        <v>847</v>
      </c>
      <c r="B21" s="991"/>
      <c r="C21" s="991"/>
      <c r="D21" s="991"/>
      <c r="E21" s="991"/>
      <c r="F21" s="991"/>
      <c r="G21" s="991"/>
      <c r="H21" s="991"/>
      <c r="I21" s="991"/>
      <c r="J21" s="991"/>
      <c r="K21" s="991"/>
      <c r="L21" s="991"/>
      <c r="M21" s="991"/>
      <c r="N21" s="991"/>
      <c r="O21" s="991"/>
      <c r="P21" s="991"/>
      <c r="Q21" s="991"/>
      <c r="R21" s="992"/>
    </row>
    <row r="22" spans="1:19" s="90" customFormat="1" ht="87.75" customHeight="1" x14ac:dyDescent="0.25">
      <c r="A22" s="285">
        <v>10</v>
      </c>
      <c r="B22" s="82">
        <v>1</v>
      </c>
      <c r="C22" s="82">
        <v>4</v>
      </c>
      <c r="D22" s="83">
        <v>2</v>
      </c>
      <c r="E22" s="111" t="s">
        <v>848</v>
      </c>
      <c r="F22" s="85" t="s">
        <v>849</v>
      </c>
      <c r="G22" s="83" t="s">
        <v>810</v>
      </c>
      <c r="H22" s="88" t="s">
        <v>96</v>
      </c>
      <c r="I22" s="93" t="s">
        <v>850</v>
      </c>
      <c r="J22" s="83" t="s">
        <v>804</v>
      </c>
      <c r="K22" s="88"/>
      <c r="L22" s="88" t="s">
        <v>842</v>
      </c>
      <c r="M22" s="89"/>
      <c r="N22" s="89">
        <v>25000</v>
      </c>
      <c r="O22" s="89"/>
      <c r="P22" s="89">
        <v>25000</v>
      </c>
      <c r="Q22" s="83" t="s">
        <v>836</v>
      </c>
      <c r="R22" s="83" t="s">
        <v>807</v>
      </c>
    </row>
    <row r="23" spans="1:19" s="90" customFormat="1" ht="87.75" customHeight="1" x14ac:dyDescent="0.25">
      <c r="A23" s="286">
        <v>10</v>
      </c>
      <c r="B23" s="48">
        <v>1</v>
      </c>
      <c r="C23" s="48">
        <v>4</v>
      </c>
      <c r="D23" s="49">
        <v>2</v>
      </c>
      <c r="E23" s="50" t="s">
        <v>848</v>
      </c>
      <c r="F23" s="164" t="s">
        <v>849</v>
      </c>
      <c r="G23" s="49" t="s">
        <v>810</v>
      </c>
      <c r="H23" s="54" t="s">
        <v>96</v>
      </c>
      <c r="I23" s="53" t="s">
        <v>850</v>
      </c>
      <c r="J23" s="52" t="s">
        <v>837</v>
      </c>
      <c r="K23" s="54"/>
      <c r="L23" s="54" t="s">
        <v>851</v>
      </c>
      <c r="M23" s="51"/>
      <c r="N23" s="56">
        <v>19000</v>
      </c>
      <c r="O23" s="51"/>
      <c r="P23" s="56">
        <v>19000</v>
      </c>
      <c r="Q23" s="49" t="s">
        <v>836</v>
      </c>
      <c r="R23" s="49" t="s">
        <v>807</v>
      </c>
    </row>
    <row r="24" spans="1:19" s="90" customFormat="1" ht="24.75" customHeight="1" x14ac:dyDescent="0.25">
      <c r="A24" s="867" t="s">
        <v>852</v>
      </c>
      <c r="B24" s="991"/>
      <c r="C24" s="991"/>
      <c r="D24" s="991"/>
      <c r="E24" s="991"/>
      <c r="F24" s="991"/>
      <c r="G24" s="991"/>
      <c r="H24" s="991"/>
      <c r="I24" s="991"/>
      <c r="J24" s="991"/>
      <c r="K24" s="991"/>
      <c r="L24" s="991"/>
      <c r="M24" s="991"/>
      <c r="N24" s="991"/>
      <c r="O24" s="991"/>
      <c r="P24" s="991"/>
      <c r="Q24" s="991"/>
      <c r="R24" s="992"/>
    </row>
    <row r="25" spans="1:19" s="90" customFormat="1" ht="61.5" customHeight="1" x14ac:dyDescent="0.25">
      <c r="A25" s="285">
        <v>11</v>
      </c>
      <c r="B25" s="82">
        <v>1</v>
      </c>
      <c r="C25" s="82">
        <v>4</v>
      </c>
      <c r="D25" s="83">
        <v>2</v>
      </c>
      <c r="E25" s="111" t="s">
        <v>853</v>
      </c>
      <c r="F25" s="85" t="s">
        <v>854</v>
      </c>
      <c r="G25" s="83" t="s">
        <v>810</v>
      </c>
      <c r="H25" s="88" t="s">
        <v>96</v>
      </c>
      <c r="I25" s="93" t="s">
        <v>850</v>
      </c>
      <c r="J25" s="83" t="s">
        <v>804</v>
      </c>
      <c r="K25" s="88"/>
      <c r="L25" s="88" t="s">
        <v>842</v>
      </c>
      <c r="M25" s="89"/>
      <c r="N25" s="89">
        <v>15000</v>
      </c>
      <c r="O25" s="89"/>
      <c r="P25" s="89">
        <v>15000</v>
      </c>
      <c r="Q25" s="83" t="s">
        <v>836</v>
      </c>
      <c r="R25" s="83" t="s">
        <v>807</v>
      </c>
    </row>
    <row r="26" spans="1:19" s="90" customFormat="1" ht="61.5" customHeight="1" x14ac:dyDescent="0.25">
      <c r="A26" s="286">
        <v>11</v>
      </c>
      <c r="B26" s="48">
        <v>1</v>
      </c>
      <c r="C26" s="48">
        <v>4</v>
      </c>
      <c r="D26" s="49">
        <v>2</v>
      </c>
      <c r="E26" s="50" t="s">
        <v>853</v>
      </c>
      <c r="F26" s="164" t="s">
        <v>854</v>
      </c>
      <c r="G26" s="49" t="s">
        <v>810</v>
      </c>
      <c r="H26" s="54" t="s">
        <v>96</v>
      </c>
      <c r="I26" s="53" t="s">
        <v>850</v>
      </c>
      <c r="J26" s="52" t="s">
        <v>837</v>
      </c>
      <c r="K26" s="54"/>
      <c r="L26" s="284" t="s">
        <v>855</v>
      </c>
      <c r="M26" s="51"/>
      <c r="N26" s="56">
        <v>14000</v>
      </c>
      <c r="O26" s="51"/>
      <c r="P26" s="56">
        <v>14000</v>
      </c>
      <c r="Q26" s="49" t="s">
        <v>836</v>
      </c>
      <c r="R26" s="49" t="s">
        <v>807</v>
      </c>
    </row>
    <row r="27" spans="1:19" s="90" customFormat="1" ht="33.75" customHeight="1" x14ac:dyDescent="0.25">
      <c r="A27" s="988" t="s">
        <v>856</v>
      </c>
      <c r="B27" s="989"/>
      <c r="C27" s="989"/>
      <c r="D27" s="989"/>
      <c r="E27" s="989"/>
      <c r="F27" s="989"/>
      <c r="G27" s="989"/>
      <c r="H27" s="989"/>
      <c r="I27" s="989"/>
      <c r="J27" s="989"/>
      <c r="K27" s="989"/>
      <c r="L27" s="989"/>
      <c r="M27" s="989"/>
      <c r="N27" s="989"/>
      <c r="O27" s="989"/>
      <c r="P27" s="989"/>
      <c r="Q27" s="989"/>
      <c r="R27" s="990"/>
    </row>
    <row r="28" spans="1:19" s="90" customFormat="1" ht="108" customHeight="1" x14ac:dyDescent="0.25">
      <c r="A28" s="285">
        <v>12</v>
      </c>
      <c r="B28" s="82">
        <v>3</v>
      </c>
      <c r="C28" s="82">
        <v>4</v>
      </c>
      <c r="D28" s="83">
        <v>2</v>
      </c>
      <c r="E28" s="111" t="s">
        <v>857</v>
      </c>
      <c r="F28" s="85" t="s">
        <v>858</v>
      </c>
      <c r="G28" s="83" t="s">
        <v>144</v>
      </c>
      <c r="H28" s="88" t="s">
        <v>96</v>
      </c>
      <c r="I28" s="93" t="s">
        <v>164</v>
      </c>
      <c r="J28" s="83" t="s">
        <v>804</v>
      </c>
      <c r="K28" s="88"/>
      <c r="L28" s="88" t="s">
        <v>859</v>
      </c>
      <c r="M28" s="89"/>
      <c r="N28" s="89">
        <v>25000</v>
      </c>
      <c r="O28" s="89"/>
      <c r="P28" s="89">
        <v>25000</v>
      </c>
      <c r="Q28" s="83" t="s">
        <v>836</v>
      </c>
      <c r="R28" s="83" t="s">
        <v>807</v>
      </c>
    </row>
    <row r="29" spans="1:19" s="90" customFormat="1" ht="108" customHeight="1" x14ac:dyDescent="0.25">
      <c r="A29" s="286">
        <v>12</v>
      </c>
      <c r="B29" s="48">
        <v>3</v>
      </c>
      <c r="C29" s="48">
        <v>4</v>
      </c>
      <c r="D29" s="49">
        <v>2</v>
      </c>
      <c r="E29" s="50" t="s">
        <v>857</v>
      </c>
      <c r="F29" s="164" t="s">
        <v>858</v>
      </c>
      <c r="G29" s="49" t="s">
        <v>144</v>
      </c>
      <c r="H29" s="54" t="s">
        <v>96</v>
      </c>
      <c r="I29" s="53" t="s">
        <v>164</v>
      </c>
      <c r="J29" s="52" t="s">
        <v>837</v>
      </c>
      <c r="K29" s="54"/>
      <c r="L29" s="54" t="s">
        <v>838</v>
      </c>
      <c r="M29" s="51"/>
      <c r="N29" s="56">
        <v>24510.75</v>
      </c>
      <c r="O29" s="51"/>
      <c r="P29" s="56">
        <v>24510.75</v>
      </c>
      <c r="Q29" s="49" t="s">
        <v>836</v>
      </c>
      <c r="R29" s="49" t="s">
        <v>807</v>
      </c>
    </row>
    <row r="30" spans="1:19" s="90" customFormat="1" ht="41.25" customHeight="1" x14ac:dyDescent="0.25">
      <c r="A30" s="988" t="s">
        <v>860</v>
      </c>
      <c r="B30" s="989"/>
      <c r="C30" s="989"/>
      <c r="D30" s="989"/>
      <c r="E30" s="989"/>
      <c r="F30" s="989"/>
      <c r="G30" s="989"/>
      <c r="H30" s="989"/>
      <c r="I30" s="989"/>
      <c r="J30" s="989"/>
      <c r="K30" s="989"/>
      <c r="L30" s="989"/>
      <c r="M30" s="989"/>
      <c r="N30" s="989"/>
      <c r="O30" s="989"/>
      <c r="P30" s="989"/>
      <c r="Q30" s="989"/>
      <c r="R30" s="990"/>
    </row>
    <row r="31" spans="1:19" s="90" customFormat="1" ht="110.25" customHeight="1" x14ac:dyDescent="0.25">
      <c r="A31" s="285">
        <v>13</v>
      </c>
      <c r="B31" s="82">
        <v>3</v>
      </c>
      <c r="C31" s="82">
        <v>4</v>
      </c>
      <c r="D31" s="83">
        <v>2</v>
      </c>
      <c r="E31" s="111" t="s">
        <v>861</v>
      </c>
      <c r="F31" s="85" t="s">
        <v>862</v>
      </c>
      <c r="G31" s="83" t="s">
        <v>863</v>
      </c>
      <c r="H31" s="88" t="s">
        <v>96</v>
      </c>
      <c r="I31" s="83" t="s">
        <v>864</v>
      </c>
      <c r="J31" s="83" t="s">
        <v>804</v>
      </c>
      <c r="K31" s="88"/>
      <c r="L31" s="88" t="s">
        <v>859</v>
      </c>
      <c r="M31" s="89"/>
      <c r="N31" s="89">
        <v>44000</v>
      </c>
      <c r="O31" s="89"/>
      <c r="P31" s="89">
        <v>44000</v>
      </c>
      <c r="Q31" s="83" t="s">
        <v>836</v>
      </c>
      <c r="R31" s="83" t="s">
        <v>807</v>
      </c>
    </row>
    <row r="32" spans="1:19" s="90" customFormat="1" ht="110.25" customHeight="1" x14ac:dyDescent="0.25">
      <c r="A32" s="286">
        <v>13</v>
      </c>
      <c r="B32" s="63">
        <v>3</v>
      </c>
      <c r="C32" s="63">
        <v>4</v>
      </c>
      <c r="D32" s="57">
        <v>2</v>
      </c>
      <c r="E32" s="50" t="s">
        <v>861</v>
      </c>
      <c r="F32" s="288" t="s">
        <v>862</v>
      </c>
      <c r="G32" s="57" t="s">
        <v>863</v>
      </c>
      <c r="H32" s="60" t="s">
        <v>96</v>
      </c>
      <c r="I32" s="57" t="s">
        <v>864</v>
      </c>
      <c r="J32" s="289" t="s">
        <v>837</v>
      </c>
      <c r="K32" s="60"/>
      <c r="L32" s="54" t="s">
        <v>859</v>
      </c>
      <c r="M32" s="61"/>
      <c r="N32" s="62">
        <v>26402.83</v>
      </c>
      <c r="O32" s="61"/>
      <c r="P32" s="62">
        <v>26402.83</v>
      </c>
      <c r="Q32" s="49" t="s">
        <v>836</v>
      </c>
      <c r="R32" s="57" t="s">
        <v>807</v>
      </c>
    </row>
    <row r="33" spans="1:18" s="90" customFormat="1" ht="34.5" customHeight="1" x14ac:dyDescent="0.25">
      <c r="A33" s="867" t="s">
        <v>847</v>
      </c>
      <c r="B33" s="868"/>
      <c r="C33" s="868"/>
      <c r="D33" s="868"/>
      <c r="E33" s="868"/>
      <c r="F33" s="868"/>
      <c r="G33" s="868"/>
      <c r="H33" s="868"/>
      <c r="I33" s="868"/>
      <c r="J33" s="868"/>
      <c r="K33" s="868"/>
      <c r="L33" s="868"/>
      <c r="M33" s="868"/>
      <c r="N33" s="868"/>
      <c r="O33" s="868"/>
      <c r="P33" s="868"/>
      <c r="Q33" s="868"/>
      <c r="R33" s="869"/>
    </row>
    <row r="34" spans="1:18" s="90" customFormat="1" ht="75" x14ac:dyDescent="0.25">
      <c r="A34" s="285">
        <v>14</v>
      </c>
      <c r="B34" s="133">
        <v>3</v>
      </c>
      <c r="C34" s="133">
        <v>4</v>
      </c>
      <c r="D34" s="128">
        <v>2</v>
      </c>
      <c r="E34" s="111" t="s">
        <v>865</v>
      </c>
      <c r="F34" s="159" t="s">
        <v>866</v>
      </c>
      <c r="G34" s="128" t="s">
        <v>37</v>
      </c>
      <c r="H34" s="137" t="s">
        <v>96</v>
      </c>
      <c r="I34" s="290" t="s">
        <v>89</v>
      </c>
      <c r="J34" s="128" t="s">
        <v>804</v>
      </c>
      <c r="K34" s="137"/>
      <c r="L34" s="88" t="s">
        <v>859</v>
      </c>
      <c r="M34" s="161"/>
      <c r="N34" s="161">
        <v>20000</v>
      </c>
      <c r="O34" s="161"/>
      <c r="P34" s="161">
        <v>20000</v>
      </c>
      <c r="Q34" s="83" t="s">
        <v>836</v>
      </c>
      <c r="R34" s="128" t="s">
        <v>807</v>
      </c>
    </row>
    <row r="35" spans="1:18" s="90" customFormat="1" ht="52.5" customHeight="1" x14ac:dyDescent="0.25">
      <c r="A35" s="994">
        <v>14</v>
      </c>
      <c r="B35" s="670">
        <v>3</v>
      </c>
      <c r="C35" s="670">
        <v>4</v>
      </c>
      <c r="D35" s="655">
        <v>2</v>
      </c>
      <c r="E35" s="673" t="s">
        <v>865</v>
      </c>
      <c r="F35" s="996" t="s">
        <v>867</v>
      </c>
      <c r="G35" s="49" t="s">
        <v>37</v>
      </c>
      <c r="H35" s="54" t="s">
        <v>96</v>
      </c>
      <c r="I35" s="53" t="s">
        <v>89</v>
      </c>
      <c r="J35" s="837" t="s">
        <v>837</v>
      </c>
      <c r="K35" s="661"/>
      <c r="L35" s="661" t="s">
        <v>859</v>
      </c>
      <c r="M35" s="664"/>
      <c r="N35" s="667">
        <v>25000</v>
      </c>
      <c r="O35" s="664"/>
      <c r="P35" s="667">
        <v>25000</v>
      </c>
      <c r="Q35" s="655" t="s">
        <v>836</v>
      </c>
      <c r="R35" s="655" t="s">
        <v>807</v>
      </c>
    </row>
    <row r="36" spans="1:18" s="90" customFormat="1" ht="53.25" customHeight="1" x14ac:dyDescent="0.25">
      <c r="A36" s="995"/>
      <c r="B36" s="672"/>
      <c r="C36" s="672"/>
      <c r="D36" s="657"/>
      <c r="E36" s="675"/>
      <c r="F36" s="997"/>
      <c r="G36" s="291" t="s">
        <v>66</v>
      </c>
      <c r="H36" s="291" t="s">
        <v>68</v>
      </c>
      <c r="I36" s="26" t="s">
        <v>868</v>
      </c>
      <c r="J36" s="839"/>
      <c r="K36" s="663"/>
      <c r="L36" s="663"/>
      <c r="M36" s="666"/>
      <c r="N36" s="669"/>
      <c r="O36" s="666"/>
      <c r="P36" s="669"/>
      <c r="Q36" s="657"/>
      <c r="R36" s="657"/>
    </row>
    <row r="37" spans="1:18" s="90" customFormat="1" ht="39" customHeight="1" x14ac:dyDescent="0.25">
      <c r="A37" s="988" t="s">
        <v>869</v>
      </c>
      <c r="B37" s="989"/>
      <c r="C37" s="989"/>
      <c r="D37" s="989"/>
      <c r="E37" s="989"/>
      <c r="F37" s="989"/>
      <c r="G37" s="989"/>
      <c r="H37" s="989"/>
      <c r="I37" s="989"/>
      <c r="J37" s="989"/>
      <c r="K37" s="989"/>
      <c r="L37" s="989"/>
      <c r="M37" s="989"/>
      <c r="N37" s="989"/>
      <c r="O37" s="989"/>
      <c r="P37" s="989"/>
      <c r="Q37" s="989"/>
      <c r="R37" s="990"/>
    </row>
    <row r="38" spans="1:18" s="90" customFormat="1" ht="60" x14ac:dyDescent="0.25">
      <c r="A38" s="285">
        <v>15</v>
      </c>
      <c r="B38" s="133">
        <v>1</v>
      </c>
      <c r="C38" s="133">
        <v>4</v>
      </c>
      <c r="D38" s="128">
        <v>2</v>
      </c>
      <c r="E38" s="111" t="s">
        <v>870</v>
      </c>
      <c r="F38" s="159" t="s">
        <v>871</v>
      </c>
      <c r="G38" s="82" t="s">
        <v>144</v>
      </c>
      <c r="H38" s="137" t="s">
        <v>96</v>
      </c>
      <c r="I38" s="290" t="s">
        <v>214</v>
      </c>
      <c r="J38" s="128" t="s">
        <v>804</v>
      </c>
      <c r="K38" s="137"/>
      <c r="L38" s="137" t="s">
        <v>838</v>
      </c>
      <c r="M38" s="161"/>
      <c r="N38" s="161">
        <v>25000</v>
      </c>
      <c r="O38" s="161"/>
      <c r="P38" s="161">
        <v>25000</v>
      </c>
      <c r="Q38" s="83" t="s">
        <v>836</v>
      </c>
      <c r="R38" s="128" t="s">
        <v>807</v>
      </c>
    </row>
    <row r="39" spans="1:18" s="90" customFormat="1" ht="79.5" customHeight="1" x14ac:dyDescent="0.25">
      <c r="A39" s="286">
        <v>15</v>
      </c>
      <c r="B39" s="63">
        <v>1</v>
      </c>
      <c r="C39" s="63">
        <v>4</v>
      </c>
      <c r="D39" s="57">
        <v>2</v>
      </c>
      <c r="E39" s="50" t="s">
        <v>870</v>
      </c>
      <c r="F39" s="288" t="s">
        <v>871</v>
      </c>
      <c r="G39" s="48" t="s">
        <v>144</v>
      </c>
      <c r="H39" s="60" t="s">
        <v>96</v>
      </c>
      <c r="I39" s="59" t="s">
        <v>214</v>
      </c>
      <c r="J39" s="289" t="s">
        <v>872</v>
      </c>
      <c r="K39" s="60"/>
      <c r="L39" s="60" t="s">
        <v>838</v>
      </c>
      <c r="M39" s="61"/>
      <c r="N39" s="62">
        <v>15086.47</v>
      </c>
      <c r="O39" s="61"/>
      <c r="P39" s="62">
        <v>15086.47</v>
      </c>
      <c r="Q39" s="49" t="s">
        <v>836</v>
      </c>
      <c r="R39" s="57" t="s">
        <v>807</v>
      </c>
    </row>
    <row r="40" spans="1:18" s="90" customFormat="1" ht="32.25" customHeight="1" x14ac:dyDescent="0.25">
      <c r="A40" s="867" t="s">
        <v>873</v>
      </c>
      <c r="B40" s="991"/>
      <c r="C40" s="991"/>
      <c r="D40" s="991"/>
      <c r="E40" s="991"/>
      <c r="F40" s="991"/>
      <c r="G40" s="991"/>
      <c r="H40" s="991"/>
      <c r="I40" s="991"/>
      <c r="J40" s="991"/>
      <c r="K40" s="991"/>
      <c r="L40" s="991"/>
      <c r="M40" s="991"/>
      <c r="N40" s="991"/>
      <c r="O40" s="991"/>
      <c r="P40" s="991"/>
      <c r="Q40" s="991"/>
      <c r="R40" s="992"/>
    </row>
    <row r="41" spans="1:18" s="90" customFormat="1" ht="66" customHeight="1" x14ac:dyDescent="0.25">
      <c r="A41" s="82">
        <v>16</v>
      </c>
      <c r="B41" s="82">
        <v>3</v>
      </c>
      <c r="C41" s="82">
        <v>4</v>
      </c>
      <c r="D41" s="82">
        <v>2</v>
      </c>
      <c r="E41" s="111" t="s">
        <v>874</v>
      </c>
      <c r="F41" s="85" t="s">
        <v>875</v>
      </c>
      <c r="G41" s="82" t="s">
        <v>144</v>
      </c>
      <c r="H41" s="88" t="s">
        <v>96</v>
      </c>
      <c r="I41" s="82">
        <v>20</v>
      </c>
      <c r="J41" s="292" t="s">
        <v>804</v>
      </c>
      <c r="K41" s="88"/>
      <c r="L41" s="82" t="s">
        <v>876</v>
      </c>
      <c r="M41" s="89"/>
      <c r="N41" s="89">
        <v>21000</v>
      </c>
      <c r="O41" s="293"/>
      <c r="P41" s="89">
        <v>21000</v>
      </c>
      <c r="Q41" s="83" t="s">
        <v>836</v>
      </c>
      <c r="R41" s="83" t="s">
        <v>807</v>
      </c>
    </row>
    <row r="42" spans="1:18" s="90" customFormat="1" ht="100.5" customHeight="1" x14ac:dyDescent="0.25">
      <c r="A42" s="48">
        <v>16</v>
      </c>
      <c r="B42" s="48">
        <v>3</v>
      </c>
      <c r="C42" s="48">
        <v>4</v>
      </c>
      <c r="D42" s="48">
        <v>2</v>
      </c>
      <c r="E42" s="50" t="s">
        <v>874</v>
      </c>
      <c r="F42" s="164" t="s">
        <v>877</v>
      </c>
      <c r="G42" s="48" t="s">
        <v>144</v>
      </c>
      <c r="H42" s="54" t="s">
        <v>96</v>
      </c>
      <c r="I42" s="48">
        <v>20</v>
      </c>
      <c r="J42" s="289" t="s">
        <v>872</v>
      </c>
      <c r="K42" s="54"/>
      <c r="L42" s="48" t="s">
        <v>876</v>
      </c>
      <c r="M42" s="51"/>
      <c r="N42" s="56">
        <v>20593.16</v>
      </c>
      <c r="O42" s="294"/>
      <c r="P42" s="56">
        <v>20593.16</v>
      </c>
      <c r="Q42" s="49" t="s">
        <v>836</v>
      </c>
      <c r="R42" s="49" t="s">
        <v>807</v>
      </c>
    </row>
    <row r="43" spans="1:18" s="90" customFormat="1" ht="30.75" customHeight="1" x14ac:dyDescent="0.25">
      <c r="A43" s="867" t="s">
        <v>847</v>
      </c>
      <c r="B43" s="991"/>
      <c r="C43" s="991"/>
      <c r="D43" s="991"/>
      <c r="E43" s="991"/>
      <c r="F43" s="991"/>
      <c r="G43" s="991"/>
      <c r="H43" s="991"/>
      <c r="I43" s="991"/>
      <c r="J43" s="991"/>
      <c r="K43" s="991"/>
      <c r="L43" s="991"/>
      <c r="M43" s="991"/>
      <c r="N43" s="991"/>
      <c r="O43" s="991"/>
      <c r="P43" s="991"/>
      <c r="Q43" s="991"/>
      <c r="R43" s="992"/>
    </row>
    <row r="44" spans="1:18" s="102" customFormat="1" ht="65.25" customHeight="1" x14ac:dyDescent="0.25">
      <c r="A44" s="993">
        <v>17</v>
      </c>
      <c r="B44" s="993">
        <v>1</v>
      </c>
      <c r="C44" s="984">
        <v>4</v>
      </c>
      <c r="D44" s="993">
        <v>5</v>
      </c>
      <c r="E44" s="861" t="s">
        <v>878</v>
      </c>
      <c r="F44" s="984" t="s">
        <v>879</v>
      </c>
      <c r="G44" s="984" t="s">
        <v>144</v>
      </c>
      <c r="H44" s="95" t="s">
        <v>880</v>
      </c>
      <c r="I44" s="134" t="s">
        <v>50</v>
      </c>
      <c r="J44" s="865" t="s">
        <v>881</v>
      </c>
      <c r="K44" s="987"/>
      <c r="L44" s="987" t="s">
        <v>882</v>
      </c>
      <c r="M44" s="983"/>
      <c r="N44" s="983">
        <v>50392</v>
      </c>
      <c r="O44" s="983"/>
      <c r="P44" s="983">
        <v>45392</v>
      </c>
      <c r="Q44" s="984" t="s">
        <v>883</v>
      </c>
      <c r="R44" s="984" t="s">
        <v>884</v>
      </c>
    </row>
    <row r="45" spans="1:18" s="102" customFormat="1" ht="141.75" customHeight="1" x14ac:dyDescent="0.25">
      <c r="A45" s="993"/>
      <c r="B45" s="993"/>
      <c r="C45" s="984"/>
      <c r="D45" s="993"/>
      <c r="E45" s="861"/>
      <c r="F45" s="984"/>
      <c r="G45" s="984"/>
      <c r="H45" s="95" t="s">
        <v>42</v>
      </c>
      <c r="I45" s="134" t="s">
        <v>325</v>
      </c>
      <c r="J45" s="866"/>
      <c r="K45" s="987"/>
      <c r="L45" s="987"/>
      <c r="M45" s="983"/>
      <c r="N45" s="983"/>
      <c r="O45" s="983"/>
      <c r="P45" s="983"/>
      <c r="Q45" s="984"/>
      <c r="R45" s="984"/>
    </row>
    <row r="46" spans="1:18" s="102" customFormat="1" ht="83.25" customHeight="1" x14ac:dyDescent="0.25">
      <c r="A46" s="985">
        <v>17</v>
      </c>
      <c r="B46" s="985">
        <v>1</v>
      </c>
      <c r="C46" s="976">
        <v>4</v>
      </c>
      <c r="D46" s="985">
        <v>5</v>
      </c>
      <c r="E46" s="986" t="s">
        <v>878</v>
      </c>
      <c r="F46" s="976" t="s">
        <v>879</v>
      </c>
      <c r="G46" s="976" t="s">
        <v>144</v>
      </c>
      <c r="H46" s="104" t="s">
        <v>880</v>
      </c>
      <c r="I46" s="295" t="s">
        <v>50</v>
      </c>
      <c r="J46" s="980" t="s">
        <v>881</v>
      </c>
      <c r="K46" s="982"/>
      <c r="L46" s="982" t="s">
        <v>882</v>
      </c>
      <c r="M46" s="975"/>
      <c r="N46" s="651">
        <v>49078.49</v>
      </c>
      <c r="O46" s="975"/>
      <c r="P46" s="651">
        <v>44078.49</v>
      </c>
      <c r="Q46" s="976" t="s">
        <v>883</v>
      </c>
      <c r="R46" s="976" t="s">
        <v>884</v>
      </c>
    </row>
    <row r="47" spans="1:18" s="102" customFormat="1" ht="114.75" customHeight="1" x14ac:dyDescent="0.25">
      <c r="A47" s="985"/>
      <c r="B47" s="985"/>
      <c r="C47" s="976"/>
      <c r="D47" s="985"/>
      <c r="E47" s="986"/>
      <c r="F47" s="976"/>
      <c r="G47" s="976"/>
      <c r="H47" s="104" t="s">
        <v>42</v>
      </c>
      <c r="I47" s="295" t="s">
        <v>325</v>
      </c>
      <c r="J47" s="981"/>
      <c r="K47" s="982"/>
      <c r="L47" s="982"/>
      <c r="M47" s="975"/>
      <c r="N47" s="651"/>
      <c r="O47" s="975"/>
      <c r="P47" s="651"/>
      <c r="Q47" s="976"/>
      <c r="R47" s="976"/>
    </row>
    <row r="48" spans="1:18" s="102" customFormat="1" ht="39" customHeight="1" x14ac:dyDescent="0.25">
      <c r="A48" s="977" t="s">
        <v>885</v>
      </c>
      <c r="B48" s="978"/>
      <c r="C48" s="978"/>
      <c r="D48" s="978"/>
      <c r="E48" s="978"/>
      <c r="F48" s="978"/>
      <c r="G48" s="978"/>
      <c r="H48" s="978"/>
      <c r="I48" s="978"/>
      <c r="J48" s="978"/>
      <c r="K48" s="978"/>
      <c r="L48" s="978"/>
      <c r="M48" s="978"/>
      <c r="N48" s="978"/>
      <c r="O48" s="978"/>
      <c r="P48" s="978"/>
      <c r="Q48" s="978"/>
      <c r="R48" s="979"/>
    </row>
    <row r="49" spans="1:18" s="90" customFormat="1" ht="207" customHeight="1" x14ac:dyDescent="0.25">
      <c r="A49" s="82">
        <v>18</v>
      </c>
      <c r="B49" s="82">
        <v>1</v>
      </c>
      <c r="C49" s="82">
        <v>4</v>
      </c>
      <c r="D49" s="82">
        <v>5</v>
      </c>
      <c r="E49" s="111" t="s">
        <v>886</v>
      </c>
      <c r="F49" s="83" t="s">
        <v>887</v>
      </c>
      <c r="G49" s="83" t="s">
        <v>144</v>
      </c>
      <c r="H49" s="83" t="s">
        <v>96</v>
      </c>
      <c r="I49" s="83">
        <v>20</v>
      </c>
      <c r="J49" s="83" t="s">
        <v>888</v>
      </c>
      <c r="K49" s="293"/>
      <c r="L49" s="83" t="s">
        <v>859</v>
      </c>
      <c r="M49" s="136"/>
      <c r="N49" s="296">
        <v>25000</v>
      </c>
      <c r="O49" s="297"/>
      <c r="P49" s="296">
        <v>25000</v>
      </c>
      <c r="Q49" s="83" t="s">
        <v>806</v>
      </c>
      <c r="R49" s="83" t="s">
        <v>807</v>
      </c>
    </row>
    <row r="50" spans="1:18" s="90" customFormat="1" ht="207" customHeight="1" x14ac:dyDescent="0.25">
      <c r="A50" s="48">
        <v>18</v>
      </c>
      <c r="B50" s="48">
        <v>1</v>
      </c>
      <c r="C50" s="48">
        <v>4</v>
      </c>
      <c r="D50" s="48">
        <v>5</v>
      </c>
      <c r="E50" s="50" t="s">
        <v>886</v>
      </c>
      <c r="F50" s="49" t="s">
        <v>887</v>
      </c>
      <c r="G50" s="49" t="s">
        <v>144</v>
      </c>
      <c r="H50" s="49" t="s">
        <v>96</v>
      </c>
      <c r="I50" s="49">
        <v>20</v>
      </c>
      <c r="J50" s="52" t="s">
        <v>889</v>
      </c>
      <c r="K50" s="294"/>
      <c r="L50" s="49" t="s">
        <v>859</v>
      </c>
      <c r="M50" s="298"/>
      <c r="N50" s="299">
        <v>25000</v>
      </c>
      <c r="O50" s="300"/>
      <c r="P50" s="299">
        <v>25000</v>
      </c>
      <c r="Q50" s="49" t="s">
        <v>806</v>
      </c>
      <c r="R50" s="49" t="s">
        <v>807</v>
      </c>
    </row>
    <row r="51" spans="1:18" s="90" customFormat="1" ht="36.75" customHeight="1" x14ac:dyDescent="0.25">
      <c r="A51" s="968" t="s">
        <v>890</v>
      </c>
      <c r="B51" s="969"/>
      <c r="C51" s="969"/>
      <c r="D51" s="969"/>
      <c r="E51" s="969"/>
      <c r="F51" s="969"/>
      <c r="G51" s="969"/>
      <c r="H51" s="969"/>
      <c r="I51" s="969"/>
      <c r="J51" s="969"/>
      <c r="K51" s="969"/>
      <c r="L51" s="969"/>
      <c r="M51" s="969"/>
      <c r="N51" s="969"/>
      <c r="O51" s="969"/>
      <c r="P51" s="969"/>
      <c r="Q51" s="969"/>
      <c r="R51" s="970"/>
    </row>
    <row r="52" spans="1:18" s="90" customFormat="1" ht="231" customHeight="1" x14ac:dyDescent="0.25">
      <c r="A52" s="512">
        <v>19</v>
      </c>
      <c r="B52" s="512">
        <v>1</v>
      </c>
      <c r="C52" s="512">
        <v>4</v>
      </c>
      <c r="D52" s="512">
        <v>2</v>
      </c>
      <c r="E52" s="513" t="s">
        <v>891</v>
      </c>
      <c r="F52" s="480" t="s">
        <v>892</v>
      </c>
      <c r="G52" s="480" t="s">
        <v>37</v>
      </c>
      <c r="H52" s="480" t="s">
        <v>96</v>
      </c>
      <c r="I52" s="480">
        <v>40</v>
      </c>
      <c r="J52" s="480" t="s">
        <v>804</v>
      </c>
      <c r="K52" s="514"/>
      <c r="L52" s="480" t="s">
        <v>859</v>
      </c>
      <c r="M52" s="515"/>
      <c r="N52" s="516">
        <v>12000</v>
      </c>
      <c r="O52" s="517"/>
      <c r="P52" s="516">
        <v>12000</v>
      </c>
      <c r="Q52" s="480" t="s">
        <v>806</v>
      </c>
      <c r="R52" s="480" t="s">
        <v>807</v>
      </c>
    </row>
    <row r="53" spans="1:18" s="90" customFormat="1" ht="32.25" customHeight="1" x14ac:dyDescent="0.25">
      <c r="A53" s="971" t="s">
        <v>893</v>
      </c>
      <c r="B53" s="971"/>
      <c r="C53" s="971"/>
      <c r="D53" s="971"/>
      <c r="E53" s="971"/>
      <c r="F53" s="971"/>
      <c r="G53" s="971"/>
      <c r="H53" s="971"/>
      <c r="I53" s="971"/>
      <c r="J53" s="971"/>
      <c r="K53" s="971"/>
      <c r="L53" s="971"/>
      <c r="M53" s="971"/>
      <c r="N53" s="971"/>
      <c r="O53" s="971"/>
      <c r="P53" s="971"/>
      <c r="Q53" s="971"/>
      <c r="R53" s="971"/>
    </row>
    <row r="54" spans="1:18" s="90" customFormat="1" ht="90" x14ac:dyDescent="0.25">
      <c r="A54" s="82">
        <v>20</v>
      </c>
      <c r="B54" s="82">
        <v>5</v>
      </c>
      <c r="C54" s="82">
        <v>4</v>
      </c>
      <c r="D54" s="82">
        <v>2</v>
      </c>
      <c r="E54" s="111" t="s">
        <v>894</v>
      </c>
      <c r="F54" s="83" t="s">
        <v>895</v>
      </c>
      <c r="G54" s="83" t="s">
        <v>144</v>
      </c>
      <c r="H54" s="83" t="s">
        <v>96</v>
      </c>
      <c r="I54" s="83">
        <v>40</v>
      </c>
      <c r="J54" s="83" t="s">
        <v>804</v>
      </c>
      <c r="K54" s="293"/>
      <c r="L54" s="83" t="s">
        <v>859</v>
      </c>
      <c r="M54" s="136"/>
      <c r="N54" s="296">
        <v>9000</v>
      </c>
      <c r="O54" s="297"/>
      <c r="P54" s="296">
        <v>9000</v>
      </c>
      <c r="Q54" s="83" t="s">
        <v>806</v>
      </c>
      <c r="R54" s="83" t="s">
        <v>807</v>
      </c>
    </row>
    <row r="55" spans="1:18" s="90" customFormat="1" ht="128.25" customHeight="1" x14ac:dyDescent="0.25">
      <c r="A55" s="48">
        <v>20</v>
      </c>
      <c r="B55" s="48">
        <v>5</v>
      </c>
      <c r="C55" s="48">
        <v>4</v>
      </c>
      <c r="D55" s="48">
        <v>2</v>
      </c>
      <c r="E55" s="50" t="s">
        <v>894</v>
      </c>
      <c r="F55" s="52" t="s">
        <v>896</v>
      </c>
      <c r="G55" s="49" t="s">
        <v>144</v>
      </c>
      <c r="H55" s="49" t="s">
        <v>96</v>
      </c>
      <c r="I55" s="52">
        <v>45</v>
      </c>
      <c r="J55" s="52" t="s">
        <v>872</v>
      </c>
      <c r="K55" s="294"/>
      <c r="L55" s="49" t="s">
        <v>859</v>
      </c>
      <c r="M55" s="298"/>
      <c r="N55" s="301">
        <v>3880</v>
      </c>
      <c r="O55" s="300"/>
      <c r="P55" s="301">
        <v>3880</v>
      </c>
      <c r="Q55" s="49" t="s">
        <v>806</v>
      </c>
      <c r="R55" s="49" t="s">
        <v>807</v>
      </c>
    </row>
    <row r="56" spans="1:18" s="90" customFormat="1" ht="36" customHeight="1" x14ac:dyDescent="0.25">
      <c r="A56" s="867" t="s">
        <v>897</v>
      </c>
      <c r="B56" s="868"/>
      <c r="C56" s="868"/>
      <c r="D56" s="868"/>
      <c r="E56" s="868"/>
      <c r="F56" s="868"/>
      <c r="G56" s="868"/>
      <c r="H56" s="868"/>
      <c r="I56" s="868"/>
      <c r="J56" s="868"/>
      <c r="K56" s="868"/>
      <c r="L56" s="868"/>
      <c r="M56" s="868"/>
      <c r="N56" s="868"/>
      <c r="O56" s="868"/>
      <c r="P56" s="868"/>
      <c r="Q56" s="868"/>
      <c r="R56" s="869"/>
    </row>
    <row r="57" spans="1:18" s="102" customFormat="1" ht="75" x14ac:dyDescent="0.25">
      <c r="A57" s="94">
        <v>21</v>
      </c>
      <c r="B57" s="94">
        <v>1</v>
      </c>
      <c r="C57" s="94">
        <v>4</v>
      </c>
      <c r="D57" s="94">
        <v>2</v>
      </c>
      <c r="E57" s="96" t="s">
        <v>898</v>
      </c>
      <c r="F57" s="95" t="s">
        <v>899</v>
      </c>
      <c r="G57" s="95" t="s">
        <v>900</v>
      </c>
      <c r="H57" s="95" t="s">
        <v>96</v>
      </c>
      <c r="I57" s="95">
        <v>20</v>
      </c>
      <c r="J57" s="95" t="s">
        <v>901</v>
      </c>
      <c r="K57" s="302"/>
      <c r="L57" s="95" t="s">
        <v>859</v>
      </c>
      <c r="M57" s="303"/>
      <c r="N57" s="304">
        <v>4000</v>
      </c>
      <c r="O57" s="305"/>
      <c r="P57" s="304">
        <v>4000</v>
      </c>
      <c r="Q57" s="95" t="s">
        <v>806</v>
      </c>
      <c r="R57" s="95" t="s">
        <v>807</v>
      </c>
    </row>
    <row r="58" spans="1:18" ht="90" x14ac:dyDescent="0.25">
      <c r="A58" s="103">
        <v>21</v>
      </c>
      <c r="B58" s="103">
        <v>1</v>
      </c>
      <c r="C58" s="103">
        <v>4</v>
      </c>
      <c r="D58" s="103">
        <v>2</v>
      </c>
      <c r="E58" s="105" t="s">
        <v>898</v>
      </c>
      <c r="F58" s="104" t="s">
        <v>899</v>
      </c>
      <c r="G58" s="104" t="s">
        <v>900</v>
      </c>
      <c r="H58" s="104" t="s">
        <v>96</v>
      </c>
      <c r="I58" s="104">
        <v>20</v>
      </c>
      <c r="J58" s="52" t="s">
        <v>902</v>
      </c>
      <c r="K58" s="306"/>
      <c r="L58" s="104" t="s">
        <v>859</v>
      </c>
      <c r="M58" s="307"/>
      <c r="N58" s="301">
        <v>10000</v>
      </c>
      <c r="O58" s="308"/>
      <c r="P58" s="301">
        <v>10000</v>
      </c>
      <c r="Q58" s="104" t="s">
        <v>806</v>
      </c>
      <c r="R58" s="104" t="s">
        <v>807</v>
      </c>
    </row>
    <row r="59" spans="1:18" ht="37.5" customHeight="1" x14ac:dyDescent="0.25">
      <c r="A59" s="972" t="s">
        <v>903</v>
      </c>
      <c r="B59" s="973"/>
      <c r="C59" s="973"/>
      <c r="D59" s="973"/>
      <c r="E59" s="973"/>
      <c r="F59" s="973"/>
      <c r="G59" s="973"/>
      <c r="H59" s="973"/>
      <c r="I59" s="973"/>
      <c r="J59" s="973"/>
      <c r="K59" s="973"/>
      <c r="L59" s="973"/>
      <c r="M59" s="973"/>
      <c r="N59" s="973"/>
      <c r="O59" s="973"/>
      <c r="P59" s="973"/>
      <c r="Q59" s="973"/>
      <c r="R59" s="974"/>
    </row>
    <row r="60" spans="1:18" x14ac:dyDescent="0.25">
      <c r="A60" s="309"/>
      <c r="B60" s="309"/>
      <c r="C60" s="309"/>
      <c r="D60" s="309"/>
      <c r="E60" s="310"/>
      <c r="F60" s="311"/>
      <c r="G60" s="311"/>
      <c r="H60" s="311"/>
      <c r="I60" s="311"/>
      <c r="J60" s="311"/>
      <c r="K60" s="312"/>
      <c r="L60" s="311"/>
      <c r="M60" s="313"/>
      <c r="N60" s="314"/>
      <c r="O60" s="315"/>
      <c r="P60" s="314"/>
      <c r="Q60" s="311"/>
      <c r="R60" s="311"/>
    </row>
    <row r="61" spans="1:18" x14ac:dyDescent="0.25">
      <c r="A61" s="309"/>
      <c r="B61" s="309"/>
      <c r="C61" s="309"/>
      <c r="D61" s="309"/>
      <c r="E61" s="310"/>
      <c r="F61" s="311"/>
      <c r="G61" s="311"/>
      <c r="H61" s="311"/>
      <c r="I61" s="311"/>
      <c r="J61" s="311"/>
      <c r="K61" s="312"/>
      <c r="L61" s="421"/>
      <c r="M61" s="716" t="s">
        <v>1369</v>
      </c>
      <c r="N61" s="717"/>
      <c r="O61" s="718" t="s">
        <v>1370</v>
      </c>
      <c r="P61" s="718"/>
      <c r="Q61" s="311"/>
      <c r="R61" s="311"/>
    </row>
    <row r="62" spans="1:18" x14ac:dyDescent="0.25">
      <c r="A62" s="309"/>
      <c r="B62" s="309"/>
      <c r="C62" s="309"/>
      <c r="D62" s="309"/>
      <c r="E62" s="310"/>
      <c r="F62" s="311"/>
      <c r="G62" s="311"/>
      <c r="H62" s="311"/>
      <c r="I62" s="311"/>
      <c r="J62" s="311"/>
      <c r="K62" s="312"/>
      <c r="L62" s="421"/>
      <c r="M62" s="438" t="s">
        <v>1371</v>
      </c>
      <c r="N62" s="438" t="s">
        <v>1372</v>
      </c>
      <c r="O62" s="438" t="s">
        <v>1371</v>
      </c>
      <c r="P62" s="438" t="s">
        <v>1372</v>
      </c>
      <c r="Q62" s="311"/>
      <c r="R62" s="311"/>
    </row>
    <row r="63" spans="1:18" x14ac:dyDescent="0.25">
      <c r="A63" s="309"/>
      <c r="B63" s="309"/>
      <c r="C63" s="309"/>
      <c r="D63" s="309"/>
      <c r="E63" s="310"/>
      <c r="F63" s="311"/>
      <c r="G63" s="311"/>
      <c r="H63" s="311"/>
      <c r="I63" s="311"/>
      <c r="J63" s="311"/>
      <c r="K63" s="312"/>
      <c r="L63" s="470" t="s">
        <v>1373</v>
      </c>
      <c r="M63" s="469">
        <v>18</v>
      </c>
      <c r="N63" s="460">
        <v>380000</v>
      </c>
      <c r="O63" s="482">
        <v>3</v>
      </c>
      <c r="P63" s="460">
        <v>74560.039999999994</v>
      </c>
      <c r="Q63" s="311"/>
      <c r="R63" s="311"/>
    </row>
    <row r="64" spans="1:18" x14ac:dyDescent="0.25">
      <c r="L64" s="470" t="s">
        <v>1374</v>
      </c>
      <c r="M64" s="469">
        <v>17</v>
      </c>
      <c r="N64" s="460">
        <f>O7+O8+O9+O10+P14+P17+P20+P23+P26+P29+P32+P35+P39+P42+P50+P55+P58</f>
        <v>336299.62</v>
      </c>
      <c r="O64" s="482">
        <v>3</v>
      </c>
      <c r="P64" s="460">
        <f>O11+O12+P46</f>
        <v>73246.53</v>
      </c>
    </row>
  </sheetData>
  <mergeCells count="78">
    <mergeCell ref="M61:N61"/>
    <mergeCell ref="O61:P61"/>
    <mergeCell ref="A24:R24"/>
    <mergeCell ref="G4:G5"/>
    <mergeCell ref="H4:I4"/>
    <mergeCell ref="J4:J5"/>
    <mergeCell ref="K4:L4"/>
    <mergeCell ref="M4:N4"/>
    <mergeCell ref="O4:P4"/>
    <mergeCell ref="A4:A5"/>
    <mergeCell ref="B4:B5"/>
    <mergeCell ref="C4:C5"/>
    <mergeCell ref="D4:D5"/>
    <mergeCell ref="E4:E5"/>
    <mergeCell ref="F4:F5"/>
    <mergeCell ref="Q4:Q5"/>
    <mergeCell ref="R4:R5"/>
    <mergeCell ref="A15:R15"/>
    <mergeCell ref="A18:R18"/>
    <mergeCell ref="A21:R21"/>
    <mergeCell ref="P35:P36"/>
    <mergeCell ref="A27:R27"/>
    <mergeCell ref="A30:R30"/>
    <mergeCell ref="A33:R33"/>
    <mergeCell ref="A35:A36"/>
    <mergeCell ref="B35:B36"/>
    <mergeCell ref="C35:C36"/>
    <mergeCell ref="D35:D36"/>
    <mergeCell ref="E35:E36"/>
    <mergeCell ref="F35:F36"/>
    <mergeCell ref="J35:J36"/>
    <mergeCell ref="M44:M45"/>
    <mergeCell ref="Q35:Q36"/>
    <mergeCell ref="R35:R36"/>
    <mergeCell ref="A37:R37"/>
    <mergeCell ref="A40:R40"/>
    <mergeCell ref="A43:R43"/>
    <mergeCell ref="A44:A45"/>
    <mergeCell ref="B44:B45"/>
    <mergeCell ref="C44:C45"/>
    <mergeCell ref="D44:D45"/>
    <mergeCell ref="E44:E45"/>
    <mergeCell ref="K35:K36"/>
    <mergeCell ref="L35:L36"/>
    <mergeCell ref="M35:M36"/>
    <mergeCell ref="N35:N36"/>
    <mergeCell ref="O35:O36"/>
    <mergeCell ref="F44:F45"/>
    <mergeCell ref="G44:G45"/>
    <mergeCell ref="J44:J45"/>
    <mergeCell ref="K44:K45"/>
    <mergeCell ref="L44:L45"/>
    <mergeCell ref="A46:A47"/>
    <mergeCell ref="B46:B47"/>
    <mergeCell ref="C46:C47"/>
    <mergeCell ref="D46:D47"/>
    <mergeCell ref="E46:E47"/>
    <mergeCell ref="N44:N45"/>
    <mergeCell ref="O44:O45"/>
    <mergeCell ref="P44:P45"/>
    <mergeCell ref="Q44:Q45"/>
    <mergeCell ref="R44:R45"/>
    <mergeCell ref="A51:R51"/>
    <mergeCell ref="A53:R53"/>
    <mergeCell ref="A56:R56"/>
    <mergeCell ref="A59:R59"/>
    <mergeCell ref="N46:N47"/>
    <mergeCell ref="O46:O47"/>
    <mergeCell ref="P46:P47"/>
    <mergeCell ref="Q46:Q47"/>
    <mergeCell ref="R46:R47"/>
    <mergeCell ref="A48:R48"/>
    <mergeCell ref="F46:F47"/>
    <mergeCell ref="G46:G47"/>
    <mergeCell ref="J46:J47"/>
    <mergeCell ref="K46:K47"/>
    <mergeCell ref="L46:L47"/>
    <mergeCell ref="M46:M4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97"/>
  <sheetViews>
    <sheetView zoomScale="60" zoomScaleNormal="60" workbookViewId="0"/>
  </sheetViews>
  <sheetFormatPr defaultRowHeight="12.75" x14ac:dyDescent="0.2"/>
  <cols>
    <col min="1" max="1" width="4.7109375" style="316" customWidth="1"/>
    <col min="2" max="4" width="9.140625" style="316"/>
    <col min="5" max="5" width="41" style="316" customWidth="1"/>
    <col min="6" max="6" width="84.140625" style="316" customWidth="1"/>
    <col min="7" max="7" width="35.7109375" style="316" customWidth="1"/>
    <col min="8" max="8" width="40.7109375" style="316" customWidth="1"/>
    <col min="9" max="9" width="13.28515625" style="316" customWidth="1"/>
    <col min="10" max="10" width="49.7109375" style="316" customWidth="1"/>
    <col min="11" max="11" width="11.7109375" style="316" customWidth="1"/>
    <col min="12" max="12" width="12.7109375" style="316" customWidth="1"/>
    <col min="13" max="13" width="18.85546875" style="317" customWidth="1"/>
    <col min="14" max="14" width="13.42578125" style="317" customWidth="1"/>
    <col min="15" max="15" width="14.7109375" style="317" customWidth="1"/>
    <col min="16" max="16" width="13.42578125" style="317" customWidth="1"/>
    <col min="17" max="17" width="16.7109375" style="316" customWidth="1"/>
    <col min="18" max="18" width="21" style="316" customWidth="1"/>
    <col min="19" max="256" width="9.140625" style="316"/>
    <col min="257" max="257" width="4.7109375" style="316" bestFit="1" customWidth="1"/>
    <col min="258" max="258" width="9.7109375" style="316" bestFit="1" customWidth="1"/>
    <col min="259" max="259" width="10" style="316" bestFit="1" customWidth="1"/>
    <col min="260" max="260" width="9.140625" style="316"/>
    <col min="261" max="261" width="22.85546875" style="316" customWidth="1"/>
    <col min="262" max="262" width="59.7109375" style="316" bestFit="1" customWidth="1"/>
    <col min="263" max="263" width="57.85546875" style="316" bestFit="1" customWidth="1"/>
    <col min="264" max="264" width="35.28515625" style="316" bestFit="1" customWidth="1"/>
    <col min="265" max="265" width="28.140625" style="316" bestFit="1" customWidth="1"/>
    <col min="266" max="266" width="33.140625" style="316" bestFit="1" customWidth="1"/>
    <col min="267" max="267" width="26" style="316" bestFit="1" customWidth="1"/>
    <col min="268" max="268" width="19.140625" style="316" bestFit="1" customWidth="1"/>
    <col min="269" max="269" width="10.42578125" style="316" customWidth="1"/>
    <col min="270" max="270" width="11.85546875" style="316" customWidth="1"/>
    <col min="271" max="271" width="14.7109375" style="316" customWidth="1"/>
    <col min="272" max="272" width="9" style="316" bestFit="1" customWidth="1"/>
    <col min="273" max="512" width="9.140625" style="316"/>
    <col min="513" max="513" width="4.7109375" style="316" bestFit="1" customWidth="1"/>
    <col min="514" max="514" width="9.7109375" style="316" bestFit="1" customWidth="1"/>
    <col min="515" max="515" width="10" style="316" bestFit="1" customWidth="1"/>
    <col min="516" max="516" width="9.140625" style="316"/>
    <col min="517" max="517" width="22.85546875" style="316" customWidth="1"/>
    <col min="518" max="518" width="59.7109375" style="316" bestFit="1" customWidth="1"/>
    <col min="519" max="519" width="57.85546875" style="316" bestFit="1" customWidth="1"/>
    <col min="520" max="520" width="35.28515625" style="316" bestFit="1" customWidth="1"/>
    <col min="521" max="521" width="28.140625" style="316" bestFit="1" customWidth="1"/>
    <col min="522" max="522" width="33.140625" style="316" bestFit="1" customWidth="1"/>
    <col min="523" max="523" width="26" style="316" bestFit="1" customWidth="1"/>
    <col min="524" max="524" width="19.140625" style="316" bestFit="1" customWidth="1"/>
    <col min="525" max="525" width="10.42578125" style="316" customWidth="1"/>
    <col min="526" max="526" width="11.85546875" style="316" customWidth="1"/>
    <col min="527" max="527" width="14.7109375" style="316" customWidth="1"/>
    <col min="528" max="528" width="9" style="316" bestFit="1" customWidth="1"/>
    <col min="529" max="768" width="9.140625" style="316"/>
    <col min="769" max="769" width="4.7109375" style="316" bestFit="1" customWidth="1"/>
    <col min="770" max="770" width="9.7109375" style="316" bestFit="1" customWidth="1"/>
    <col min="771" max="771" width="10" style="316" bestFit="1" customWidth="1"/>
    <col min="772" max="772" width="9.140625" style="316"/>
    <col min="773" max="773" width="22.85546875" style="316" customWidth="1"/>
    <col min="774" max="774" width="59.7109375" style="316" bestFit="1" customWidth="1"/>
    <col min="775" max="775" width="57.85546875" style="316" bestFit="1" customWidth="1"/>
    <col min="776" max="776" width="35.28515625" style="316" bestFit="1" customWidth="1"/>
    <col min="777" max="777" width="28.140625" style="316" bestFit="1" customWidth="1"/>
    <col min="778" max="778" width="33.140625" style="316" bestFit="1" customWidth="1"/>
    <col min="779" max="779" width="26" style="316" bestFit="1" customWidth="1"/>
    <col min="780" max="780" width="19.140625" style="316" bestFit="1" customWidth="1"/>
    <col min="781" max="781" width="10.42578125" style="316" customWidth="1"/>
    <col min="782" max="782" width="11.85546875" style="316" customWidth="1"/>
    <col min="783" max="783" width="14.7109375" style="316" customWidth="1"/>
    <col min="784" max="784" width="9" style="316" bestFit="1" customWidth="1"/>
    <col min="785" max="1024" width="9.140625" style="316"/>
    <col min="1025" max="1025" width="4.7109375" style="316" bestFit="1" customWidth="1"/>
    <col min="1026" max="1026" width="9.7109375" style="316" bestFit="1" customWidth="1"/>
    <col min="1027" max="1027" width="10" style="316" bestFit="1" customWidth="1"/>
    <col min="1028" max="1028" width="9.140625" style="316"/>
    <col min="1029" max="1029" width="22.85546875" style="316" customWidth="1"/>
    <col min="1030" max="1030" width="59.7109375" style="316" bestFit="1" customWidth="1"/>
    <col min="1031" max="1031" width="57.85546875" style="316" bestFit="1" customWidth="1"/>
    <col min="1032" max="1032" width="35.28515625" style="316" bestFit="1" customWidth="1"/>
    <col min="1033" max="1033" width="28.140625" style="316" bestFit="1" customWidth="1"/>
    <col min="1034" max="1034" width="33.140625" style="316" bestFit="1" customWidth="1"/>
    <col min="1035" max="1035" width="26" style="316" bestFit="1" customWidth="1"/>
    <col min="1036" max="1036" width="19.140625" style="316" bestFit="1" customWidth="1"/>
    <col min="1037" max="1037" width="10.42578125" style="316" customWidth="1"/>
    <col min="1038" max="1038" width="11.85546875" style="316" customWidth="1"/>
    <col min="1039" max="1039" width="14.7109375" style="316" customWidth="1"/>
    <col min="1040" max="1040" width="9" style="316" bestFit="1" customWidth="1"/>
    <col min="1041" max="1280" width="9.140625" style="316"/>
    <col min="1281" max="1281" width="4.7109375" style="316" bestFit="1" customWidth="1"/>
    <col min="1282" max="1282" width="9.7109375" style="316" bestFit="1" customWidth="1"/>
    <col min="1283" max="1283" width="10" style="316" bestFit="1" customWidth="1"/>
    <col min="1284" max="1284" width="9.140625" style="316"/>
    <col min="1285" max="1285" width="22.85546875" style="316" customWidth="1"/>
    <col min="1286" max="1286" width="59.7109375" style="316" bestFit="1" customWidth="1"/>
    <col min="1287" max="1287" width="57.85546875" style="316" bestFit="1" customWidth="1"/>
    <col min="1288" max="1288" width="35.28515625" style="316" bestFit="1" customWidth="1"/>
    <col min="1289" max="1289" width="28.140625" style="316" bestFit="1" customWidth="1"/>
    <col min="1290" max="1290" width="33.140625" style="316" bestFit="1" customWidth="1"/>
    <col min="1291" max="1291" width="26" style="316" bestFit="1" customWidth="1"/>
    <col min="1292" max="1292" width="19.140625" style="316" bestFit="1" customWidth="1"/>
    <col min="1293" max="1293" width="10.42578125" style="316" customWidth="1"/>
    <col min="1294" max="1294" width="11.85546875" style="316" customWidth="1"/>
    <col min="1295" max="1295" width="14.7109375" style="316" customWidth="1"/>
    <col min="1296" max="1296" width="9" style="316" bestFit="1" customWidth="1"/>
    <col min="1297" max="1536" width="9.140625" style="316"/>
    <col min="1537" max="1537" width="4.7109375" style="316" bestFit="1" customWidth="1"/>
    <col min="1538" max="1538" width="9.7109375" style="316" bestFit="1" customWidth="1"/>
    <col min="1539" max="1539" width="10" style="316" bestFit="1" customWidth="1"/>
    <col min="1540" max="1540" width="9.140625" style="316"/>
    <col min="1541" max="1541" width="22.85546875" style="316" customWidth="1"/>
    <col min="1542" max="1542" width="59.7109375" style="316" bestFit="1" customWidth="1"/>
    <col min="1543" max="1543" width="57.85546875" style="316" bestFit="1" customWidth="1"/>
    <col min="1544" max="1544" width="35.28515625" style="316" bestFit="1" customWidth="1"/>
    <col min="1545" max="1545" width="28.140625" style="316" bestFit="1" customWidth="1"/>
    <col min="1546" max="1546" width="33.140625" style="316" bestFit="1" customWidth="1"/>
    <col min="1547" max="1547" width="26" style="316" bestFit="1" customWidth="1"/>
    <col min="1548" max="1548" width="19.140625" style="316" bestFit="1" customWidth="1"/>
    <col min="1549" max="1549" width="10.42578125" style="316" customWidth="1"/>
    <col min="1550" max="1550" width="11.85546875" style="316" customWidth="1"/>
    <col min="1551" max="1551" width="14.7109375" style="316" customWidth="1"/>
    <col min="1552" max="1552" width="9" style="316" bestFit="1" customWidth="1"/>
    <col min="1553" max="1792" width="9.140625" style="316"/>
    <col min="1793" max="1793" width="4.7109375" style="316" bestFit="1" customWidth="1"/>
    <col min="1794" max="1794" width="9.7109375" style="316" bestFit="1" customWidth="1"/>
    <col min="1795" max="1795" width="10" style="316" bestFit="1" customWidth="1"/>
    <col min="1796" max="1796" width="9.140625" style="316"/>
    <col min="1797" max="1797" width="22.85546875" style="316" customWidth="1"/>
    <col min="1798" max="1798" width="59.7109375" style="316" bestFit="1" customWidth="1"/>
    <col min="1799" max="1799" width="57.85546875" style="316" bestFit="1" customWidth="1"/>
    <col min="1800" max="1800" width="35.28515625" style="316" bestFit="1" customWidth="1"/>
    <col min="1801" max="1801" width="28.140625" style="316" bestFit="1" customWidth="1"/>
    <col min="1802" max="1802" width="33.140625" style="316" bestFit="1" customWidth="1"/>
    <col min="1803" max="1803" width="26" style="316" bestFit="1" customWidth="1"/>
    <col min="1804" max="1804" width="19.140625" style="316" bestFit="1" customWidth="1"/>
    <col min="1805" max="1805" width="10.42578125" style="316" customWidth="1"/>
    <col min="1806" max="1806" width="11.85546875" style="316" customWidth="1"/>
    <col min="1807" max="1807" width="14.7109375" style="316" customWidth="1"/>
    <col min="1808" max="1808" width="9" style="316" bestFit="1" customWidth="1"/>
    <col min="1809" max="2048" width="9.140625" style="316"/>
    <col min="2049" max="2049" width="4.7109375" style="316" bestFit="1" customWidth="1"/>
    <col min="2050" max="2050" width="9.7109375" style="316" bestFit="1" customWidth="1"/>
    <col min="2051" max="2051" width="10" style="316" bestFit="1" customWidth="1"/>
    <col min="2052" max="2052" width="9.140625" style="316"/>
    <col min="2053" max="2053" width="22.85546875" style="316" customWidth="1"/>
    <col min="2054" max="2054" width="59.7109375" style="316" bestFit="1" customWidth="1"/>
    <col min="2055" max="2055" width="57.85546875" style="316" bestFit="1" customWidth="1"/>
    <col min="2056" max="2056" width="35.28515625" style="316" bestFit="1" customWidth="1"/>
    <col min="2057" max="2057" width="28.140625" style="316" bestFit="1" customWidth="1"/>
    <col min="2058" max="2058" width="33.140625" style="316" bestFit="1" customWidth="1"/>
    <col min="2059" max="2059" width="26" style="316" bestFit="1" customWidth="1"/>
    <col min="2060" max="2060" width="19.140625" style="316" bestFit="1" customWidth="1"/>
    <col min="2061" max="2061" width="10.42578125" style="316" customWidth="1"/>
    <col min="2062" max="2062" width="11.85546875" style="316" customWidth="1"/>
    <col min="2063" max="2063" width="14.7109375" style="316" customWidth="1"/>
    <col min="2064" max="2064" width="9" style="316" bestFit="1" customWidth="1"/>
    <col min="2065" max="2304" width="9.140625" style="316"/>
    <col min="2305" max="2305" width="4.7109375" style="316" bestFit="1" customWidth="1"/>
    <col min="2306" max="2306" width="9.7109375" style="316" bestFit="1" customWidth="1"/>
    <col min="2307" max="2307" width="10" style="316" bestFit="1" customWidth="1"/>
    <col min="2308" max="2308" width="9.140625" style="316"/>
    <col min="2309" max="2309" width="22.85546875" style="316" customWidth="1"/>
    <col min="2310" max="2310" width="59.7109375" style="316" bestFit="1" customWidth="1"/>
    <col min="2311" max="2311" width="57.85546875" style="316" bestFit="1" customWidth="1"/>
    <col min="2312" max="2312" width="35.28515625" style="316" bestFit="1" customWidth="1"/>
    <col min="2313" max="2313" width="28.140625" style="316" bestFit="1" customWidth="1"/>
    <col min="2314" max="2314" width="33.140625" style="316" bestFit="1" customWidth="1"/>
    <col min="2315" max="2315" width="26" style="316" bestFit="1" customWidth="1"/>
    <col min="2316" max="2316" width="19.140625" style="316" bestFit="1" customWidth="1"/>
    <col min="2317" max="2317" width="10.42578125" style="316" customWidth="1"/>
    <col min="2318" max="2318" width="11.85546875" style="316" customWidth="1"/>
    <col min="2319" max="2319" width="14.7109375" style="316" customWidth="1"/>
    <col min="2320" max="2320" width="9" style="316" bestFit="1" customWidth="1"/>
    <col min="2321" max="2560" width="9.140625" style="316"/>
    <col min="2561" max="2561" width="4.7109375" style="316" bestFit="1" customWidth="1"/>
    <col min="2562" max="2562" width="9.7109375" style="316" bestFit="1" customWidth="1"/>
    <col min="2563" max="2563" width="10" style="316" bestFit="1" customWidth="1"/>
    <col min="2564" max="2564" width="9.140625" style="316"/>
    <col min="2565" max="2565" width="22.85546875" style="316" customWidth="1"/>
    <col min="2566" max="2566" width="59.7109375" style="316" bestFit="1" customWidth="1"/>
    <col min="2567" max="2567" width="57.85546875" style="316" bestFit="1" customWidth="1"/>
    <col min="2568" max="2568" width="35.28515625" style="316" bestFit="1" customWidth="1"/>
    <col min="2569" max="2569" width="28.140625" style="316" bestFit="1" customWidth="1"/>
    <col min="2570" max="2570" width="33.140625" style="316" bestFit="1" customWidth="1"/>
    <col min="2571" max="2571" width="26" style="316" bestFit="1" customWidth="1"/>
    <col min="2572" max="2572" width="19.140625" style="316" bestFit="1" customWidth="1"/>
    <col min="2573" max="2573" width="10.42578125" style="316" customWidth="1"/>
    <col min="2574" max="2574" width="11.85546875" style="316" customWidth="1"/>
    <col min="2575" max="2575" width="14.7109375" style="316" customWidth="1"/>
    <col min="2576" max="2576" width="9" style="316" bestFit="1" customWidth="1"/>
    <col min="2577" max="2816" width="9.140625" style="316"/>
    <col min="2817" max="2817" width="4.7109375" style="316" bestFit="1" customWidth="1"/>
    <col min="2818" max="2818" width="9.7109375" style="316" bestFit="1" customWidth="1"/>
    <col min="2819" max="2819" width="10" style="316" bestFit="1" customWidth="1"/>
    <col min="2820" max="2820" width="9.140625" style="316"/>
    <col min="2821" max="2821" width="22.85546875" style="316" customWidth="1"/>
    <col min="2822" max="2822" width="59.7109375" style="316" bestFit="1" customWidth="1"/>
    <col min="2823" max="2823" width="57.85546875" style="316" bestFit="1" customWidth="1"/>
    <col min="2824" max="2824" width="35.28515625" style="316" bestFit="1" customWidth="1"/>
    <col min="2825" max="2825" width="28.140625" style="316" bestFit="1" customWidth="1"/>
    <col min="2826" max="2826" width="33.140625" style="316" bestFit="1" customWidth="1"/>
    <col min="2827" max="2827" width="26" style="316" bestFit="1" customWidth="1"/>
    <col min="2828" max="2828" width="19.140625" style="316" bestFit="1" customWidth="1"/>
    <col min="2829" max="2829" width="10.42578125" style="316" customWidth="1"/>
    <col min="2830" max="2830" width="11.85546875" style="316" customWidth="1"/>
    <col min="2831" max="2831" width="14.7109375" style="316" customWidth="1"/>
    <col min="2832" max="2832" width="9" style="316" bestFit="1" customWidth="1"/>
    <col min="2833" max="3072" width="9.140625" style="316"/>
    <col min="3073" max="3073" width="4.7109375" style="316" bestFit="1" customWidth="1"/>
    <col min="3074" max="3074" width="9.7109375" style="316" bestFit="1" customWidth="1"/>
    <col min="3075" max="3075" width="10" style="316" bestFit="1" customWidth="1"/>
    <col min="3076" max="3076" width="9.140625" style="316"/>
    <col min="3077" max="3077" width="22.85546875" style="316" customWidth="1"/>
    <col min="3078" max="3078" width="59.7109375" style="316" bestFit="1" customWidth="1"/>
    <col min="3079" max="3079" width="57.85546875" style="316" bestFit="1" customWidth="1"/>
    <col min="3080" max="3080" width="35.28515625" style="316" bestFit="1" customWidth="1"/>
    <col min="3081" max="3081" width="28.140625" style="316" bestFit="1" customWidth="1"/>
    <col min="3082" max="3082" width="33.140625" style="316" bestFit="1" customWidth="1"/>
    <col min="3083" max="3083" width="26" style="316" bestFit="1" customWidth="1"/>
    <col min="3084" max="3084" width="19.140625" style="316" bestFit="1" customWidth="1"/>
    <col min="3085" max="3085" width="10.42578125" style="316" customWidth="1"/>
    <col min="3086" max="3086" width="11.85546875" style="316" customWidth="1"/>
    <col min="3087" max="3087" width="14.7109375" style="316" customWidth="1"/>
    <col min="3088" max="3088" width="9" style="316" bestFit="1" customWidth="1"/>
    <col min="3089" max="3328" width="9.140625" style="316"/>
    <col min="3329" max="3329" width="4.7109375" style="316" bestFit="1" customWidth="1"/>
    <col min="3330" max="3330" width="9.7109375" style="316" bestFit="1" customWidth="1"/>
    <col min="3331" max="3331" width="10" style="316" bestFit="1" customWidth="1"/>
    <col min="3332" max="3332" width="9.140625" style="316"/>
    <col min="3333" max="3333" width="22.85546875" style="316" customWidth="1"/>
    <col min="3334" max="3334" width="59.7109375" style="316" bestFit="1" customWidth="1"/>
    <col min="3335" max="3335" width="57.85546875" style="316" bestFit="1" customWidth="1"/>
    <col min="3336" max="3336" width="35.28515625" style="316" bestFit="1" customWidth="1"/>
    <col min="3337" max="3337" width="28.140625" style="316" bestFit="1" customWidth="1"/>
    <col min="3338" max="3338" width="33.140625" style="316" bestFit="1" customWidth="1"/>
    <col min="3339" max="3339" width="26" style="316" bestFit="1" customWidth="1"/>
    <col min="3340" max="3340" width="19.140625" style="316" bestFit="1" customWidth="1"/>
    <col min="3341" max="3341" width="10.42578125" style="316" customWidth="1"/>
    <col min="3342" max="3342" width="11.85546875" style="316" customWidth="1"/>
    <col min="3343" max="3343" width="14.7109375" style="316" customWidth="1"/>
    <col min="3344" max="3344" width="9" style="316" bestFit="1" customWidth="1"/>
    <col min="3345" max="3584" width="9.140625" style="316"/>
    <col min="3585" max="3585" width="4.7109375" style="316" bestFit="1" customWidth="1"/>
    <col min="3586" max="3586" width="9.7109375" style="316" bestFit="1" customWidth="1"/>
    <col min="3587" max="3587" width="10" style="316" bestFit="1" customWidth="1"/>
    <col min="3588" max="3588" width="9.140625" style="316"/>
    <col min="3589" max="3589" width="22.85546875" style="316" customWidth="1"/>
    <col min="3590" max="3590" width="59.7109375" style="316" bestFit="1" customWidth="1"/>
    <col min="3591" max="3591" width="57.85546875" style="316" bestFit="1" customWidth="1"/>
    <col min="3592" max="3592" width="35.28515625" style="316" bestFit="1" customWidth="1"/>
    <col min="3593" max="3593" width="28.140625" style="316" bestFit="1" customWidth="1"/>
    <col min="3594" max="3594" width="33.140625" style="316" bestFit="1" customWidth="1"/>
    <col min="3595" max="3595" width="26" style="316" bestFit="1" customWidth="1"/>
    <col min="3596" max="3596" width="19.140625" style="316" bestFit="1" customWidth="1"/>
    <col min="3597" max="3597" width="10.42578125" style="316" customWidth="1"/>
    <col min="3598" max="3598" width="11.85546875" style="316" customWidth="1"/>
    <col min="3599" max="3599" width="14.7109375" style="316" customWidth="1"/>
    <col min="3600" max="3600" width="9" style="316" bestFit="1" customWidth="1"/>
    <col min="3601" max="3840" width="9.140625" style="316"/>
    <col min="3841" max="3841" width="4.7109375" style="316" bestFit="1" customWidth="1"/>
    <col min="3842" max="3842" width="9.7109375" style="316" bestFit="1" customWidth="1"/>
    <col min="3843" max="3843" width="10" style="316" bestFit="1" customWidth="1"/>
    <col min="3844" max="3844" width="9.140625" style="316"/>
    <col min="3845" max="3845" width="22.85546875" style="316" customWidth="1"/>
    <col min="3846" max="3846" width="59.7109375" style="316" bestFit="1" customWidth="1"/>
    <col min="3847" max="3847" width="57.85546875" style="316" bestFit="1" customWidth="1"/>
    <col min="3848" max="3848" width="35.28515625" style="316" bestFit="1" customWidth="1"/>
    <col min="3849" max="3849" width="28.140625" style="316" bestFit="1" customWidth="1"/>
    <col min="3850" max="3850" width="33.140625" style="316" bestFit="1" customWidth="1"/>
    <col min="3851" max="3851" width="26" style="316" bestFit="1" customWidth="1"/>
    <col min="3852" max="3852" width="19.140625" style="316" bestFit="1" customWidth="1"/>
    <col min="3853" max="3853" width="10.42578125" style="316" customWidth="1"/>
    <col min="3854" max="3854" width="11.85546875" style="316" customWidth="1"/>
    <col min="3855" max="3855" width="14.7109375" style="316" customWidth="1"/>
    <col min="3856" max="3856" width="9" style="316" bestFit="1" customWidth="1"/>
    <col min="3857" max="4096" width="9.140625" style="316"/>
    <col min="4097" max="4097" width="4.7109375" style="316" bestFit="1" customWidth="1"/>
    <col min="4098" max="4098" width="9.7109375" style="316" bestFit="1" customWidth="1"/>
    <col min="4099" max="4099" width="10" style="316" bestFit="1" customWidth="1"/>
    <col min="4100" max="4100" width="9.140625" style="316"/>
    <col min="4101" max="4101" width="22.85546875" style="316" customWidth="1"/>
    <col min="4102" max="4102" width="59.7109375" style="316" bestFit="1" customWidth="1"/>
    <col min="4103" max="4103" width="57.85546875" style="316" bestFit="1" customWidth="1"/>
    <col min="4104" max="4104" width="35.28515625" style="316" bestFit="1" customWidth="1"/>
    <col min="4105" max="4105" width="28.140625" style="316" bestFit="1" customWidth="1"/>
    <col min="4106" max="4106" width="33.140625" style="316" bestFit="1" customWidth="1"/>
    <col min="4107" max="4107" width="26" style="316" bestFit="1" customWidth="1"/>
    <col min="4108" max="4108" width="19.140625" style="316" bestFit="1" customWidth="1"/>
    <col min="4109" max="4109" width="10.42578125" style="316" customWidth="1"/>
    <col min="4110" max="4110" width="11.85546875" style="316" customWidth="1"/>
    <col min="4111" max="4111" width="14.7109375" style="316" customWidth="1"/>
    <col min="4112" max="4112" width="9" style="316" bestFit="1" customWidth="1"/>
    <col min="4113" max="4352" width="9.140625" style="316"/>
    <col min="4353" max="4353" width="4.7109375" style="316" bestFit="1" customWidth="1"/>
    <col min="4354" max="4354" width="9.7109375" style="316" bestFit="1" customWidth="1"/>
    <col min="4355" max="4355" width="10" style="316" bestFit="1" customWidth="1"/>
    <col min="4356" max="4356" width="9.140625" style="316"/>
    <col min="4357" max="4357" width="22.85546875" style="316" customWidth="1"/>
    <col min="4358" max="4358" width="59.7109375" style="316" bestFit="1" customWidth="1"/>
    <col min="4359" max="4359" width="57.85546875" style="316" bestFit="1" customWidth="1"/>
    <col min="4360" max="4360" width="35.28515625" style="316" bestFit="1" customWidth="1"/>
    <col min="4361" max="4361" width="28.140625" style="316" bestFit="1" customWidth="1"/>
    <col min="4362" max="4362" width="33.140625" style="316" bestFit="1" customWidth="1"/>
    <col min="4363" max="4363" width="26" style="316" bestFit="1" customWidth="1"/>
    <col min="4364" max="4364" width="19.140625" style="316" bestFit="1" customWidth="1"/>
    <col min="4365" max="4365" width="10.42578125" style="316" customWidth="1"/>
    <col min="4366" max="4366" width="11.85546875" style="316" customWidth="1"/>
    <col min="4367" max="4367" width="14.7109375" style="316" customWidth="1"/>
    <col min="4368" max="4368" width="9" style="316" bestFit="1" customWidth="1"/>
    <col min="4369" max="4608" width="9.140625" style="316"/>
    <col min="4609" max="4609" width="4.7109375" style="316" bestFit="1" customWidth="1"/>
    <col min="4610" max="4610" width="9.7109375" style="316" bestFit="1" customWidth="1"/>
    <col min="4611" max="4611" width="10" style="316" bestFit="1" customWidth="1"/>
    <col min="4612" max="4612" width="9.140625" style="316"/>
    <col min="4613" max="4613" width="22.85546875" style="316" customWidth="1"/>
    <col min="4614" max="4614" width="59.7109375" style="316" bestFit="1" customWidth="1"/>
    <col min="4615" max="4615" width="57.85546875" style="316" bestFit="1" customWidth="1"/>
    <col min="4616" max="4616" width="35.28515625" style="316" bestFit="1" customWidth="1"/>
    <col min="4617" max="4617" width="28.140625" style="316" bestFit="1" customWidth="1"/>
    <col min="4618" max="4618" width="33.140625" style="316" bestFit="1" customWidth="1"/>
    <col min="4619" max="4619" width="26" style="316" bestFit="1" customWidth="1"/>
    <col min="4620" max="4620" width="19.140625" style="316" bestFit="1" customWidth="1"/>
    <col min="4621" max="4621" width="10.42578125" style="316" customWidth="1"/>
    <col min="4622" max="4622" width="11.85546875" style="316" customWidth="1"/>
    <col min="4623" max="4623" width="14.7109375" style="316" customWidth="1"/>
    <col min="4624" max="4624" width="9" style="316" bestFit="1" customWidth="1"/>
    <col min="4625" max="4864" width="9.140625" style="316"/>
    <col min="4865" max="4865" width="4.7109375" style="316" bestFit="1" customWidth="1"/>
    <col min="4866" max="4866" width="9.7109375" style="316" bestFit="1" customWidth="1"/>
    <col min="4867" max="4867" width="10" style="316" bestFit="1" customWidth="1"/>
    <col min="4868" max="4868" width="9.140625" style="316"/>
    <col min="4869" max="4869" width="22.85546875" style="316" customWidth="1"/>
    <col min="4870" max="4870" width="59.7109375" style="316" bestFit="1" customWidth="1"/>
    <col min="4871" max="4871" width="57.85546875" style="316" bestFit="1" customWidth="1"/>
    <col min="4872" max="4872" width="35.28515625" style="316" bestFit="1" customWidth="1"/>
    <col min="4873" max="4873" width="28.140625" style="316" bestFit="1" customWidth="1"/>
    <col min="4874" max="4874" width="33.140625" style="316" bestFit="1" customWidth="1"/>
    <col min="4875" max="4875" width="26" style="316" bestFit="1" customWidth="1"/>
    <col min="4876" max="4876" width="19.140625" style="316" bestFit="1" customWidth="1"/>
    <col min="4877" max="4877" width="10.42578125" style="316" customWidth="1"/>
    <col min="4878" max="4878" width="11.85546875" style="316" customWidth="1"/>
    <col min="4879" max="4879" width="14.7109375" style="316" customWidth="1"/>
    <col min="4880" max="4880" width="9" style="316" bestFit="1" customWidth="1"/>
    <col min="4881" max="5120" width="9.140625" style="316"/>
    <col min="5121" max="5121" width="4.7109375" style="316" bestFit="1" customWidth="1"/>
    <col min="5122" max="5122" width="9.7109375" style="316" bestFit="1" customWidth="1"/>
    <col min="5123" max="5123" width="10" style="316" bestFit="1" customWidth="1"/>
    <col min="5124" max="5124" width="9.140625" style="316"/>
    <col min="5125" max="5125" width="22.85546875" style="316" customWidth="1"/>
    <col min="5126" max="5126" width="59.7109375" style="316" bestFit="1" customWidth="1"/>
    <col min="5127" max="5127" width="57.85546875" style="316" bestFit="1" customWidth="1"/>
    <col min="5128" max="5128" width="35.28515625" style="316" bestFit="1" customWidth="1"/>
    <col min="5129" max="5129" width="28.140625" style="316" bestFit="1" customWidth="1"/>
    <col min="5130" max="5130" width="33.140625" style="316" bestFit="1" customWidth="1"/>
    <col min="5131" max="5131" width="26" style="316" bestFit="1" customWidth="1"/>
    <col min="5132" max="5132" width="19.140625" style="316" bestFit="1" customWidth="1"/>
    <col min="5133" max="5133" width="10.42578125" style="316" customWidth="1"/>
    <col min="5134" max="5134" width="11.85546875" style="316" customWidth="1"/>
    <col min="5135" max="5135" width="14.7109375" style="316" customWidth="1"/>
    <col min="5136" max="5136" width="9" style="316" bestFit="1" customWidth="1"/>
    <col min="5137" max="5376" width="9.140625" style="316"/>
    <col min="5377" max="5377" width="4.7109375" style="316" bestFit="1" customWidth="1"/>
    <col min="5378" max="5378" width="9.7109375" style="316" bestFit="1" customWidth="1"/>
    <col min="5379" max="5379" width="10" style="316" bestFit="1" customWidth="1"/>
    <col min="5380" max="5380" width="9.140625" style="316"/>
    <col min="5381" max="5381" width="22.85546875" style="316" customWidth="1"/>
    <col min="5382" max="5382" width="59.7109375" style="316" bestFit="1" customWidth="1"/>
    <col min="5383" max="5383" width="57.85546875" style="316" bestFit="1" customWidth="1"/>
    <col min="5384" max="5384" width="35.28515625" style="316" bestFit="1" customWidth="1"/>
    <col min="5385" max="5385" width="28.140625" style="316" bestFit="1" customWidth="1"/>
    <col min="5386" max="5386" width="33.140625" style="316" bestFit="1" customWidth="1"/>
    <col min="5387" max="5387" width="26" style="316" bestFit="1" customWidth="1"/>
    <col min="5388" max="5388" width="19.140625" style="316" bestFit="1" customWidth="1"/>
    <col min="5389" max="5389" width="10.42578125" style="316" customWidth="1"/>
    <col min="5390" max="5390" width="11.85546875" style="316" customWidth="1"/>
    <col min="5391" max="5391" width="14.7109375" style="316" customWidth="1"/>
    <col min="5392" max="5392" width="9" style="316" bestFit="1" customWidth="1"/>
    <col min="5393" max="5632" width="9.140625" style="316"/>
    <col min="5633" max="5633" width="4.7109375" style="316" bestFit="1" customWidth="1"/>
    <col min="5634" max="5634" width="9.7109375" style="316" bestFit="1" customWidth="1"/>
    <col min="5635" max="5635" width="10" style="316" bestFit="1" customWidth="1"/>
    <col min="5636" max="5636" width="9.140625" style="316"/>
    <col min="5637" max="5637" width="22.85546875" style="316" customWidth="1"/>
    <col min="5638" max="5638" width="59.7109375" style="316" bestFit="1" customWidth="1"/>
    <col min="5639" max="5639" width="57.85546875" style="316" bestFit="1" customWidth="1"/>
    <col min="5640" max="5640" width="35.28515625" style="316" bestFit="1" customWidth="1"/>
    <col min="5641" max="5641" width="28.140625" style="316" bestFit="1" customWidth="1"/>
    <col min="5642" max="5642" width="33.140625" style="316" bestFit="1" customWidth="1"/>
    <col min="5643" max="5643" width="26" style="316" bestFit="1" customWidth="1"/>
    <col min="5644" max="5644" width="19.140625" style="316" bestFit="1" customWidth="1"/>
    <col min="5645" max="5645" width="10.42578125" style="316" customWidth="1"/>
    <col min="5646" max="5646" width="11.85546875" style="316" customWidth="1"/>
    <col min="5647" max="5647" width="14.7109375" style="316" customWidth="1"/>
    <col min="5648" max="5648" width="9" style="316" bestFit="1" customWidth="1"/>
    <col min="5649" max="5888" width="9.140625" style="316"/>
    <col min="5889" max="5889" width="4.7109375" style="316" bestFit="1" customWidth="1"/>
    <col min="5890" max="5890" width="9.7109375" style="316" bestFit="1" customWidth="1"/>
    <col min="5891" max="5891" width="10" style="316" bestFit="1" customWidth="1"/>
    <col min="5892" max="5892" width="9.140625" style="316"/>
    <col min="5893" max="5893" width="22.85546875" style="316" customWidth="1"/>
    <col min="5894" max="5894" width="59.7109375" style="316" bestFit="1" customWidth="1"/>
    <col min="5895" max="5895" width="57.85546875" style="316" bestFit="1" customWidth="1"/>
    <col min="5896" max="5896" width="35.28515625" style="316" bestFit="1" customWidth="1"/>
    <col min="5897" max="5897" width="28.140625" style="316" bestFit="1" customWidth="1"/>
    <col min="5898" max="5898" width="33.140625" style="316" bestFit="1" customWidth="1"/>
    <col min="5899" max="5899" width="26" style="316" bestFit="1" customWidth="1"/>
    <col min="5900" max="5900" width="19.140625" style="316" bestFit="1" customWidth="1"/>
    <col min="5901" max="5901" width="10.42578125" style="316" customWidth="1"/>
    <col min="5902" max="5902" width="11.85546875" style="316" customWidth="1"/>
    <col min="5903" max="5903" width="14.7109375" style="316" customWidth="1"/>
    <col min="5904" max="5904" width="9" style="316" bestFit="1" customWidth="1"/>
    <col min="5905" max="6144" width="9.140625" style="316"/>
    <col min="6145" max="6145" width="4.7109375" style="316" bestFit="1" customWidth="1"/>
    <col min="6146" max="6146" width="9.7109375" style="316" bestFit="1" customWidth="1"/>
    <col min="6147" max="6147" width="10" style="316" bestFit="1" customWidth="1"/>
    <col min="6148" max="6148" width="9.140625" style="316"/>
    <col min="6149" max="6149" width="22.85546875" style="316" customWidth="1"/>
    <col min="6150" max="6150" width="59.7109375" style="316" bestFit="1" customWidth="1"/>
    <col min="6151" max="6151" width="57.85546875" style="316" bestFit="1" customWidth="1"/>
    <col min="6152" max="6152" width="35.28515625" style="316" bestFit="1" customWidth="1"/>
    <col min="6153" max="6153" width="28.140625" style="316" bestFit="1" customWidth="1"/>
    <col min="6154" max="6154" width="33.140625" style="316" bestFit="1" customWidth="1"/>
    <col min="6155" max="6155" width="26" style="316" bestFit="1" customWidth="1"/>
    <col min="6156" max="6156" width="19.140625" style="316" bestFit="1" customWidth="1"/>
    <col min="6157" max="6157" width="10.42578125" style="316" customWidth="1"/>
    <col min="6158" max="6158" width="11.85546875" style="316" customWidth="1"/>
    <col min="6159" max="6159" width="14.7109375" style="316" customWidth="1"/>
    <col min="6160" max="6160" width="9" style="316" bestFit="1" customWidth="1"/>
    <col min="6161" max="6400" width="9.140625" style="316"/>
    <col min="6401" max="6401" width="4.7109375" style="316" bestFit="1" customWidth="1"/>
    <col min="6402" max="6402" width="9.7109375" style="316" bestFit="1" customWidth="1"/>
    <col min="6403" max="6403" width="10" style="316" bestFit="1" customWidth="1"/>
    <col min="6404" max="6404" width="9.140625" style="316"/>
    <col min="6405" max="6405" width="22.85546875" style="316" customWidth="1"/>
    <col min="6406" max="6406" width="59.7109375" style="316" bestFit="1" customWidth="1"/>
    <col min="6407" max="6407" width="57.85546875" style="316" bestFit="1" customWidth="1"/>
    <col min="6408" max="6408" width="35.28515625" style="316" bestFit="1" customWidth="1"/>
    <col min="6409" max="6409" width="28.140625" style="316" bestFit="1" customWidth="1"/>
    <col min="6410" max="6410" width="33.140625" style="316" bestFit="1" customWidth="1"/>
    <col min="6411" max="6411" width="26" style="316" bestFit="1" customWidth="1"/>
    <col min="6412" max="6412" width="19.140625" style="316" bestFit="1" customWidth="1"/>
    <col min="6413" max="6413" width="10.42578125" style="316" customWidth="1"/>
    <col min="6414" max="6414" width="11.85546875" style="316" customWidth="1"/>
    <col min="6415" max="6415" width="14.7109375" style="316" customWidth="1"/>
    <col min="6416" max="6416" width="9" style="316" bestFit="1" customWidth="1"/>
    <col min="6417" max="6656" width="9.140625" style="316"/>
    <col min="6657" max="6657" width="4.7109375" style="316" bestFit="1" customWidth="1"/>
    <col min="6658" max="6658" width="9.7109375" style="316" bestFit="1" customWidth="1"/>
    <col min="6659" max="6659" width="10" style="316" bestFit="1" customWidth="1"/>
    <col min="6660" max="6660" width="9.140625" style="316"/>
    <col min="6661" max="6661" width="22.85546875" style="316" customWidth="1"/>
    <col min="6662" max="6662" width="59.7109375" style="316" bestFit="1" customWidth="1"/>
    <col min="6663" max="6663" width="57.85546875" style="316" bestFit="1" customWidth="1"/>
    <col min="6664" max="6664" width="35.28515625" style="316" bestFit="1" customWidth="1"/>
    <col min="6665" max="6665" width="28.140625" style="316" bestFit="1" customWidth="1"/>
    <col min="6666" max="6666" width="33.140625" style="316" bestFit="1" customWidth="1"/>
    <col min="6667" max="6667" width="26" style="316" bestFit="1" customWidth="1"/>
    <col min="6668" max="6668" width="19.140625" style="316" bestFit="1" customWidth="1"/>
    <col min="6669" max="6669" width="10.42578125" style="316" customWidth="1"/>
    <col min="6670" max="6670" width="11.85546875" style="316" customWidth="1"/>
    <col min="6671" max="6671" width="14.7109375" style="316" customWidth="1"/>
    <col min="6672" max="6672" width="9" style="316" bestFit="1" customWidth="1"/>
    <col min="6673" max="6912" width="9.140625" style="316"/>
    <col min="6913" max="6913" width="4.7109375" style="316" bestFit="1" customWidth="1"/>
    <col min="6914" max="6914" width="9.7109375" style="316" bestFit="1" customWidth="1"/>
    <col min="6915" max="6915" width="10" style="316" bestFit="1" customWidth="1"/>
    <col min="6916" max="6916" width="9.140625" style="316"/>
    <col min="6917" max="6917" width="22.85546875" style="316" customWidth="1"/>
    <col min="6918" max="6918" width="59.7109375" style="316" bestFit="1" customWidth="1"/>
    <col min="6919" max="6919" width="57.85546875" style="316" bestFit="1" customWidth="1"/>
    <col min="6920" max="6920" width="35.28515625" style="316" bestFit="1" customWidth="1"/>
    <col min="6921" max="6921" width="28.140625" style="316" bestFit="1" customWidth="1"/>
    <col min="6922" max="6922" width="33.140625" style="316" bestFit="1" customWidth="1"/>
    <col min="6923" max="6923" width="26" style="316" bestFit="1" customWidth="1"/>
    <col min="6924" max="6924" width="19.140625" style="316" bestFit="1" customWidth="1"/>
    <col min="6925" max="6925" width="10.42578125" style="316" customWidth="1"/>
    <col min="6926" max="6926" width="11.85546875" style="316" customWidth="1"/>
    <col min="6927" max="6927" width="14.7109375" style="316" customWidth="1"/>
    <col min="6928" max="6928" width="9" style="316" bestFit="1" customWidth="1"/>
    <col min="6929" max="7168" width="9.140625" style="316"/>
    <col min="7169" max="7169" width="4.7109375" style="316" bestFit="1" customWidth="1"/>
    <col min="7170" max="7170" width="9.7109375" style="316" bestFit="1" customWidth="1"/>
    <col min="7171" max="7171" width="10" style="316" bestFit="1" customWidth="1"/>
    <col min="7172" max="7172" width="9.140625" style="316"/>
    <col min="7173" max="7173" width="22.85546875" style="316" customWidth="1"/>
    <col min="7174" max="7174" width="59.7109375" style="316" bestFit="1" customWidth="1"/>
    <col min="7175" max="7175" width="57.85546875" style="316" bestFit="1" customWidth="1"/>
    <col min="7176" max="7176" width="35.28515625" style="316" bestFit="1" customWidth="1"/>
    <col min="7177" max="7177" width="28.140625" style="316" bestFit="1" customWidth="1"/>
    <col min="7178" max="7178" width="33.140625" style="316" bestFit="1" customWidth="1"/>
    <col min="7179" max="7179" width="26" style="316" bestFit="1" customWidth="1"/>
    <col min="7180" max="7180" width="19.140625" style="316" bestFit="1" customWidth="1"/>
    <col min="7181" max="7181" width="10.42578125" style="316" customWidth="1"/>
    <col min="7182" max="7182" width="11.85546875" style="316" customWidth="1"/>
    <col min="7183" max="7183" width="14.7109375" style="316" customWidth="1"/>
    <col min="7184" max="7184" width="9" style="316" bestFit="1" customWidth="1"/>
    <col min="7185" max="7424" width="9.140625" style="316"/>
    <col min="7425" max="7425" width="4.7109375" style="316" bestFit="1" customWidth="1"/>
    <col min="7426" max="7426" width="9.7109375" style="316" bestFit="1" customWidth="1"/>
    <col min="7427" max="7427" width="10" style="316" bestFit="1" customWidth="1"/>
    <col min="7428" max="7428" width="9.140625" style="316"/>
    <col min="7429" max="7429" width="22.85546875" style="316" customWidth="1"/>
    <col min="7430" max="7430" width="59.7109375" style="316" bestFit="1" customWidth="1"/>
    <col min="7431" max="7431" width="57.85546875" style="316" bestFit="1" customWidth="1"/>
    <col min="7432" max="7432" width="35.28515625" style="316" bestFit="1" customWidth="1"/>
    <col min="7433" max="7433" width="28.140625" style="316" bestFit="1" customWidth="1"/>
    <col min="7434" max="7434" width="33.140625" style="316" bestFit="1" customWidth="1"/>
    <col min="7435" max="7435" width="26" style="316" bestFit="1" customWidth="1"/>
    <col min="7436" max="7436" width="19.140625" style="316" bestFit="1" customWidth="1"/>
    <col min="7437" max="7437" width="10.42578125" style="316" customWidth="1"/>
    <col min="7438" max="7438" width="11.85546875" style="316" customWidth="1"/>
    <col min="7439" max="7439" width="14.7109375" style="316" customWidth="1"/>
    <col min="7440" max="7440" width="9" style="316" bestFit="1" customWidth="1"/>
    <col min="7441" max="7680" width="9.140625" style="316"/>
    <col min="7681" max="7681" width="4.7109375" style="316" bestFit="1" customWidth="1"/>
    <col min="7682" max="7682" width="9.7109375" style="316" bestFit="1" customWidth="1"/>
    <col min="7683" max="7683" width="10" style="316" bestFit="1" customWidth="1"/>
    <col min="7684" max="7684" width="9.140625" style="316"/>
    <col min="7685" max="7685" width="22.85546875" style="316" customWidth="1"/>
    <col min="7686" max="7686" width="59.7109375" style="316" bestFit="1" customWidth="1"/>
    <col min="7687" max="7687" width="57.85546875" style="316" bestFit="1" customWidth="1"/>
    <col min="7688" max="7688" width="35.28515625" style="316" bestFit="1" customWidth="1"/>
    <col min="7689" max="7689" width="28.140625" style="316" bestFit="1" customWidth="1"/>
    <col min="7690" max="7690" width="33.140625" style="316" bestFit="1" customWidth="1"/>
    <col min="7691" max="7691" width="26" style="316" bestFit="1" customWidth="1"/>
    <col min="7692" max="7692" width="19.140625" style="316" bestFit="1" customWidth="1"/>
    <col min="7693" max="7693" width="10.42578125" style="316" customWidth="1"/>
    <col min="7694" max="7694" width="11.85546875" style="316" customWidth="1"/>
    <col min="7695" max="7695" width="14.7109375" style="316" customWidth="1"/>
    <col min="7696" max="7696" width="9" style="316" bestFit="1" customWidth="1"/>
    <col min="7697" max="7936" width="9.140625" style="316"/>
    <col min="7937" max="7937" width="4.7109375" style="316" bestFit="1" customWidth="1"/>
    <col min="7938" max="7938" width="9.7109375" style="316" bestFit="1" customWidth="1"/>
    <col min="7939" max="7939" width="10" style="316" bestFit="1" customWidth="1"/>
    <col min="7940" max="7940" width="9.140625" style="316"/>
    <col min="7941" max="7941" width="22.85546875" style="316" customWidth="1"/>
    <col min="7942" max="7942" width="59.7109375" style="316" bestFit="1" customWidth="1"/>
    <col min="7943" max="7943" width="57.85546875" style="316" bestFit="1" customWidth="1"/>
    <col min="7944" max="7944" width="35.28515625" style="316" bestFit="1" customWidth="1"/>
    <col min="7945" max="7945" width="28.140625" style="316" bestFit="1" customWidth="1"/>
    <col min="7946" max="7946" width="33.140625" style="316" bestFit="1" customWidth="1"/>
    <col min="7947" max="7947" width="26" style="316" bestFit="1" customWidth="1"/>
    <col min="7948" max="7948" width="19.140625" style="316" bestFit="1" customWidth="1"/>
    <col min="7949" max="7949" width="10.42578125" style="316" customWidth="1"/>
    <col min="7950" max="7950" width="11.85546875" style="316" customWidth="1"/>
    <col min="7951" max="7951" width="14.7109375" style="316" customWidth="1"/>
    <col min="7952" max="7952" width="9" style="316" bestFit="1" customWidth="1"/>
    <col min="7953" max="8192" width="9.140625" style="316"/>
    <col min="8193" max="8193" width="4.7109375" style="316" bestFit="1" customWidth="1"/>
    <col min="8194" max="8194" width="9.7109375" style="316" bestFit="1" customWidth="1"/>
    <col min="8195" max="8195" width="10" style="316" bestFit="1" customWidth="1"/>
    <col min="8196" max="8196" width="9.140625" style="316"/>
    <col min="8197" max="8197" width="22.85546875" style="316" customWidth="1"/>
    <col min="8198" max="8198" width="59.7109375" style="316" bestFit="1" customWidth="1"/>
    <col min="8199" max="8199" width="57.85546875" style="316" bestFit="1" customWidth="1"/>
    <col min="8200" max="8200" width="35.28515625" style="316" bestFit="1" customWidth="1"/>
    <col min="8201" max="8201" width="28.140625" style="316" bestFit="1" customWidth="1"/>
    <col min="8202" max="8202" width="33.140625" style="316" bestFit="1" customWidth="1"/>
    <col min="8203" max="8203" width="26" style="316" bestFit="1" customWidth="1"/>
    <col min="8204" max="8204" width="19.140625" style="316" bestFit="1" customWidth="1"/>
    <col min="8205" max="8205" width="10.42578125" style="316" customWidth="1"/>
    <col min="8206" max="8206" width="11.85546875" style="316" customWidth="1"/>
    <col min="8207" max="8207" width="14.7109375" style="316" customWidth="1"/>
    <col min="8208" max="8208" width="9" style="316" bestFit="1" customWidth="1"/>
    <col min="8209" max="8448" width="9.140625" style="316"/>
    <col min="8449" max="8449" width="4.7109375" style="316" bestFit="1" customWidth="1"/>
    <col min="8450" max="8450" width="9.7109375" style="316" bestFit="1" customWidth="1"/>
    <col min="8451" max="8451" width="10" style="316" bestFit="1" customWidth="1"/>
    <col min="8452" max="8452" width="9.140625" style="316"/>
    <col min="8453" max="8453" width="22.85546875" style="316" customWidth="1"/>
    <col min="8454" max="8454" width="59.7109375" style="316" bestFit="1" customWidth="1"/>
    <col min="8455" max="8455" width="57.85546875" style="316" bestFit="1" customWidth="1"/>
    <col min="8456" max="8456" width="35.28515625" style="316" bestFit="1" customWidth="1"/>
    <col min="8457" max="8457" width="28.140625" style="316" bestFit="1" customWidth="1"/>
    <col min="8458" max="8458" width="33.140625" style="316" bestFit="1" customWidth="1"/>
    <col min="8459" max="8459" width="26" style="316" bestFit="1" customWidth="1"/>
    <col min="8460" max="8460" width="19.140625" style="316" bestFit="1" customWidth="1"/>
    <col min="8461" max="8461" width="10.42578125" style="316" customWidth="1"/>
    <col min="8462" max="8462" width="11.85546875" style="316" customWidth="1"/>
    <col min="8463" max="8463" width="14.7109375" style="316" customWidth="1"/>
    <col min="8464" max="8464" width="9" style="316" bestFit="1" customWidth="1"/>
    <col min="8465" max="8704" width="9.140625" style="316"/>
    <col min="8705" max="8705" width="4.7109375" style="316" bestFit="1" customWidth="1"/>
    <col min="8706" max="8706" width="9.7109375" style="316" bestFit="1" customWidth="1"/>
    <col min="8707" max="8707" width="10" style="316" bestFit="1" customWidth="1"/>
    <col min="8708" max="8708" width="9.140625" style="316"/>
    <col min="8709" max="8709" width="22.85546875" style="316" customWidth="1"/>
    <col min="8710" max="8710" width="59.7109375" style="316" bestFit="1" customWidth="1"/>
    <col min="8711" max="8711" width="57.85546875" style="316" bestFit="1" customWidth="1"/>
    <col min="8712" max="8712" width="35.28515625" style="316" bestFit="1" customWidth="1"/>
    <col min="8713" max="8713" width="28.140625" style="316" bestFit="1" customWidth="1"/>
    <col min="8714" max="8714" width="33.140625" style="316" bestFit="1" customWidth="1"/>
    <col min="8715" max="8715" width="26" style="316" bestFit="1" customWidth="1"/>
    <col min="8716" max="8716" width="19.140625" style="316" bestFit="1" customWidth="1"/>
    <col min="8717" max="8717" width="10.42578125" style="316" customWidth="1"/>
    <col min="8718" max="8718" width="11.85546875" style="316" customWidth="1"/>
    <col min="8719" max="8719" width="14.7109375" style="316" customWidth="1"/>
    <col min="8720" max="8720" width="9" style="316" bestFit="1" customWidth="1"/>
    <col min="8721" max="8960" width="9.140625" style="316"/>
    <col min="8961" max="8961" width="4.7109375" style="316" bestFit="1" customWidth="1"/>
    <col min="8962" max="8962" width="9.7109375" style="316" bestFit="1" customWidth="1"/>
    <col min="8963" max="8963" width="10" style="316" bestFit="1" customWidth="1"/>
    <col min="8964" max="8964" width="9.140625" style="316"/>
    <col min="8965" max="8965" width="22.85546875" style="316" customWidth="1"/>
    <col min="8966" max="8966" width="59.7109375" style="316" bestFit="1" customWidth="1"/>
    <col min="8967" max="8967" width="57.85546875" style="316" bestFit="1" customWidth="1"/>
    <col min="8968" max="8968" width="35.28515625" style="316" bestFit="1" customWidth="1"/>
    <col min="8969" max="8969" width="28.140625" style="316" bestFit="1" customWidth="1"/>
    <col min="8970" max="8970" width="33.140625" style="316" bestFit="1" customWidth="1"/>
    <col min="8971" max="8971" width="26" style="316" bestFit="1" customWidth="1"/>
    <col min="8972" max="8972" width="19.140625" style="316" bestFit="1" customWidth="1"/>
    <col min="8973" max="8973" width="10.42578125" style="316" customWidth="1"/>
    <col min="8974" max="8974" width="11.85546875" style="316" customWidth="1"/>
    <col min="8975" max="8975" width="14.7109375" style="316" customWidth="1"/>
    <col min="8976" max="8976" width="9" style="316" bestFit="1" customWidth="1"/>
    <col min="8977" max="9216" width="9.140625" style="316"/>
    <col min="9217" max="9217" width="4.7109375" style="316" bestFit="1" customWidth="1"/>
    <col min="9218" max="9218" width="9.7109375" style="316" bestFit="1" customWidth="1"/>
    <col min="9219" max="9219" width="10" style="316" bestFit="1" customWidth="1"/>
    <col min="9220" max="9220" width="9.140625" style="316"/>
    <col min="9221" max="9221" width="22.85546875" style="316" customWidth="1"/>
    <col min="9222" max="9222" width="59.7109375" style="316" bestFit="1" customWidth="1"/>
    <col min="9223" max="9223" width="57.85546875" style="316" bestFit="1" customWidth="1"/>
    <col min="9224" max="9224" width="35.28515625" style="316" bestFit="1" customWidth="1"/>
    <col min="9225" max="9225" width="28.140625" style="316" bestFit="1" customWidth="1"/>
    <col min="9226" max="9226" width="33.140625" style="316" bestFit="1" customWidth="1"/>
    <col min="9227" max="9227" width="26" style="316" bestFit="1" customWidth="1"/>
    <col min="9228" max="9228" width="19.140625" style="316" bestFit="1" customWidth="1"/>
    <col min="9229" max="9229" width="10.42578125" style="316" customWidth="1"/>
    <col min="9230" max="9230" width="11.85546875" style="316" customWidth="1"/>
    <col min="9231" max="9231" width="14.7109375" style="316" customWidth="1"/>
    <col min="9232" max="9232" width="9" style="316" bestFit="1" customWidth="1"/>
    <col min="9233" max="9472" width="9.140625" style="316"/>
    <col min="9473" max="9473" width="4.7109375" style="316" bestFit="1" customWidth="1"/>
    <col min="9474" max="9474" width="9.7109375" style="316" bestFit="1" customWidth="1"/>
    <col min="9475" max="9475" width="10" style="316" bestFit="1" customWidth="1"/>
    <col min="9476" max="9476" width="9.140625" style="316"/>
    <col min="9477" max="9477" width="22.85546875" style="316" customWidth="1"/>
    <col min="9478" max="9478" width="59.7109375" style="316" bestFit="1" customWidth="1"/>
    <col min="9479" max="9479" width="57.85546875" style="316" bestFit="1" customWidth="1"/>
    <col min="9480" max="9480" width="35.28515625" style="316" bestFit="1" customWidth="1"/>
    <col min="9481" max="9481" width="28.140625" style="316" bestFit="1" customWidth="1"/>
    <col min="9482" max="9482" width="33.140625" style="316" bestFit="1" customWidth="1"/>
    <col min="9483" max="9483" width="26" style="316" bestFit="1" customWidth="1"/>
    <col min="9484" max="9484" width="19.140625" style="316" bestFit="1" customWidth="1"/>
    <col min="9485" max="9485" width="10.42578125" style="316" customWidth="1"/>
    <col min="9486" max="9486" width="11.85546875" style="316" customWidth="1"/>
    <col min="9487" max="9487" width="14.7109375" style="316" customWidth="1"/>
    <col min="9488" max="9488" width="9" style="316" bestFit="1" customWidth="1"/>
    <col min="9489" max="9728" width="9.140625" style="316"/>
    <col min="9729" max="9729" width="4.7109375" style="316" bestFit="1" customWidth="1"/>
    <col min="9730" max="9730" width="9.7109375" style="316" bestFit="1" customWidth="1"/>
    <col min="9731" max="9731" width="10" style="316" bestFit="1" customWidth="1"/>
    <col min="9732" max="9732" width="9.140625" style="316"/>
    <col min="9733" max="9733" width="22.85546875" style="316" customWidth="1"/>
    <col min="9734" max="9734" width="59.7109375" style="316" bestFit="1" customWidth="1"/>
    <col min="9735" max="9735" width="57.85546875" style="316" bestFit="1" customWidth="1"/>
    <col min="9736" max="9736" width="35.28515625" style="316" bestFit="1" customWidth="1"/>
    <col min="9737" max="9737" width="28.140625" style="316" bestFit="1" customWidth="1"/>
    <col min="9738" max="9738" width="33.140625" style="316" bestFit="1" customWidth="1"/>
    <col min="9739" max="9739" width="26" style="316" bestFit="1" customWidth="1"/>
    <col min="9740" max="9740" width="19.140625" style="316" bestFit="1" customWidth="1"/>
    <col min="9741" max="9741" width="10.42578125" style="316" customWidth="1"/>
    <col min="9742" max="9742" width="11.85546875" style="316" customWidth="1"/>
    <col min="9743" max="9743" width="14.7109375" style="316" customWidth="1"/>
    <col min="9744" max="9744" width="9" style="316" bestFit="1" customWidth="1"/>
    <col min="9745" max="9984" width="9.140625" style="316"/>
    <col min="9985" max="9985" width="4.7109375" style="316" bestFit="1" customWidth="1"/>
    <col min="9986" max="9986" width="9.7109375" style="316" bestFit="1" customWidth="1"/>
    <col min="9987" max="9987" width="10" style="316" bestFit="1" customWidth="1"/>
    <col min="9988" max="9988" width="9.140625" style="316"/>
    <col min="9989" max="9989" width="22.85546875" style="316" customWidth="1"/>
    <col min="9990" max="9990" width="59.7109375" style="316" bestFit="1" customWidth="1"/>
    <col min="9991" max="9991" width="57.85546875" style="316" bestFit="1" customWidth="1"/>
    <col min="9992" max="9992" width="35.28515625" style="316" bestFit="1" customWidth="1"/>
    <col min="9993" max="9993" width="28.140625" style="316" bestFit="1" customWidth="1"/>
    <col min="9994" max="9994" width="33.140625" style="316" bestFit="1" customWidth="1"/>
    <col min="9995" max="9995" width="26" style="316" bestFit="1" customWidth="1"/>
    <col min="9996" max="9996" width="19.140625" style="316" bestFit="1" customWidth="1"/>
    <col min="9997" max="9997" width="10.42578125" style="316" customWidth="1"/>
    <col min="9998" max="9998" width="11.85546875" style="316" customWidth="1"/>
    <col min="9999" max="9999" width="14.7109375" style="316" customWidth="1"/>
    <col min="10000" max="10000" width="9" style="316" bestFit="1" customWidth="1"/>
    <col min="10001" max="10240" width="9.140625" style="316"/>
    <col min="10241" max="10241" width="4.7109375" style="316" bestFit="1" customWidth="1"/>
    <col min="10242" max="10242" width="9.7109375" style="316" bestFit="1" customWidth="1"/>
    <col min="10243" max="10243" width="10" style="316" bestFit="1" customWidth="1"/>
    <col min="10244" max="10244" width="9.140625" style="316"/>
    <col min="10245" max="10245" width="22.85546875" style="316" customWidth="1"/>
    <col min="10246" max="10246" width="59.7109375" style="316" bestFit="1" customWidth="1"/>
    <col min="10247" max="10247" width="57.85546875" style="316" bestFit="1" customWidth="1"/>
    <col min="10248" max="10248" width="35.28515625" style="316" bestFit="1" customWidth="1"/>
    <col min="10249" max="10249" width="28.140625" style="316" bestFit="1" customWidth="1"/>
    <col min="10250" max="10250" width="33.140625" style="316" bestFit="1" customWidth="1"/>
    <col min="10251" max="10251" width="26" style="316" bestFit="1" customWidth="1"/>
    <col min="10252" max="10252" width="19.140625" style="316" bestFit="1" customWidth="1"/>
    <col min="10253" max="10253" width="10.42578125" style="316" customWidth="1"/>
    <col min="10254" max="10254" width="11.85546875" style="316" customWidth="1"/>
    <col min="10255" max="10255" width="14.7109375" style="316" customWidth="1"/>
    <col min="10256" max="10256" width="9" style="316" bestFit="1" customWidth="1"/>
    <col min="10257" max="10496" width="9.140625" style="316"/>
    <col min="10497" max="10497" width="4.7109375" style="316" bestFit="1" customWidth="1"/>
    <col min="10498" max="10498" width="9.7109375" style="316" bestFit="1" customWidth="1"/>
    <col min="10499" max="10499" width="10" style="316" bestFit="1" customWidth="1"/>
    <col min="10500" max="10500" width="9.140625" style="316"/>
    <col min="10501" max="10501" width="22.85546875" style="316" customWidth="1"/>
    <col min="10502" max="10502" width="59.7109375" style="316" bestFit="1" customWidth="1"/>
    <col min="10503" max="10503" width="57.85546875" style="316" bestFit="1" customWidth="1"/>
    <col min="10504" max="10504" width="35.28515625" style="316" bestFit="1" customWidth="1"/>
    <col min="10505" max="10505" width="28.140625" style="316" bestFit="1" customWidth="1"/>
    <col min="10506" max="10506" width="33.140625" style="316" bestFit="1" customWidth="1"/>
    <col min="10507" max="10507" width="26" style="316" bestFit="1" customWidth="1"/>
    <col min="10508" max="10508" width="19.140625" style="316" bestFit="1" customWidth="1"/>
    <col min="10509" max="10509" width="10.42578125" style="316" customWidth="1"/>
    <col min="10510" max="10510" width="11.85546875" style="316" customWidth="1"/>
    <col min="10511" max="10511" width="14.7109375" style="316" customWidth="1"/>
    <col min="10512" max="10512" width="9" style="316" bestFit="1" customWidth="1"/>
    <col min="10513" max="10752" width="9.140625" style="316"/>
    <col min="10753" max="10753" width="4.7109375" style="316" bestFit="1" customWidth="1"/>
    <col min="10754" max="10754" width="9.7109375" style="316" bestFit="1" customWidth="1"/>
    <col min="10755" max="10755" width="10" style="316" bestFit="1" customWidth="1"/>
    <col min="10756" max="10756" width="9.140625" style="316"/>
    <col min="10757" max="10757" width="22.85546875" style="316" customWidth="1"/>
    <col min="10758" max="10758" width="59.7109375" style="316" bestFit="1" customWidth="1"/>
    <col min="10759" max="10759" width="57.85546875" style="316" bestFit="1" customWidth="1"/>
    <col min="10760" max="10760" width="35.28515625" style="316" bestFit="1" customWidth="1"/>
    <col min="10761" max="10761" width="28.140625" style="316" bestFit="1" customWidth="1"/>
    <col min="10762" max="10762" width="33.140625" style="316" bestFit="1" customWidth="1"/>
    <col min="10763" max="10763" width="26" style="316" bestFit="1" customWidth="1"/>
    <col min="10764" max="10764" width="19.140625" style="316" bestFit="1" customWidth="1"/>
    <col min="10765" max="10765" width="10.42578125" style="316" customWidth="1"/>
    <col min="10766" max="10766" width="11.85546875" style="316" customWidth="1"/>
    <col min="10767" max="10767" width="14.7109375" style="316" customWidth="1"/>
    <col min="10768" max="10768" width="9" style="316" bestFit="1" customWidth="1"/>
    <col min="10769" max="11008" width="9.140625" style="316"/>
    <col min="11009" max="11009" width="4.7109375" style="316" bestFit="1" customWidth="1"/>
    <col min="11010" max="11010" width="9.7109375" style="316" bestFit="1" customWidth="1"/>
    <col min="11011" max="11011" width="10" style="316" bestFit="1" customWidth="1"/>
    <col min="11012" max="11012" width="9.140625" style="316"/>
    <col min="11013" max="11013" width="22.85546875" style="316" customWidth="1"/>
    <col min="11014" max="11014" width="59.7109375" style="316" bestFit="1" customWidth="1"/>
    <col min="11015" max="11015" width="57.85546875" style="316" bestFit="1" customWidth="1"/>
    <col min="11016" max="11016" width="35.28515625" style="316" bestFit="1" customWidth="1"/>
    <col min="11017" max="11017" width="28.140625" style="316" bestFit="1" customWidth="1"/>
    <col min="11018" max="11018" width="33.140625" style="316" bestFit="1" customWidth="1"/>
    <col min="11019" max="11019" width="26" style="316" bestFit="1" customWidth="1"/>
    <col min="11020" max="11020" width="19.140625" style="316" bestFit="1" customWidth="1"/>
    <col min="11021" max="11021" width="10.42578125" style="316" customWidth="1"/>
    <col min="11022" max="11022" width="11.85546875" style="316" customWidth="1"/>
    <col min="11023" max="11023" width="14.7109375" style="316" customWidth="1"/>
    <col min="11024" max="11024" width="9" style="316" bestFit="1" customWidth="1"/>
    <col min="11025" max="11264" width="9.140625" style="316"/>
    <col min="11265" max="11265" width="4.7109375" style="316" bestFit="1" customWidth="1"/>
    <col min="11266" max="11266" width="9.7109375" style="316" bestFit="1" customWidth="1"/>
    <col min="11267" max="11267" width="10" style="316" bestFit="1" customWidth="1"/>
    <col min="11268" max="11268" width="9.140625" style="316"/>
    <col min="11269" max="11269" width="22.85546875" style="316" customWidth="1"/>
    <col min="11270" max="11270" width="59.7109375" style="316" bestFit="1" customWidth="1"/>
    <col min="11271" max="11271" width="57.85546875" style="316" bestFit="1" customWidth="1"/>
    <col min="11272" max="11272" width="35.28515625" style="316" bestFit="1" customWidth="1"/>
    <col min="11273" max="11273" width="28.140625" style="316" bestFit="1" customWidth="1"/>
    <col min="11274" max="11274" width="33.140625" style="316" bestFit="1" customWidth="1"/>
    <col min="11275" max="11275" width="26" style="316" bestFit="1" customWidth="1"/>
    <col min="11276" max="11276" width="19.140625" style="316" bestFit="1" customWidth="1"/>
    <col min="11277" max="11277" width="10.42578125" style="316" customWidth="1"/>
    <col min="11278" max="11278" width="11.85546875" style="316" customWidth="1"/>
    <col min="11279" max="11279" width="14.7109375" style="316" customWidth="1"/>
    <col min="11280" max="11280" width="9" style="316" bestFit="1" customWidth="1"/>
    <col min="11281" max="11520" width="9.140625" style="316"/>
    <col min="11521" max="11521" width="4.7109375" style="316" bestFit="1" customWidth="1"/>
    <col min="11522" max="11522" width="9.7109375" style="316" bestFit="1" customWidth="1"/>
    <col min="11523" max="11523" width="10" style="316" bestFit="1" customWidth="1"/>
    <col min="11524" max="11524" width="9.140625" style="316"/>
    <col min="11525" max="11525" width="22.85546875" style="316" customWidth="1"/>
    <col min="11526" max="11526" width="59.7109375" style="316" bestFit="1" customWidth="1"/>
    <col min="11527" max="11527" width="57.85546875" style="316" bestFit="1" customWidth="1"/>
    <col min="11528" max="11528" width="35.28515625" style="316" bestFit="1" customWidth="1"/>
    <col min="11529" max="11529" width="28.140625" style="316" bestFit="1" customWidth="1"/>
    <col min="11530" max="11530" width="33.140625" style="316" bestFit="1" customWidth="1"/>
    <col min="11531" max="11531" width="26" style="316" bestFit="1" customWidth="1"/>
    <col min="11532" max="11532" width="19.140625" style="316" bestFit="1" customWidth="1"/>
    <col min="11533" max="11533" width="10.42578125" style="316" customWidth="1"/>
    <col min="11534" max="11534" width="11.85546875" style="316" customWidth="1"/>
    <col min="11535" max="11535" width="14.7109375" style="316" customWidth="1"/>
    <col min="11536" max="11536" width="9" style="316" bestFit="1" customWidth="1"/>
    <col min="11537" max="11776" width="9.140625" style="316"/>
    <col min="11777" max="11777" width="4.7109375" style="316" bestFit="1" customWidth="1"/>
    <col min="11778" max="11778" width="9.7109375" style="316" bestFit="1" customWidth="1"/>
    <col min="11779" max="11779" width="10" style="316" bestFit="1" customWidth="1"/>
    <col min="11780" max="11780" width="9.140625" style="316"/>
    <col min="11781" max="11781" width="22.85546875" style="316" customWidth="1"/>
    <col min="11782" max="11782" width="59.7109375" style="316" bestFit="1" customWidth="1"/>
    <col min="11783" max="11783" width="57.85546875" style="316" bestFit="1" customWidth="1"/>
    <col min="11784" max="11784" width="35.28515625" style="316" bestFit="1" customWidth="1"/>
    <col min="11785" max="11785" width="28.140625" style="316" bestFit="1" customWidth="1"/>
    <col min="11786" max="11786" width="33.140625" style="316" bestFit="1" customWidth="1"/>
    <col min="11787" max="11787" width="26" style="316" bestFit="1" customWidth="1"/>
    <col min="11788" max="11788" width="19.140625" style="316" bestFit="1" customWidth="1"/>
    <col min="11789" max="11789" width="10.42578125" style="316" customWidth="1"/>
    <col min="11790" max="11790" width="11.85546875" style="316" customWidth="1"/>
    <col min="11791" max="11791" width="14.7109375" style="316" customWidth="1"/>
    <col min="11792" max="11792" width="9" style="316" bestFit="1" customWidth="1"/>
    <col min="11793" max="12032" width="9.140625" style="316"/>
    <col min="12033" max="12033" width="4.7109375" style="316" bestFit="1" customWidth="1"/>
    <col min="12034" max="12034" width="9.7109375" style="316" bestFit="1" customWidth="1"/>
    <col min="12035" max="12035" width="10" style="316" bestFit="1" customWidth="1"/>
    <col min="12036" max="12036" width="9.140625" style="316"/>
    <col min="12037" max="12037" width="22.85546875" style="316" customWidth="1"/>
    <col min="12038" max="12038" width="59.7109375" style="316" bestFit="1" customWidth="1"/>
    <col min="12039" max="12039" width="57.85546875" style="316" bestFit="1" customWidth="1"/>
    <col min="12040" max="12040" width="35.28515625" style="316" bestFit="1" customWidth="1"/>
    <col min="12041" max="12041" width="28.140625" style="316" bestFit="1" customWidth="1"/>
    <col min="12042" max="12042" width="33.140625" style="316" bestFit="1" customWidth="1"/>
    <col min="12043" max="12043" width="26" style="316" bestFit="1" customWidth="1"/>
    <col min="12044" max="12044" width="19.140625" style="316" bestFit="1" customWidth="1"/>
    <col min="12045" max="12045" width="10.42578125" style="316" customWidth="1"/>
    <col min="12046" max="12046" width="11.85546875" style="316" customWidth="1"/>
    <col min="12047" max="12047" width="14.7109375" style="316" customWidth="1"/>
    <col min="12048" max="12048" width="9" style="316" bestFit="1" customWidth="1"/>
    <col min="12049" max="12288" width="9.140625" style="316"/>
    <col min="12289" max="12289" width="4.7109375" style="316" bestFit="1" customWidth="1"/>
    <col min="12290" max="12290" width="9.7109375" style="316" bestFit="1" customWidth="1"/>
    <col min="12291" max="12291" width="10" style="316" bestFit="1" customWidth="1"/>
    <col min="12292" max="12292" width="9.140625" style="316"/>
    <col min="12293" max="12293" width="22.85546875" style="316" customWidth="1"/>
    <col min="12294" max="12294" width="59.7109375" style="316" bestFit="1" customWidth="1"/>
    <col min="12295" max="12295" width="57.85546875" style="316" bestFit="1" customWidth="1"/>
    <col min="12296" max="12296" width="35.28515625" style="316" bestFit="1" customWidth="1"/>
    <col min="12297" max="12297" width="28.140625" style="316" bestFit="1" customWidth="1"/>
    <col min="12298" max="12298" width="33.140625" style="316" bestFit="1" customWidth="1"/>
    <col min="12299" max="12299" width="26" style="316" bestFit="1" customWidth="1"/>
    <col min="12300" max="12300" width="19.140625" style="316" bestFit="1" customWidth="1"/>
    <col min="12301" max="12301" width="10.42578125" style="316" customWidth="1"/>
    <col min="12302" max="12302" width="11.85546875" style="316" customWidth="1"/>
    <col min="12303" max="12303" width="14.7109375" style="316" customWidth="1"/>
    <col min="12304" max="12304" width="9" style="316" bestFit="1" customWidth="1"/>
    <col min="12305" max="12544" width="9.140625" style="316"/>
    <col min="12545" max="12545" width="4.7109375" style="316" bestFit="1" customWidth="1"/>
    <col min="12546" max="12546" width="9.7109375" style="316" bestFit="1" customWidth="1"/>
    <col min="12547" max="12547" width="10" style="316" bestFit="1" customWidth="1"/>
    <col min="12548" max="12548" width="9.140625" style="316"/>
    <col min="12549" max="12549" width="22.85546875" style="316" customWidth="1"/>
    <col min="12550" max="12550" width="59.7109375" style="316" bestFit="1" customWidth="1"/>
    <col min="12551" max="12551" width="57.85546875" style="316" bestFit="1" customWidth="1"/>
    <col min="12552" max="12552" width="35.28515625" style="316" bestFit="1" customWidth="1"/>
    <col min="12553" max="12553" width="28.140625" style="316" bestFit="1" customWidth="1"/>
    <col min="12554" max="12554" width="33.140625" style="316" bestFit="1" customWidth="1"/>
    <col min="12555" max="12555" width="26" style="316" bestFit="1" customWidth="1"/>
    <col min="12556" max="12556" width="19.140625" style="316" bestFit="1" customWidth="1"/>
    <col min="12557" max="12557" width="10.42578125" style="316" customWidth="1"/>
    <col min="12558" max="12558" width="11.85546875" style="316" customWidth="1"/>
    <col min="12559" max="12559" width="14.7109375" style="316" customWidth="1"/>
    <col min="12560" max="12560" width="9" style="316" bestFit="1" customWidth="1"/>
    <col min="12561" max="12800" width="9.140625" style="316"/>
    <col min="12801" max="12801" width="4.7109375" style="316" bestFit="1" customWidth="1"/>
    <col min="12802" max="12802" width="9.7109375" style="316" bestFit="1" customWidth="1"/>
    <col min="12803" max="12803" width="10" style="316" bestFit="1" customWidth="1"/>
    <col min="12804" max="12804" width="9.140625" style="316"/>
    <col min="12805" max="12805" width="22.85546875" style="316" customWidth="1"/>
    <col min="12806" max="12806" width="59.7109375" style="316" bestFit="1" customWidth="1"/>
    <col min="12807" max="12807" width="57.85546875" style="316" bestFit="1" customWidth="1"/>
    <col min="12808" max="12808" width="35.28515625" style="316" bestFit="1" customWidth="1"/>
    <col min="12809" max="12809" width="28.140625" style="316" bestFit="1" customWidth="1"/>
    <col min="12810" max="12810" width="33.140625" style="316" bestFit="1" customWidth="1"/>
    <col min="12811" max="12811" width="26" style="316" bestFit="1" customWidth="1"/>
    <col min="12812" max="12812" width="19.140625" style="316" bestFit="1" customWidth="1"/>
    <col min="12813" max="12813" width="10.42578125" style="316" customWidth="1"/>
    <col min="12814" max="12814" width="11.85546875" style="316" customWidth="1"/>
    <col min="12815" max="12815" width="14.7109375" style="316" customWidth="1"/>
    <col min="12816" max="12816" width="9" style="316" bestFit="1" customWidth="1"/>
    <col min="12817" max="13056" width="9.140625" style="316"/>
    <col min="13057" max="13057" width="4.7109375" style="316" bestFit="1" customWidth="1"/>
    <col min="13058" max="13058" width="9.7109375" style="316" bestFit="1" customWidth="1"/>
    <col min="13059" max="13059" width="10" style="316" bestFit="1" customWidth="1"/>
    <col min="13060" max="13060" width="9.140625" style="316"/>
    <col min="13061" max="13061" width="22.85546875" style="316" customWidth="1"/>
    <col min="13062" max="13062" width="59.7109375" style="316" bestFit="1" customWidth="1"/>
    <col min="13063" max="13063" width="57.85546875" style="316" bestFit="1" customWidth="1"/>
    <col min="13064" max="13064" width="35.28515625" style="316" bestFit="1" customWidth="1"/>
    <col min="13065" max="13065" width="28.140625" style="316" bestFit="1" customWidth="1"/>
    <col min="13066" max="13066" width="33.140625" style="316" bestFit="1" customWidth="1"/>
    <col min="13067" max="13067" width="26" style="316" bestFit="1" customWidth="1"/>
    <col min="13068" max="13068" width="19.140625" style="316" bestFit="1" customWidth="1"/>
    <col min="13069" max="13069" width="10.42578125" style="316" customWidth="1"/>
    <col min="13070" max="13070" width="11.85546875" style="316" customWidth="1"/>
    <col min="13071" max="13071" width="14.7109375" style="316" customWidth="1"/>
    <col min="13072" max="13072" width="9" style="316" bestFit="1" customWidth="1"/>
    <col min="13073" max="13312" width="9.140625" style="316"/>
    <col min="13313" max="13313" width="4.7109375" style="316" bestFit="1" customWidth="1"/>
    <col min="13314" max="13314" width="9.7109375" style="316" bestFit="1" customWidth="1"/>
    <col min="13315" max="13315" width="10" style="316" bestFit="1" customWidth="1"/>
    <col min="13316" max="13316" width="9.140625" style="316"/>
    <col min="13317" max="13317" width="22.85546875" style="316" customWidth="1"/>
    <col min="13318" max="13318" width="59.7109375" style="316" bestFit="1" customWidth="1"/>
    <col min="13319" max="13319" width="57.85546875" style="316" bestFit="1" customWidth="1"/>
    <col min="13320" max="13320" width="35.28515625" style="316" bestFit="1" customWidth="1"/>
    <col min="13321" max="13321" width="28.140625" style="316" bestFit="1" customWidth="1"/>
    <col min="13322" max="13322" width="33.140625" style="316" bestFit="1" customWidth="1"/>
    <col min="13323" max="13323" width="26" style="316" bestFit="1" customWidth="1"/>
    <col min="13324" max="13324" width="19.140625" style="316" bestFit="1" customWidth="1"/>
    <col min="13325" max="13325" width="10.42578125" style="316" customWidth="1"/>
    <col min="13326" max="13326" width="11.85546875" style="316" customWidth="1"/>
    <col min="13327" max="13327" width="14.7109375" style="316" customWidth="1"/>
    <col min="13328" max="13328" width="9" style="316" bestFit="1" customWidth="1"/>
    <col min="13329" max="13568" width="9.140625" style="316"/>
    <col min="13569" max="13569" width="4.7109375" style="316" bestFit="1" customWidth="1"/>
    <col min="13570" max="13570" width="9.7109375" style="316" bestFit="1" customWidth="1"/>
    <col min="13571" max="13571" width="10" style="316" bestFit="1" customWidth="1"/>
    <col min="13572" max="13572" width="9.140625" style="316"/>
    <col min="13573" max="13573" width="22.85546875" style="316" customWidth="1"/>
    <col min="13574" max="13574" width="59.7109375" style="316" bestFit="1" customWidth="1"/>
    <col min="13575" max="13575" width="57.85546875" style="316" bestFit="1" customWidth="1"/>
    <col min="13576" max="13576" width="35.28515625" style="316" bestFit="1" customWidth="1"/>
    <col min="13577" max="13577" width="28.140625" style="316" bestFit="1" customWidth="1"/>
    <col min="13578" max="13578" width="33.140625" style="316" bestFit="1" customWidth="1"/>
    <col min="13579" max="13579" width="26" style="316" bestFit="1" customWidth="1"/>
    <col min="13580" max="13580" width="19.140625" style="316" bestFit="1" customWidth="1"/>
    <col min="13581" max="13581" width="10.42578125" style="316" customWidth="1"/>
    <col min="13582" max="13582" width="11.85546875" style="316" customWidth="1"/>
    <col min="13583" max="13583" width="14.7109375" style="316" customWidth="1"/>
    <col min="13584" max="13584" width="9" style="316" bestFit="1" customWidth="1"/>
    <col min="13585" max="13824" width="9.140625" style="316"/>
    <col min="13825" max="13825" width="4.7109375" style="316" bestFit="1" customWidth="1"/>
    <col min="13826" max="13826" width="9.7109375" style="316" bestFit="1" customWidth="1"/>
    <col min="13827" max="13827" width="10" style="316" bestFit="1" customWidth="1"/>
    <col min="13828" max="13828" width="9.140625" style="316"/>
    <col min="13829" max="13829" width="22.85546875" style="316" customWidth="1"/>
    <col min="13830" max="13830" width="59.7109375" style="316" bestFit="1" customWidth="1"/>
    <col min="13831" max="13831" width="57.85546875" style="316" bestFit="1" customWidth="1"/>
    <col min="13832" max="13832" width="35.28515625" style="316" bestFit="1" customWidth="1"/>
    <col min="13833" max="13833" width="28.140625" style="316" bestFit="1" customWidth="1"/>
    <col min="13834" max="13834" width="33.140625" style="316" bestFit="1" customWidth="1"/>
    <col min="13835" max="13835" width="26" style="316" bestFit="1" customWidth="1"/>
    <col min="13836" max="13836" width="19.140625" style="316" bestFit="1" customWidth="1"/>
    <col min="13837" max="13837" width="10.42578125" style="316" customWidth="1"/>
    <col min="13838" max="13838" width="11.85546875" style="316" customWidth="1"/>
    <col min="13839" max="13839" width="14.7109375" style="316" customWidth="1"/>
    <col min="13840" max="13840" width="9" style="316" bestFit="1" customWidth="1"/>
    <col min="13841" max="14080" width="9.140625" style="316"/>
    <col min="14081" max="14081" width="4.7109375" style="316" bestFit="1" customWidth="1"/>
    <col min="14082" max="14082" width="9.7109375" style="316" bestFit="1" customWidth="1"/>
    <col min="14083" max="14083" width="10" style="316" bestFit="1" customWidth="1"/>
    <col min="14084" max="14084" width="9.140625" style="316"/>
    <col min="14085" max="14085" width="22.85546875" style="316" customWidth="1"/>
    <col min="14086" max="14086" width="59.7109375" style="316" bestFit="1" customWidth="1"/>
    <col min="14087" max="14087" width="57.85546875" style="316" bestFit="1" customWidth="1"/>
    <col min="14088" max="14088" width="35.28515625" style="316" bestFit="1" customWidth="1"/>
    <col min="14089" max="14089" width="28.140625" style="316" bestFit="1" customWidth="1"/>
    <col min="14090" max="14090" width="33.140625" style="316" bestFit="1" customWidth="1"/>
    <col min="14091" max="14091" width="26" style="316" bestFit="1" customWidth="1"/>
    <col min="14092" max="14092" width="19.140625" style="316" bestFit="1" customWidth="1"/>
    <col min="14093" max="14093" width="10.42578125" style="316" customWidth="1"/>
    <col min="14094" max="14094" width="11.85546875" style="316" customWidth="1"/>
    <col min="14095" max="14095" width="14.7109375" style="316" customWidth="1"/>
    <col min="14096" max="14096" width="9" style="316" bestFit="1" customWidth="1"/>
    <col min="14097" max="14336" width="9.140625" style="316"/>
    <col min="14337" max="14337" width="4.7109375" style="316" bestFit="1" customWidth="1"/>
    <col min="14338" max="14338" width="9.7109375" style="316" bestFit="1" customWidth="1"/>
    <col min="14339" max="14339" width="10" style="316" bestFit="1" customWidth="1"/>
    <col min="14340" max="14340" width="9.140625" style="316"/>
    <col min="14341" max="14341" width="22.85546875" style="316" customWidth="1"/>
    <col min="14342" max="14342" width="59.7109375" style="316" bestFit="1" customWidth="1"/>
    <col min="14343" max="14343" width="57.85546875" style="316" bestFit="1" customWidth="1"/>
    <col min="14344" max="14344" width="35.28515625" style="316" bestFit="1" customWidth="1"/>
    <col min="14345" max="14345" width="28.140625" style="316" bestFit="1" customWidth="1"/>
    <col min="14346" max="14346" width="33.140625" style="316" bestFit="1" customWidth="1"/>
    <col min="14347" max="14347" width="26" style="316" bestFit="1" customWidth="1"/>
    <col min="14348" max="14348" width="19.140625" style="316" bestFit="1" customWidth="1"/>
    <col min="14349" max="14349" width="10.42578125" style="316" customWidth="1"/>
    <col min="14350" max="14350" width="11.85546875" style="316" customWidth="1"/>
    <col min="14351" max="14351" width="14.7109375" style="316" customWidth="1"/>
    <col min="14352" max="14352" width="9" style="316" bestFit="1" customWidth="1"/>
    <col min="14353" max="14592" width="9.140625" style="316"/>
    <col min="14593" max="14593" width="4.7109375" style="316" bestFit="1" customWidth="1"/>
    <col min="14594" max="14594" width="9.7109375" style="316" bestFit="1" customWidth="1"/>
    <col min="14595" max="14595" width="10" style="316" bestFit="1" customWidth="1"/>
    <col min="14596" max="14596" width="9.140625" style="316"/>
    <col min="14597" max="14597" width="22.85546875" style="316" customWidth="1"/>
    <col min="14598" max="14598" width="59.7109375" style="316" bestFit="1" customWidth="1"/>
    <col min="14599" max="14599" width="57.85546875" style="316" bestFit="1" customWidth="1"/>
    <col min="14600" max="14600" width="35.28515625" style="316" bestFit="1" customWidth="1"/>
    <col min="14601" max="14601" width="28.140625" style="316" bestFit="1" customWidth="1"/>
    <col min="14602" max="14602" width="33.140625" style="316" bestFit="1" customWidth="1"/>
    <col min="14603" max="14603" width="26" style="316" bestFit="1" customWidth="1"/>
    <col min="14604" max="14604" width="19.140625" style="316" bestFit="1" customWidth="1"/>
    <col min="14605" max="14605" width="10.42578125" style="316" customWidth="1"/>
    <col min="14606" max="14606" width="11.85546875" style="316" customWidth="1"/>
    <col min="14607" max="14607" width="14.7109375" style="316" customWidth="1"/>
    <col min="14608" max="14608" width="9" style="316" bestFit="1" customWidth="1"/>
    <col min="14609" max="14848" width="9.140625" style="316"/>
    <col min="14849" max="14849" width="4.7109375" style="316" bestFit="1" customWidth="1"/>
    <col min="14850" max="14850" width="9.7109375" style="316" bestFit="1" customWidth="1"/>
    <col min="14851" max="14851" width="10" style="316" bestFit="1" customWidth="1"/>
    <col min="14852" max="14852" width="9.140625" style="316"/>
    <col min="14853" max="14853" width="22.85546875" style="316" customWidth="1"/>
    <col min="14854" max="14854" width="59.7109375" style="316" bestFit="1" customWidth="1"/>
    <col min="14855" max="14855" width="57.85546875" style="316" bestFit="1" customWidth="1"/>
    <col min="14856" max="14856" width="35.28515625" style="316" bestFit="1" customWidth="1"/>
    <col min="14857" max="14857" width="28.140625" style="316" bestFit="1" customWidth="1"/>
    <col min="14858" max="14858" width="33.140625" style="316" bestFit="1" customWidth="1"/>
    <col min="14859" max="14859" width="26" style="316" bestFit="1" customWidth="1"/>
    <col min="14860" max="14860" width="19.140625" style="316" bestFit="1" customWidth="1"/>
    <col min="14861" max="14861" width="10.42578125" style="316" customWidth="1"/>
    <col min="14862" max="14862" width="11.85546875" style="316" customWidth="1"/>
    <col min="14863" max="14863" width="14.7109375" style="316" customWidth="1"/>
    <col min="14864" max="14864" width="9" style="316" bestFit="1" customWidth="1"/>
    <col min="14865" max="15104" width="9.140625" style="316"/>
    <col min="15105" max="15105" width="4.7109375" style="316" bestFit="1" customWidth="1"/>
    <col min="15106" max="15106" width="9.7109375" style="316" bestFit="1" customWidth="1"/>
    <col min="15107" max="15107" width="10" style="316" bestFit="1" customWidth="1"/>
    <col min="15108" max="15108" width="9.140625" style="316"/>
    <col min="15109" max="15109" width="22.85546875" style="316" customWidth="1"/>
    <col min="15110" max="15110" width="59.7109375" style="316" bestFit="1" customWidth="1"/>
    <col min="15111" max="15111" width="57.85546875" style="316" bestFit="1" customWidth="1"/>
    <col min="15112" max="15112" width="35.28515625" style="316" bestFit="1" customWidth="1"/>
    <col min="15113" max="15113" width="28.140625" style="316" bestFit="1" customWidth="1"/>
    <col min="15114" max="15114" width="33.140625" style="316" bestFit="1" customWidth="1"/>
    <col min="15115" max="15115" width="26" style="316" bestFit="1" customWidth="1"/>
    <col min="15116" max="15116" width="19.140625" style="316" bestFit="1" customWidth="1"/>
    <col min="15117" max="15117" width="10.42578125" style="316" customWidth="1"/>
    <col min="15118" max="15118" width="11.85546875" style="316" customWidth="1"/>
    <col min="15119" max="15119" width="14.7109375" style="316" customWidth="1"/>
    <col min="15120" max="15120" width="9" style="316" bestFit="1" customWidth="1"/>
    <col min="15121" max="15360" width="9.140625" style="316"/>
    <col min="15361" max="15361" width="4.7109375" style="316" bestFit="1" customWidth="1"/>
    <col min="15362" max="15362" width="9.7109375" style="316" bestFit="1" customWidth="1"/>
    <col min="15363" max="15363" width="10" style="316" bestFit="1" customWidth="1"/>
    <col min="15364" max="15364" width="9.140625" style="316"/>
    <col min="15365" max="15365" width="22.85546875" style="316" customWidth="1"/>
    <col min="15366" max="15366" width="59.7109375" style="316" bestFit="1" customWidth="1"/>
    <col min="15367" max="15367" width="57.85546875" style="316" bestFit="1" customWidth="1"/>
    <col min="15368" max="15368" width="35.28515625" style="316" bestFit="1" customWidth="1"/>
    <col min="15369" max="15369" width="28.140625" style="316" bestFit="1" customWidth="1"/>
    <col min="15370" max="15370" width="33.140625" style="316" bestFit="1" customWidth="1"/>
    <col min="15371" max="15371" width="26" style="316" bestFit="1" customWidth="1"/>
    <col min="15372" max="15372" width="19.140625" style="316" bestFit="1" customWidth="1"/>
    <col min="15373" max="15373" width="10.42578125" style="316" customWidth="1"/>
    <col min="15374" max="15374" width="11.85546875" style="316" customWidth="1"/>
    <col min="15375" max="15375" width="14.7109375" style="316" customWidth="1"/>
    <col min="15376" max="15376" width="9" style="316" bestFit="1" customWidth="1"/>
    <col min="15377" max="15616" width="9.140625" style="316"/>
    <col min="15617" max="15617" width="4.7109375" style="316" bestFit="1" customWidth="1"/>
    <col min="15618" max="15618" width="9.7109375" style="316" bestFit="1" customWidth="1"/>
    <col min="15619" max="15619" width="10" style="316" bestFit="1" customWidth="1"/>
    <col min="15620" max="15620" width="9.140625" style="316"/>
    <col min="15621" max="15621" width="22.85546875" style="316" customWidth="1"/>
    <col min="15622" max="15622" width="59.7109375" style="316" bestFit="1" customWidth="1"/>
    <col min="15623" max="15623" width="57.85546875" style="316" bestFit="1" customWidth="1"/>
    <col min="15624" max="15624" width="35.28515625" style="316" bestFit="1" customWidth="1"/>
    <col min="15625" max="15625" width="28.140625" style="316" bestFit="1" customWidth="1"/>
    <col min="15626" max="15626" width="33.140625" style="316" bestFit="1" customWidth="1"/>
    <col min="15627" max="15627" width="26" style="316" bestFit="1" customWidth="1"/>
    <col min="15628" max="15628" width="19.140625" style="316" bestFit="1" customWidth="1"/>
    <col min="15629" max="15629" width="10.42578125" style="316" customWidth="1"/>
    <col min="15630" max="15630" width="11.85546875" style="316" customWidth="1"/>
    <col min="15631" max="15631" width="14.7109375" style="316" customWidth="1"/>
    <col min="15632" max="15632" width="9" style="316" bestFit="1" customWidth="1"/>
    <col min="15633" max="15872" width="9.140625" style="316"/>
    <col min="15873" max="15873" width="4.7109375" style="316" bestFit="1" customWidth="1"/>
    <col min="15874" max="15874" width="9.7109375" style="316" bestFit="1" customWidth="1"/>
    <col min="15875" max="15875" width="10" style="316" bestFit="1" customWidth="1"/>
    <col min="15876" max="15876" width="9.140625" style="316"/>
    <col min="15877" max="15877" width="22.85546875" style="316" customWidth="1"/>
    <col min="15878" max="15878" width="59.7109375" style="316" bestFit="1" customWidth="1"/>
    <col min="15879" max="15879" width="57.85546875" style="316" bestFit="1" customWidth="1"/>
    <col min="15880" max="15880" width="35.28515625" style="316" bestFit="1" customWidth="1"/>
    <col min="15881" max="15881" width="28.140625" style="316" bestFit="1" customWidth="1"/>
    <col min="15882" max="15882" width="33.140625" style="316" bestFit="1" customWidth="1"/>
    <col min="15883" max="15883" width="26" style="316" bestFit="1" customWidth="1"/>
    <col min="15884" max="15884" width="19.140625" style="316" bestFit="1" customWidth="1"/>
    <col min="15885" max="15885" width="10.42578125" style="316" customWidth="1"/>
    <col min="15886" max="15886" width="11.85546875" style="316" customWidth="1"/>
    <col min="15887" max="15887" width="14.7109375" style="316" customWidth="1"/>
    <col min="15888" max="15888" width="9" style="316" bestFit="1" customWidth="1"/>
    <col min="15889" max="16128" width="9.140625" style="316"/>
    <col min="16129" max="16129" width="4.7109375" style="316" bestFit="1" customWidth="1"/>
    <col min="16130" max="16130" width="9.7109375" style="316" bestFit="1" customWidth="1"/>
    <col min="16131" max="16131" width="10" style="316" bestFit="1" customWidth="1"/>
    <col min="16132" max="16132" width="9.140625" style="316"/>
    <col min="16133" max="16133" width="22.85546875" style="316" customWidth="1"/>
    <col min="16134" max="16134" width="59.7109375" style="316" bestFit="1" customWidth="1"/>
    <col min="16135" max="16135" width="57.85546875" style="316" bestFit="1" customWidth="1"/>
    <col min="16136" max="16136" width="35.28515625" style="316" bestFit="1" customWidth="1"/>
    <col min="16137" max="16137" width="28.140625" style="316" bestFit="1" customWidth="1"/>
    <col min="16138" max="16138" width="33.140625" style="316" bestFit="1" customWidth="1"/>
    <col min="16139" max="16139" width="26" style="316" bestFit="1" customWidth="1"/>
    <col min="16140" max="16140" width="19.140625" style="316" bestFit="1" customWidth="1"/>
    <col min="16141" max="16141" width="10.42578125" style="316" customWidth="1"/>
    <col min="16142" max="16142" width="11.85546875" style="316" customWidth="1"/>
    <col min="16143" max="16143" width="14.7109375" style="316" customWidth="1"/>
    <col min="16144" max="16144" width="9" style="316" bestFit="1" customWidth="1"/>
    <col min="16145" max="16384" width="9.140625" style="316"/>
  </cols>
  <sheetData>
    <row r="1" spans="1:18" ht="15" customHeight="1" x14ac:dyDescent="0.2"/>
    <row r="2" spans="1:18" ht="15" customHeight="1" x14ac:dyDescent="0.2">
      <c r="A2" s="318" t="s">
        <v>904</v>
      </c>
    </row>
    <row r="3" spans="1:18" ht="15" customHeight="1" x14ac:dyDescent="0.2"/>
    <row r="4" spans="1:18" s="4" customFormat="1" ht="41.25" customHeight="1" x14ac:dyDescent="0.2">
      <c r="A4" s="1055" t="s">
        <v>0</v>
      </c>
      <c r="B4" s="1057" t="s">
        <v>1</v>
      </c>
      <c r="C4" s="1057" t="s">
        <v>2</v>
      </c>
      <c r="D4" s="1057" t="s">
        <v>3</v>
      </c>
      <c r="E4" s="1055" t="s">
        <v>4</v>
      </c>
      <c r="F4" s="1055" t="s">
        <v>5</v>
      </c>
      <c r="G4" s="1055" t="s">
        <v>6</v>
      </c>
      <c r="H4" s="1059" t="s">
        <v>7</v>
      </c>
      <c r="I4" s="1059"/>
      <c r="J4" s="1055" t="s">
        <v>8</v>
      </c>
      <c r="K4" s="1060" t="s">
        <v>9</v>
      </c>
      <c r="L4" s="1061"/>
      <c r="M4" s="1062" t="s">
        <v>10</v>
      </c>
      <c r="N4" s="1062"/>
      <c r="O4" s="1062" t="s">
        <v>11</v>
      </c>
      <c r="P4" s="1062"/>
      <c r="Q4" s="1055" t="s">
        <v>12</v>
      </c>
      <c r="R4" s="1057" t="s">
        <v>13</v>
      </c>
    </row>
    <row r="5" spans="1:18" s="4" customFormat="1" ht="21" customHeight="1" x14ac:dyDescent="0.2">
      <c r="A5" s="1056"/>
      <c r="B5" s="1058"/>
      <c r="C5" s="1058"/>
      <c r="D5" s="1058"/>
      <c r="E5" s="1056"/>
      <c r="F5" s="1056"/>
      <c r="G5" s="1056"/>
      <c r="H5" s="319" t="s">
        <v>14</v>
      </c>
      <c r="I5" s="319" t="s">
        <v>15</v>
      </c>
      <c r="J5" s="1056"/>
      <c r="K5" s="320">
        <v>2018</v>
      </c>
      <c r="L5" s="320">
        <v>2019</v>
      </c>
      <c r="M5" s="321">
        <v>2018</v>
      </c>
      <c r="N5" s="321">
        <v>2019</v>
      </c>
      <c r="O5" s="321">
        <v>2018</v>
      </c>
      <c r="P5" s="321">
        <v>2019</v>
      </c>
      <c r="Q5" s="1056"/>
      <c r="R5" s="1058"/>
    </row>
    <row r="6" spans="1:18" s="4" customFormat="1" ht="15" customHeight="1" x14ac:dyDescent="0.2">
      <c r="A6" s="322" t="s">
        <v>16</v>
      </c>
      <c r="B6" s="319" t="s">
        <v>17</v>
      </c>
      <c r="C6" s="319" t="s">
        <v>18</v>
      </c>
      <c r="D6" s="319" t="s">
        <v>19</v>
      </c>
      <c r="E6" s="322" t="s">
        <v>20</v>
      </c>
      <c r="F6" s="322" t="s">
        <v>21</v>
      </c>
      <c r="G6" s="322" t="s">
        <v>22</v>
      </c>
      <c r="H6" s="319" t="s">
        <v>23</v>
      </c>
      <c r="I6" s="319" t="s">
        <v>24</v>
      </c>
      <c r="J6" s="322" t="s">
        <v>25</v>
      </c>
      <c r="K6" s="320" t="s">
        <v>26</v>
      </c>
      <c r="L6" s="320" t="s">
        <v>27</v>
      </c>
      <c r="M6" s="323" t="s">
        <v>28</v>
      </c>
      <c r="N6" s="323" t="s">
        <v>29</v>
      </c>
      <c r="O6" s="323" t="s">
        <v>30</v>
      </c>
      <c r="P6" s="323" t="s">
        <v>31</v>
      </c>
      <c r="Q6" s="322" t="s">
        <v>32</v>
      </c>
      <c r="R6" s="319" t="s">
        <v>33</v>
      </c>
    </row>
    <row r="7" spans="1:18" s="325" customFormat="1" ht="58.5" customHeight="1" x14ac:dyDescent="0.2">
      <c r="A7" s="751">
        <v>1</v>
      </c>
      <c r="B7" s="741">
        <v>1</v>
      </c>
      <c r="C7" s="741">
        <v>4</v>
      </c>
      <c r="D7" s="741">
        <v>5</v>
      </c>
      <c r="E7" s="753" t="s">
        <v>905</v>
      </c>
      <c r="F7" s="741" t="s">
        <v>906</v>
      </c>
      <c r="G7" s="741" t="s">
        <v>907</v>
      </c>
      <c r="H7" s="324" t="s">
        <v>908</v>
      </c>
      <c r="I7" s="324" t="s">
        <v>909</v>
      </c>
      <c r="J7" s="741" t="s">
        <v>910</v>
      </c>
      <c r="K7" s="749" t="s">
        <v>310</v>
      </c>
      <c r="L7" s="749"/>
      <c r="M7" s="1052">
        <v>7104.09</v>
      </c>
      <c r="N7" s="799"/>
      <c r="O7" s="1052">
        <v>7104.09</v>
      </c>
      <c r="P7" s="799"/>
      <c r="Q7" s="741" t="s">
        <v>91</v>
      </c>
      <c r="R7" s="741" t="s">
        <v>911</v>
      </c>
    </row>
    <row r="8" spans="1:18" s="325" customFormat="1" ht="51" customHeight="1" x14ac:dyDescent="0.2">
      <c r="A8" s="752"/>
      <c r="B8" s="742"/>
      <c r="C8" s="742"/>
      <c r="D8" s="742"/>
      <c r="E8" s="754"/>
      <c r="F8" s="742"/>
      <c r="G8" s="742"/>
      <c r="H8" s="324" t="s">
        <v>912</v>
      </c>
      <c r="I8" s="324">
        <v>800</v>
      </c>
      <c r="J8" s="742"/>
      <c r="K8" s="750"/>
      <c r="L8" s="750"/>
      <c r="M8" s="1053"/>
      <c r="N8" s="800"/>
      <c r="O8" s="1053"/>
      <c r="P8" s="800"/>
      <c r="Q8" s="742"/>
      <c r="R8" s="742"/>
    </row>
    <row r="9" spans="1:18" s="325" customFormat="1" ht="44.25" customHeight="1" x14ac:dyDescent="0.2">
      <c r="A9" s="752"/>
      <c r="B9" s="742"/>
      <c r="C9" s="742"/>
      <c r="D9" s="742"/>
      <c r="E9" s="754"/>
      <c r="F9" s="742"/>
      <c r="G9" s="742"/>
      <c r="H9" s="324" t="s">
        <v>913</v>
      </c>
      <c r="I9" s="324">
        <v>800</v>
      </c>
      <c r="J9" s="742"/>
      <c r="K9" s="750"/>
      <c r="L9" s="750"/>
      <c r="M9" s="1053"/>
      <c r="N9" s="800"/>
      <c r="O9" s="1053"/>
      <c r="P9" s="800"/>
      <c r="Q9" s="742"/>
      <c r="R9" s="742"/>
    </row>
    <row r="10" spans="1:18" s="326" customFormat="1" ht="41.25" customHeight="1" x14ac:dyDescent="0.2">
      <c r="A10" s="820"/>
      <c r="B10" s="802"/>
      <c r="C10" s="802"/>
      <c r="D10" s="802"/>
      <c r="E10" s="804"/>
      <c r="F10" s="802"/>
      <c r="G10" s="802"/>
      <c r="H10" s="88" t="s">
        <v>914</v>
      </c>
      <c r="I10" s="93" t="s">
        <v>720</v>
      </c>
      <c r="J10" s="802"/>
      <c r="K10" s="810"/>
      <c r="L10" s="810"/>
      <c r="M10" s="1054"/>
      <c r="N10" s="801"/>
      <c r="O10" s="1054"/>
      <c r="P10" s="801"/>
      <c r="Q10" s="802"/>
      <c r="R10" s="802"/>
    </row>
    <row r="11" spans="1:18" s="326" customFormat="1" ht="73.5" customHeight="1" x14ac:dyDescent="0.2">
      <c r="A11" s="751">
        <v>2</v>
      </c>
      <c r="B11" s="741">
        <v>1</v>
      </c>
      <c r="C11" s="741">
        <v>4</v>
      </c>
      <c r="D11" s="741">
        <v>5</v>
      </c>
      <c r="E11" s="753" t="s">
        <v>915</v>
      </c>
      <c r="F11" s="741" t="s">
        <v>916</v>
      </c>
      <c r="G11" s="741" t="s">
        <v>917</v>
      </c>
      <c r="H11" s="83" t="s">
        <v>918</v>
      </c>
      <c r="I11" s="83" t="s">
        <v>919</v>
      </c>
      <c r="J11" s="741" t="s">
        <v>920</v>
      </c>
      <c r="K11" s="749" t="s">
        <v>121</v>
      </c>
      <c r="L11" s="749"/>
      <c r="M11" s="1052">
        <v>19683.12</v>
      </c>
      <c r="N11" s="799"/>
      <c r="O11" s="1052">
        <v>19683.12</v>
      </c>
      <c r="P11" s="799"/>
      <c r="Q11" s="741" t="s">
        <v>91</v>
      </c>
      <c r="R11" s="741" t="s">
        <v>911</v>
      </c>
    </row>
    <row r="12" spans="1:18" s="326" customFormat="1" ht="62.25" customHeight="1" x14ac:dyDescent="0.2">
      <c r="A12" s="752"/>
      <c r="B12" s="742"/>
      <c r="C12" s="742"/>
      <c r="D12" s="742"/>
      <c r="E12" s="754"/>
      <c r="F12" s="742"/>
      <c r="G12" s="742"/>
      <c r="H12" s="83" t="s">
        <v>921</v>
      </c>
      <c r="I12" s="83">
        <v>200</v>
      </c>
      <c r="J12" s="742"/>
      <c r="K12" s="750"/>
      <c r="L12" s="750"/>
      <c r="M12" s="1053"/>
      <c r="N12" s="800"/>
      <c r="O12" s="1053"/>
      <c r="P12" s="800"/>
      <c r="Q12" s="742"/>
      <c r="R12" s="742"/>
    </row>
    <row r="13" spans="1:18" s="326" customFormat="1" ht="67.5" customHeight="1" x14ac:dyDescent="0.2">
      <c r="A13" s="752"/>
      <c r="B13" s="742"/>
      <c r="C13" s="742"/>
      <c r="D13" s="742"/>
      <c r="E13" s="754"/>
      <c r="F13" s="742"/>
      <c r="G13" s="742"/>
      <c r="H13" s="83" t="s">
        <v>922</v>
      </c>
      <c r="I13" s="83">
        <v>300</v>
      </c>
      <c r="J13" s="742"/>
      <c r="K13" s="750"/>
      <c r="L13" s="750"/>
      <c r="M13" s="1053"/>
      <c r="N13" s="800"/>
      <c r="O13" s="1053"/>
      <c r="P13" s="800"/>
      <c r="Q13" s="742"/>
      <c r="R13" s="742"/>
    </row>
    <row r="14" spans="1:18" s="326" customFormat="1" ht="60" customHeight="1" x14ac:dyDescent="0.2">
      <c r="A14" s="820"/>
      <c r="B14" s="802"/>
      <c r="C14" s="802"/>
      <c r="D14" s="802"/>
      <c r="E14" s="804"/>
      <c r="F14" s="802"/>
      <c r="G14" s="802"/>
      <c r="H14" s="83" t="s">
        <v>923</v>
      </c>
      <c r="I14" s="93" t="s">
        <v>50</v>
      </c>
      <c r="J14" s="802"/>
      <c r="K14" s="810"/>
      <c r="L14" s="810"/>
      <c r="M14" s="1054"/>
      <c r="N14" s="801"/>
      <c r="O14" s="1054"/>
      <c r="P14" s="801"/>
      <c r="Q14" s="802"/>
      <c r="R14" s="802"/>
    </row>
    <row r="15" spans="1:18" s="326" customFormat="1" ht="73.5" customHeight="1" x14ac:dyDescent="0.2">
      <c r="A15" s="670">
        <v>2</v>
      </c>
      <c r="B15" s="655">
        <v>1</v>
      </c>
      <c r="C15" s="655">
        <v>4</v>
      </c>
      <c r="D15" s="655">
        <v>5</v>
      </c>
      <c r="E15" s="673" t="s">
        <v>915</v>
      </c>
      <c r="F15" s="655" t="s">
        <v>916</v>
      </c>
      <c r="G15" s="655" t="s">
        <v>917</v>
      </c>
      <c r="H15" s="49" t="s">
        <v>918</v>
      </c>
      <c r="I15" s="49" t="s">
        <v>919</v>
      </c>
      <c r="J15" s="655" t="s">
        <v>920</v>
      </c>
      <c r="K15" s="661" t="s">
        <v>121</v>
      </c>
      <c r="L15" s="661"/>
      <c r="M15" s="1043">
        <v>13844.99</v>
      </c>
      <c r="N15" s="1046"/>
      <c r="O15" s="1043">
        <v>13844.99</v>
      </c>
      <c r="P15" s="1049"/>
      <c r="Q15" s="655" t="s">
        <v>91</v>
      </c>
      <c r="R15" s="655" t="s">
        <v>911</v>
      </c>
    </row>
    <row r="16" spans="1:18" s="326" customFormat="1" ht="62.25" customHeight="1" x14ac:dyDescent="0.2">
      <c r="A16" s="671"/>
      <c r="B16" s="656"/>
      <c r="C16" s="656"/>
      <c r="D16" s="656"/>
      <c r="E16" s="674"/>
      <c r="F16" s="656"/>
      <c r="G16" s="656"/>
      <c r="H16" s="49" t="s">
        <v>921</v>
      </c>
      <c r="I16" s="49">
        <v>200</v>
      </c>
      <c r="J16" s="656"/>
      <c r="K16" s="662"/>
      <c r="L16" s="662"/>
      <c r="M16" s="1044"/>
      <c r="N16" s="1047"/>
      <c r="O16" s="1044"/>
      <c r="P16" s="1050"/>
      <c r="Q16" s="656"/>
      <c r="R16" s="656"/>
    </row>
    <row r="17" spans="1:18" s="326" customFormat="1" ht="67.5" customHeight="1" x14ac:dyDescent="0.2">
      <c r="A17" s="671"/>
      <c r="B17" s="656"/>
      <c r="C17" s="656"/>
      <c r="D17" s="656"/>
      <c r="E17" s="674"/>
      <c r="F17" s="656"/>
      <c r="G17" s="656"/>
      <c r="H17" s="49" t="s">
        <v>922</v>
      </c>
      <c r="I17" s="49">
        <v>300</v>
      </c>
      <c r="J17" s="656"/>
      <c r="K17" s="662"/>
      <c r="L17" s="662"/>
      <c r="M17" s="1044"/>
      <c r="N17" s="1047"/>
      <c r="O17" s="1044"/>
      <c r="P17" s="1050"/>
      <c r="Q17" s="656"/>
      <c r="R17" s="656"/>
    </row>
    <row r="18" spans="1:18" s="326" customFormat="1" ht="60" customHeight="1" x14ac:dyDescent="0.2">
      <c r="A18" s="671"/>
      <c r="B18" s="657"/>
      <c r="C18" s="657"/>
      <c r="D18" s="657"/>
      <c r="E18" s="675"/>
      <c r="F18" s="657"/>
      <c r="G18" s="657"/>
      <c r="H18" s="49" t="s">
        <v>923</v>
      </c>
      <c r="I18" s="53" t="s">
        <v>50</v>
      </c>
      <c r="J18" s="657"/>
      <c r="K18" s="663"/>
      <c r="L18" s="663"/>
      <c r="M18" s="1045"/>
      <c r="N18" s="1048"/>
      <c r="O18" s="1045"/>
      <c r="P18" s="1051"/>
      <c r="Q18" s="657"/>
      <c r="R18" s="657"/>
    </row>
    <row r="19" spans="1:18" s="326" customFormat="1" ht="46.5" customHeight="1" x14ac:dyDescent="0.2">
      <c r="A19" s="672"/>
      <c r="B19" s="652" t="s">
        <v>924</v>
      </c>
      <c r="C19" s="653"/>
      <c r="D19" s="653"/>
      <c r="E19" s="653"/>
      <c r="F19" s="653"/>
      <c r="G19" s="653"/>
      <c r="H19" s="653"/>
      <c r="I19" s="653"/>
      <c r="J19" s="653"/>
      <c r="K19" s="653"/>
      <c r="L19" s="653"/>
      <c r="M19" s="653"/>
      <c r="N19" s="653"/>
      <c r="O19" s="653"/>
      <c r="P19" s="653"/>
      <c r="Q19" s="653"/>
      <c r="R19" s="654"/>
    </row>
    <row r="20" spans="1:18" s="326" customFormat="1" ht="358.5" customHeight="1" x14ac:dyDescent="0.2">
      <c r="A20" s="82">
        <v>3</v>
      </c>
      <c r="B20" s="83">
        <v>1</v>
      </c>
      <c r="C20" s="83">
        <v>4</v>
      </c>
      <c r="D20" s="83">
        <v>5</v>
      </c>
      <c r="E20" s="111" t="s">
        <v>925</v>
      </c>
      <c r="F20" s="83" t="s">
        <v>926</v>
      </c>
      <c r="G20" s="83" t="s">
        <v>88</v>
      </c>
      <c r="H20" s="83" t="s">
        <v>918</v>
      </c>
      <c r="I20" s="93" t="s">
        <v>396</v>
      </c>
      <c r="J20" s="83" t="s">
        <v>927</v>
      </c>
      <c r="K20" s="88" t="s">
        <v>516</v>
      </c>
      <c r="L20" s="88"/>
      <c r="M20" s="327">
        <v>28091.67</v>
      </c>
      <c r="N20" s="130"/>
      <c r="O20" s="327">
        <v>28091.67</v>
      </c>
      <c r="P20" s="130"/>
      <c r="Q20" s="83" t="s">
        <v>91</v>
      </c>
      <c r="R20" s="83" t="s">
        <v>911</v>
      </c>
    </row>
    <row r="21" spans="1:18" s="326" customFormat="1" ht="370.5" customHeight="1" x14ac:dyDescent="0.2">
      <c r="A21" s="670">
        <v>3</v>
      </c>
      <c r="B21" s="49">
        <v>1</v>
      </c>
      <c r="C21" s="49">
        <v>4</v>
      </c>
      <c r="D21" s="49">
        <v>5</v>
      </c>
      <c r="E21" s="50" t="s">
        <v>925</v>
      </c>
      <c r="F21" s="49" t="s">
        <v>926</v>
      </c>
      <c r="G21" s="49" t="s">
        <v>88</v>
      </c>
      <c r="H21" s="49" t="s">
        <v>918</v>
      </c>
      <c r="I21" s="53" t="s">
        <v>396</v>
      </c>
      <c r="J21" s="49" t="s">
        <v>927</v>
      </c>
      <c r="K21" s="54" t="s">
        <v>516</v>
      </c>
      <c r="L21" s="54"/>
      <c r="M21" s="328">
        <v>21700</v>
      </c>
      <c r="N21" s="329"/>
      <c r="O21" s="328">
        <v>21700</v>
      </c>
      <c r="P21" s="140"/>
      <c r="Q21" s="49" t="s">
        <v>91</v>
      </c>
      <c r="R21" s="49" t="s">
        <v>911</v>
      </c>
    </row>
    <row r="22" spans="1:18" s="326" customFormat="1" ht="48" customHeight="1" x14ac:dyDescent="0.2">
      <c r="A22" s="672"/>
      <c r="B22" s="652" t="s">
        <v>924</v>
      </c>
      <c r="C22" s="653"/>
      <c r="D22" s="653"/>
      <c r="E22" s="653"/>
      <c r="F22" s="653"/>
      <c r="G22" s="653"/>
      <c r="H22" s="653"/>
      <c r="I22" s="653"/>
      <c r="J22" s="653"/>
      <c r="K22" s="653"/>
      <c r="L22" s="653"/>
      <c r="M22" s="653"/>
      <c r="N22" s="653"/>
      <c r="O22" s="653"/>
      <c r="P22" s="653"/>
      <c r="Q22" s="653"/>
      <c r="R22" s="654"/>
    </row>
    <row r="23" spans="1:18" s="90" customFormat="1" ht="408" customHeight="1" x14ac:dyDescent="0.25">
      <c r="A23" s="133">
        <v>4</v>
      </c>
      <c r="B23" s="128">
        <v>1</v>
      </c>
      <c r="C23" s="128">
        <v>4</v>
      </c>
      <c r="D23" s="128">
        <v>5</v>
      </c>
      <c r="E23" s="111" t="s">
        <v>928</v>
      </c>
      <c r="F23" s="83" t="s">
        <v>929</v>
      </c>
      <c r="G23" s="83" t="s">
        <v>930</v>
      </c>
      <c r="H23" s="83" t="s">
        <v>918</v>
      </c>
      <c r="I23" s="93" t="s">
        <v>158</v>
      </c>
      <c r="J23" s="83" t="s">
        <v>931</v>
      </c>
      <c r="K23" s="88" t="s">
        <v>121</v>
      </c>
      <c r="L23" s="137"/>
      <c r="M23" s="327">
        <v>25000</v>
      </c>
      <c r="N23" s="330"/>
      <c r="O23" s="327">
        <v>25000</v>
      </c>
      <c r="P23" s="330"/>
      <c r="Q23" s="83" t="s">
        <v>91</v>
      </c>
      <c r="R23" s="83" t="s">
        <v>911</v>
      </c>
    </row>
    <row r="24" spans="1:18" s="90" customFormat="1" ht="408" customHeight="1" x14ac:dyDescent="0.25">
      <c r="A24" s="670">
        <v>4</v>
      </c>
      <c r="B24" s="57">
        <v>1</v>
      </c>
      <c r="C24" s="57">
        <v>4</v>
      </c>
      <c r="D24" s="57">
        <v>5</v>
      </c>
      <c r="E24" s="50" t="s">
        <v>928</v>
      </c>
      <c r="F24" s="49" t="s">
        <v>929</v>
      </c>
      <c r="G24" s="49" t="s">
        <v>930</v>
      </c>
      <c r="H24" s="49" t="s">
        <v>918</v>
      </c>
      <c r="I24" s="53" t="s">
        <v>158</v>
      </c>
      <c r="J24" s="49" t="s">
        <v>931</v>
      </c>
      <c r="K24" s="54" t="s">
        <v>121</v>
      </c>
      <c r="L24" s="60"/>
      <c r="M24" s="328">
        <v>23900</v>
      </c>
      <c r="N24" s="331"/>
      <c r="O24" s="328">
        <v>23900</v>
      </c>
      <c r="P24" s="332"/>
      <c r="Q24" s="49" t="s">
        <v>91</v>
      </c>
      <c r="R24" s="49" t="s">
        <v>911</v>
      </c>
    </row>
    <row r="25" spans="1:18" s="90" customFormat="1" ht="36" customHeight="1" x14ac:dyDescent="0.25">
      <c r="A25" s="672"/>
      <c r="B25" s="652" t="s">
        <v>924</v>
      </c>
      <c r="C25" s="653"/>
      <c r="D25" s="653"/>
      <c r="E25" s="653"/>
      <c r="F25" s="653"/>
      <c r="G25" s="653"/>
      <c r="H25" s="653"/>
      <c r="I25" s="653"/>
      <c r="J25" s="653"/>
      <c r="K25" s="653"/>
      <c r="L25" s="653"/>
      <c r="M25" s="653"/>
      <c r="N25" s="653"/>
      <c r="O25" s="653"/>
      <c r="P25" s="653"/>
      <c r="Q25" s="653"/>
      <c r="R25" s="654"/>
    </row>
    <row r="26" spans="1:18" s="90" customFormat="1" ht="90" customHeight="1" x14ac:dyDescent="0.25">
      <c r="A26" s="741">
        <v>5</v>
      </c>
      <c r="B26" s="751">
        <v>1</v>
      </c>
      <c r="C26" s="751">
        <v>4</v>
      </c>
      <c r="D26" s="741">
        <v>5</v>
      </c>
      <c r="E26" s="741" t="s">
        <v>932</v>
      </c>
      <c r="F26" s="741" t="s">
        <v>933</v>
      </c>
      <c r="G26" s="1032" t="s">
        <v>934</v>
      </c>
      <c r="H26" s="324" t="s">
        <v>935</v>
      </c>
      <c r="I26" s="93" t="s">
        <v>936</v>
      </c>
      <c r="J26" s="1035" t="s">
        <v>937</v>
      </c>
      <c r="K26" s="749" t="s">
        <v>352</v>
      </c>
      <c r="L26" s="1037"/>
      <c r="M26" s="739">
        <v>24965</v>
      </c>
      <c r="N26" s="1026"/>
      <c r="O26" s="739">
        <v>24965</v>
      </c>
      <c r="P26" s="1026"/>
      <c r="Q26" s="741" t="s">
        <v>938</v>
      </c>
      <c r="R26" s="741" t="s">
        <v>939</v>
      </c>
    </row>
    <row r="27" spans="1:18" s="90" customFormat="1" ht="99.75" customHeight="1" x14ac:dyDescent="0.25">
      <c r="A27" s="742"/>
      <c r="B27" s="752"/>
      <c r="C27" s="752"/>
      <c r="D27" s="742"/>
      <c r="E27" s="742"/>
      <c r="F27" s="742"/>
      <c r="G27" s="1033"/>
      <c r="H27" s="324" t="s">
        <v>940</v>
      </c>
      <c r="I27" s="93" t="s">
        <v>158</v>
      </c>
      <c r="J27" s="1036"/>
      <c r="K27" s="750"/>
      <c r="L27" s="1038"/>
      <c r="M27" s="740"/>
      <c r="N27" s="1027"/>
      <c r="O27" s="740"/>
      <c r="P27" s="1027"/>
      <c r="Q27" s="742"/>
      <c r="R27" s="742"/>
    </row>
    <row r="28" spans="1:18" s="90" customFormat="1" ht="99.75" customHeight="1" x14ac:dyDescent="0.25">
      <c r="A28" s="802"/>
      <c r="B28" s="820"/>
      <c r="C28" s="820"/>
      <c r="D28" s="802"/>
      <c r="E28" s="802"/>
      <c r="F28" s="802"/>
      <c r="G28" s="1034"/>
      <c r="H28" s="88" t="s">
        <v>941</v>
      </c>
      <c r="I28" s="93" t="s">
        <v>942</v>
      </c>
      <c r="J28" s="836"/>
      <c r="K28" s="810"/>
      <c r="L28" s="1039"/>
      <c r="M28" s="798"/>
      <c r="N28" s="1028"/>
      <c r="O28" s="798"/>
      <c r="P28" s="1028"/>
      <c r="Q28" s="802"/>
      <c r="R28" s="802"/>
    </row>
    <row r="29" spans="1:18" s="90" customFormat="1" ht="200.25" customHeight="1" x14ac:dyDescent="0.25">
      <c r="A29" s="1029">
        <v>5</v>
      </c>
      <c r="B29" s="670">
        <v>1</v>
      </c>
      <c r="C29" s="670">
        <v>4</v>
      </c>
      <c r="D29" s="655">
        <v>5</v>
      </c>
      <c r="E29" s="655" t="s">
        <v>932</v>
      </c>
      <c r="F29" s="655" t="s">
        <v>933</v>
      </c>
      <c r="G29" s="1015" t="s">
        <v>934</v>
      </c>
      <c r="H29" s="333" t="s">
        <v>935</v>
      </c>
      <c r="I29" s="53" t="s">
        <v>936</v>
      </c>
      <c r="J29" s="1018" t="s">
        <v>937</v>
      </c>
      <c r="K29" s="661" t="s">
        <v>352</v>
      </c>
      <c r="L29" s="1020"/>
      <c r="M29" s="667">
        <v>24964</v>
      </c>
      <c r="N29" s="1023"/>
      <c r="O29" s="667">
        <v>24964</v>
      </c>
      <c r="P29" s="1040"/>
      <c r="Q29" s="655" t="s">
        <v>938</v>
      </c>
      <c r="R29" s="655" t="s">
        <v>939</v>
      </c>
    </row>
    <row r="30" spans="1:18" s="143" customFormat="1" ht="200.25" customHeight="1" x14ac:dyDescent="0.25">
      <c r="A30" s="1030"/>
      <c r="B30" s="671"/>
      <c r="C30" s="671"/>
      <c r="D30" s="656"/>
      <c r="E30" s="656"/>
      <c r="F30" s="656"/>
      <c r="G30" s="1016"/>
      <c r="H30" s="333" t="s">
        <v>940</v>
      </c>
      <c r="I30" s="53" t="s">
        <v>158</v>
      </c>
      <c r="J30" s="1019"/>
      <c r="K30" s="662"/>
      <c r="L30" s="1021"/>
      <c r="M30" s="668"/>
      <c r="N30" s="1024"/>
      <c r="O30" s="668"/>
      <c r="P30" s="1041"/>
      <c r="Q30" s="656"/>
      <c r="R30" s="656"/>
    </row>
    <row r="31" spans="1:18" s="143" customFormat="1" ht="42.75" customHeight="1" x14ac:dyDescent="0.25">
      <c r="A31" s="1030"/>
      <c r="B31" s="672"/>
      <c r="C31" s="672"/>
      <c r="D31" s="657"/>
      <c r="E31" s="657"/>
      <c r="F31" s="657"/>
      <c r="G31" s="1017"/>
      <c r="H31" s="54" t="s">
        <v>941</v>
      </c>
      <c r="I31" s="53" t="s">
        <v>942</v>
      </c>
      <c r="J31" s="834"/>
      <c r="K31" s="663"/>
      <c r="L31" s="1022"/>
      <c r="M31" s="669"/>
      <c r="N31" s="1025"/>
      <c r="O31" s="669"/>
      <c r="P31" s="1042"/>
      <c r="Q31" s="657"/>
      <c r="R31" s="657"/>
    </row>
    <row r="32" spans="1:18" s="90" customFormat="1" ht="33.75" customHeight="1" x14ac:dyDescent="0.25">
      <c r="A32" s="1031"/>
      <c r="B32" s="630" t="s">
        <v>943</v>
      </c>
      <c r="C32" s="631"/>
      <c r="D32" s="631"/>
      <c r="E32" s="631"/>
      <c r="F32" s="631"/>
      <c r="G32" s="631"/>
      <c r="H32" s="631"/>
      <c r="I32" s="631"/>
      <c r="J32" s="631"/>
      <c r="K32" s="631"/>
      <c r="L32" s="631"/>
      <c r="M32" s="631"/>
      <c r="N32" s="631"/>
      <c r="O32" s="631"/>
      <c r="P32" s="631"/>
      <c r="Q32" s="631"/>
      <c r="R32" s="632"/>
    </row>
    <row r="33" spans="1:18" s="90" customFormat="1" ht="200.25" customHeight="1" x14ac:dyDescent="0.25">
      <c r="A33" s="82">
        <v>6</v>
      </c>
      <c r="B33" s="82">
        <v>1</v>
      </c>
      <c r="C33" s="82">
        <v>4</v>
      </c>
      <c r="D33" s="83">
        <v>5</v>
      </c>
      <c r="E33" s="83" t="s">
        <v>944</v>
      </c>
      <c r="F33" s="83" t="s">
        <v>945</v>
      </c>
      <c r="G33" s="83" t="s">
        <v>37</v>
      </c>
      <c r="H33" s="88" t="s">
        <v>96</v>
      </c>
      <c r="I33" s="93" t="s">
        <v>89</v>
      </c>
      <c r="J33" s="83" t="s">
        <v>946</v>
      </c>
      <c r="K33" s="88" t="s">
        <v>310</v>
      </c>
      <c r="L33" s="334"/>
      <c r="M33" s="89">
        <v>28275.5</v>
      </c>
      <c r="N33" s="335"/>
      <c r="O33" s="89">
        <v>21650.5</v>
      </c>
      <c r="P33" s="335"/>
      <c r="Q33" s="83" t="s">
        <v>109</v>
      </c>
      <c r="R33" s="83" t="s">
        <v>947</v>
      </c>
    </row>
    <row r="34" spans="1:18" s="90" customFormat="1" ht="200.25" customHeight="1" x14ac:dyDescent="0.25">
      <c r="A34" s="133">
        <v>7</v>
      </c>
      <c r="B34" s="82">
        <v>1</v>
      </c>
      <c r="C34" s="82">
        <v>4</v>
      </c>
      <c r="D34" s="83">
        <v>2</v>
      </c>
      <c r="E34" s="83" t="s">
        <v>948</v>
      </c>
      <c r="F34" s="83" t="s">
        <v>949</v>
      </c>
      <c r="G34" s="83" t="s">
        <v>88</v>
      </c>
      <c r="H34" s="88" t="s">
        <v>96</v>
      </c>
      <c r="I34" s="93" t="s">
        <v>146</v>
      </c>
      <c r="J34" s="83" t="s">
        <v>950</v>
      </c>
      <c r="K34" s="88"/>
      <c r="L34" s="88" t="s">
        <v>516</v>
      </c>
      <c r="M34" s="89"/>
      <c r="N34" s="89">
        <v>73755</v>
      </c>
      <c r="O34" s="89"/>
      <c r="P34" s="89">
        <v>73755</v>
      </c>
      <c r="Q34" s="83" t="s">
        <v>91</v>
      </c>
      <c r="R34" s="83" t="s">
        <v>911</v>
      </c>
    </row>
    <row r="35" spans="1:18" s="143" customFormat="1" ht="297.75" customHeight="1" x14ac:dyDescent="0.25">
      <c r="A35" s="82">
        <v>8</v>
      </c>
      <c r="B35" s="82">
        <v>1</v>
      </c>
      <c r="C35" s="82">
        <v>4</v>
      </c>
      <c r="D35" s="83">
        <v>5</v>
      </c>
      <c r="E35" s="83" t="s">
        <v>951</v>
      </c>
      <c r="F35" s="83" t="s">
        <v>952</v>
      </c>
      <c r="G35" s="83" t="s">
        <v>88</v>
      </c>
      <c r="H35" s="88" t="s">
        <v>96</v>
      </c>
      <c r="I35" s="93" t="s">
        <v>158</v>
      </c>
      <c r="J35" s="83" t="s">
        <v>953</v>
      </c>
      <c r="K35" s="88"/>
      <c r="L35" s="88" t="s">
        <v>52</v>
      </c>
      <c r="M35" s="89"/>
      <c r="N35" s="89">
        <v>30673</v>
      </c>
      <c r="O35" s="89"/>
      <c r="P35" s="89">
        <v>30673</v>
      </c>
      <c r="Q35" s="83" t="s">
        <v>91</v>
      </c>
      <c r="R35" s="83" t="s">
        <v>911</v>
      </c>
    </row>
    <row r="36" spans="1:18" s="143" customFormat="1" ht="305.25" customHeight="1" x14ac:dyDescent="0.25">
      <c r="A36" s="670">
        <v>8</v>
      </c>
      <c r="B36" s="48">
        <v>1</v>
      </c>
      <c r="C36" s="48">
        <v>4</v>
      </c>
      <c r="D36" s="49">
        <v>5</v>
      </c>
      <c r="E36" s="49" t="s">
        <v>951</v>
      </c>
      <c r="F36" s="49" t="s">
        <v>952</v>
      </c>
      <c r="G36" s="49" t="s">
        <v>88</v>
      </c>
      <c r="H36" s="54" t="s">
        <v>96</v>
      </c>
      <c r="I36" s="53" t="s">
        <v>158</v>
      </c>
      <c r="J36" s="49" t="s">
        <v>953</v>
      </c>
      <c r="K36" s="54"/>
      <c r="L36" s="54" t="s">
        <v>52</v>
      </c>
      <c r="M36" s="51"/>
      <c r="N36" s="56">
        <v>29299</v>
      </c>
      <c r="O36" s="56"/>
      <c r="P36" s="56">
        <v>29299</v>
      </c>
      <c r="Q36" s="49" t="s">
        <v>91</v>
      </c>
      <c r="R36" s="49" t="s">
        <v>911</v>
      </c>
    </row>
    <row r="37" spans="1:18" s="143" customFormat="1" ht="38.25" customHeight="1" x14ac:dyDescent="0.25">
      <c r="A37" s="672"/>
      <c r="B37" s="630" t="s">
        <v>924</v>
      </c>
      <c r="C37" s="631"/>
      <c r="D37" s="631"/>
      <c r="E37" s="631"/>
      <c r="F37" s="631"/>
      <c r="G37" s="631"/>
      <c r="H37" s="631"/>
      <c r="I37" s="631"/>
      <c r="J37" s="631"/>
      <c r="K37" s="631"/>
      <c r="L37" s="631"/>
      <c r="M37" s="631"/>
      <c r="N37" s="631"/>
      <c r="O37" s="631"/>
      <c r="P37" s="631"/>
      <c r="Q37" s="631"/>
      <c r="R37" s="632"/>
    </row>
    <row r="38" spans="1:18" s="143" customFormat="1" ht="200.25" customHeight="1" x14ac:dyDescent="0.25">
      <c r="A38" s="336">
        <v>9</v>
      </c>
      <c r="B38" s="336">
        <v>1</v>
      </c>
      <c r="C38" s="336">
        <v>4</v>
      </c>
      <c r="D38" s="337">
        <v>5</v>
      </c>
      <c r="E38" s="55" t="s">
        <v>954</v>
      </c>
      <c r="F38" s="55" t="s">
        <v>955</v>
      </c>
      <c r="G38" s="55" t="s">
        <v>88</v>
      </c>
      <c r="H38" s="338" t="s">
        <v>96</v>
      </c>
      <c r="I38" s="142" t="s">
        <v>396</v>
      </c>
      <c r="J38" s="55" t="s">
        <v>956</v>
      </c>
      <c r="K38" s="339"/>
      <c r="L38" s="338" t="s">
        <v>52</v>
      </c>
      <c r="M38" s="340"/>
      <c r="N38" s="341">
        <v>50000</v>
      </c>
      <c r="O38" s="340"/>
      <c r="P38" s="341">
        <v>50000</v>
      </c>
      <c r="Q38" s="55" t="s">
        <v>91</v>
      </c>
      <c r="R38" s="55" t="s">
        <v>911</v>
      </c>
    </row>
    <row r="39" spans="1:18" s="143" customFormat="1" ht="195.75" customHeight="1" x14ac:dyDescent="0.25">
      <c r="A39" s="670">
        <v>9</v>
      </c>
      <c r="B39" s="63">
        <v>1</v>
      </c>
      <c r="C39" s="63">
        <v>4</v>
      </c>
      <c r="D39" s="57">
        <v>5</v>
      </c>
      <c r="E39" s="49" t="s">
        <v>954</v>
      </c>
      <c r="F39" s="49" t="s">
        <v>955</v>
      </c>
      <c r="G39" s="49" t="s">
        <v>88</v>
      </c>
      <c r="H39" s="54" t="s">
        <v>96</v>
      </c>
      <c r="I39" s="53" t="s">
        <v>396</v>
      </c>
      <c r="J39" s="49" t="s">
        <v>956</v>
      </c>
      <c r="K39" s="60"/>
      <c r="L39" s="54" t="s">
        <v>52</v>
      </c>
      <c r="M39" s="61"/>
      <c r="N39" s="342">
        <v>48825</v>
      </c>
      <c r="O39" s="62"/>
      <c r="P39" s="342">
        <v>48825</v>
      </c>
      <c r="Q39" s="49" t="s">
        <v>91</v>
      </c>
      <c r="R39" s="49" t="s">
        <v>911</v>
      </c>
    </row>
    <row r="40" spans="1:18" s="90" customFormat="1" ht="34.5" customHeight="1" x14ac:dyDescent="0.25">
      <c r="A40" s="672"/>
      <c r="B40" s="630" t="s">
        <v>924</v>
      </c>
      <c r="C40" s="631"/>
      <c r="D40" s="631"/>
      <c r="E40" s="631"/>
      <c r="F40" s="631"/>
      <c r="G40" s="631"/>
      <c r="H40" s="631"/>
      <c r="I40" s="631"/>
      <c r="J40" s="631"/>
      <c r="K40" s="631"/>
      <c r="L40" s="631"/>
      <c r="M40" s="631"/>
      <c r="N40" s="631"/>
      <c r="O40" s="631"/>
      <c r="P40" s="631"/>
      <c r="Q40" s="631"/>
      <c r="R40" s="632"/>
    </row>
    <row r="41" spans="1:18" s="90" customFormat="1" ht="105" customHeight="1" x14ac:dyDescent="0.25">
      <c r="A41" s="998">
        <v>10</v>
      </c>
      <c r="B41" s="998">
        <v>1</v>
      </c>
      <c r="C41" s="998">
        <v>4</v>
      </c>
      <c r="D41" s="998">
        <v>5</v>
      </c>
      <c r="E41" s="773" t="s">
        <v>957</v>
      </c>
      <c r="F41" s="773" t="s">
        <v>958</v>
      </c>
      <c r="G41" s="773" t="s">
        <v>959</v>
      </c>
      <c r="H41" s="518" t="s">
        <v>201</v>
      </c>
      <c r="I41" s="481" t="s">
        <v>960</v>
      </c>
      <c r="J41" s="1010" t="s">
        <v>961</v>
      </c>
      <c r="K41" s="1006"/>
      <c r="L41" s="1008" t="s">
        <v>121</v>
      </c>
      <c r="M41" s="1011"/>
      <c r="N41" s="1013">
        <v>20000</v>
      </c>
      <c r="O41" s="1011"/>
      <c r="P41" s="1013">
        <v>20000</v>
      </c>
      <c r="Q41" s="773" t="s">
        <v>91</v>
      </c>
      <c r="R41" s="773" t="s">
        <v>911</v>
      </c>
    </row>
    <row r="42" spans="1:18" s="90" customFormat="1" ht="27" customHeight="1" x14ac:dyDescent="0.25">
      <c r="A42" s="1004"/>
      <c r="B42" s="999"/>
      <c r="C42" s="999"/>
      <c r="D42" s="999"/>
      <c r="E42" s="774"/>
      <c r="F42" s="774"/>
      <c r="G42" s="774"/>
      <c r="H42" s="518" t="s">
        <v>962</v>
      </c>
      <c r="I42" s="481" t="s">
        <v>960</v>
      </c>
      <c r="J42" s="774"/>
      <c r="K42" s="1007"/>
      <c r="L42" s="1009"/>
      <c r="M42" s="1012"/>
      <c r="N42" s="1014"/>
      <c r="O42" s="1012"/>
      <c r="P42" s="1014"/>
      <c r="Q42" s="774"/>
      <c r="R42" s="774"/>
    </row>
    <row r="43" spans="1:18" s="102" customFormat="1" ht="38.25" customHeight="1" x14ac:dyDescent="0.25">
      <c r="A43" s="999"/>
      <c r="B43" s="1000" t="s">
        <v>963</v>
      </c>
      <c r="C43" s="885"/>
      <c r="D43" s="885"/>
      <c r="E43" s="885"/>
      <c r="F43" s="885"/>
      <c r="G43" s="885"/>
      <c r="H43" s="885"/>
      <c r="I43" s="885"/>
      <c r="J43" s="885"/>
      <c r="K43" s="885"/>
      <c r="L43" s="885"/>
      <c r="M43" s="885"/>
      <c r="N43" s="885"/>
      <c r="O43" s="885"/>
      <c r="P43" s="885"/>
      <c r="Q43" s="885"/>
      <c r="R43" s="886"/>
    </row>
    <row r="44" spans="1:18" s="102" customFormat="1" ht="53.25" customHeight="1" x14ac:dyDescent="0.25">
      <c r="A44" s="998">
        <v>11</v>
      </c>
      <c r="B44" s="778">
        <v>1</v>
      </c>
      <c r="C44" s="772">
        <v>4</v>
      </c>
      <c r="D44" s="778">
        <v>5</v>
      </c>
      <c r="E44" s="779" t="s">
        <v>964</v>
      </c>
      <c r="F44" s="772" t="s">
        <v>965</v>
      </c>
      <c r="G44" s="773" t="s">
        <v>48</v>
      </c>
      <c r="H44" s="480" t="s">
        <v>350</v>
      </c>
      <c r="I44" s="481" t="s">
        <v>83</v>
      </c>
      <c r="J44" s="773" t="s">
        <v>966</v>
      </c>
      <c r="K44" s="1005" t="s">
        <v>805</v>
      </c>
      <c r="L44" s="776" t="s">
        <v>39</v>
      </c>
      <c r="M44" s="1003" t="s">
        <v>805</v>
      </c>
      <c r="N44" s="771">
        <v>84711.88</v>
      </c>
      <c r="O44" s="1003" t="s">
        <v>805</v>
      </c>
      <c r="P44" s="771">
        <v>79961.88</v>
      </c>
      <c r="Q44" s="772" t="s">
        <v>967</v>
      </c>
      <c r="R44" s="772" t="s">
        <v>968</v>
      </c>
    </row>
    <row r="45" spans="1:18" s="102" customFormat="1" ht="55.5" customHeight="1" x14ac:dyDescent="0.25">
      <c r="A45" s="1004"/>
      <c r="B45" s="778"/>
      <c r="C45" s="772"/>
      <c r="D45" s="778"/>
      <c r="E45" s="779"/>
      <c r="F45" s="772"/>
      <c r="G45" s="774"/>
      <c r="H45" s="480" t="s">
        <v>969</v>
      </c>
      <c r="I45" s="481" t="s">
        <v>970</v>
      </c>
      <c r="J45" s="775"/>
      <c r="K45" s="1005"/>
      <c r="L45" s="776"/>
      <c r="M45" s="1003"/>
      <c r="N45" s="771"/>
      <c r="O45" s="1003"/>
      <c r="P45" s="771"/>
      <c r="Q45" s="772"/>
      <c r="R45" s="772"/>
    </row>
    <row r="46" spans="1:18" s="102" customFormat="1" ht="51.75" customHeight="1" x14ac:dyDescent="0.25">
      <c r="A46" s="1004"/>
      <c r="B46" s="778"/>
      <c r="C46" s="772"/>
      <c r="D46" s="778"/>
      <c r="E46" s="779"/>
      <c r="F46" s="772"/>
      <c r="G46" s="773" t="s">
        <v>88</v>
      </c>
      <c r="H46" s="480" t="s">
        <v>971</v>
      </c>
      <c r="I46" s="481" t="s">
        <v>73</v>
      </c>
      <c r="J46" s="775"/>
      <c r="K46" s="1005"/>
      <c r="L46" s="776"/>
      <c r="M46" s="1003"/>
      <c r="N46" s="771"/>
      <c r="O46" s="1003"/>
      <c r="P46" s="771"/>
      <c r="Q46" s="772"/>
      <c r="R46" s="772"/>
    </row>
    <row r="47" spans="1:18" s="102" customFormat="1" ht="54.75" customHeight="1" x14ac:dyDescent="0.25">
      <c r="A47" s="1004"/>
      <c r="B47" s="778"/>
      <c r="C47" s="772"/>
      <c r="D47" s="778"/>
      <c r="E47" s="779"/>
      <c r="F47" s="772"/>
      <c r="G47" s="774"/>
      <c r="H47" s="480" t="s">
        <v>969</v>
      </c>
      <c r="I47" s="481" t="s">
        <v>158</v>
      </c>
      <c r="J47" s="775"/>
      <c r="K47" s="1005"/>
      <c r="L47" s="776"/>
      <c r="M47" s="1003"/>
      <c r="N47" s="771"/>
      <c r="O47" s="1003"/>
      <c r="P47" s="771"/>
      <c r="Q47" s="772"/>
      <c r="R47" s="772"/>
    </row>
    <row r="48" spans="1:18" s="102" customFormat="1" ht="53.25" customHeight="1" x14ac:dyDescent="0.25">
      <c r="A48" s="1004"/>
      <c r="B48" s="778"/>
      <c r="C48" s="772"/>
      <c r="D48" s="778"/>
      <c r="E48" s="779"/>
      <c r="F48" s="772"/>
      <c r="G48" s="773" t="s">
        <v>972</v>
      </c>
      <c r="H48" s="480" t="s">
        <v>973</v>
      </c>
      <c r="I48" s="481" t="s">
        <v>128</v>
      </c>
      <c r="J48" s="775"/>
      <c r="K48" s="1005"/>
      <c r="L48" s="776"/>
      <c r="M48" s="1003"/>
      <c r="N48" s="771"/>
      <c r="O48" s="1003"/>
      <c r="P48" s="771"/>
      <c r="Q48" s="772"/>
      <c r="R48" s="772"/>
    </row>
    <row r="49" spans="1:21" s="102" customFormat="1" ht="71.25" customHeight="1" x14ac:dyDescent="0.25">
      <c r="A49" s="1004"/>
      <c r="B49" s="778"/>
      <c r="C49" s="772"/>
      <c r="D49" s="778"/>
      <c r="E49" s="779"/>
      <c r="F49" s="772"/>
      <c r="G49" s="774"/>
      <c r="H49" s="480" t="s">
        <v>974</v>
      </c>
      <c r="I49" s="481" t="s">
        <v>975</v>
      </c>
      <c r="J49" s="775"/>
      <c r="K49" s="1005"/>
      <c r="L49" s="776"/>
      <c r="M49" s="1003"/>
      <c r="N49" s="771"/>
      <c r="O49" s="1003"/>
      <c r="P49" s="771"/>
      <c r="Q49" s="772"/>
      <c r="R49" s="772"/>
    </row>
    <row r="50" spans="1:21" s="102" customFormat="1" ht="87.75" customHeight="1" x14ac:dyDescent="0.25">
      <c r="A50" s="1004"/>
      <c r="B50" s="778"/>
      <c r="C50" s="772"/>
      <c r="D50" s="778"/>
      <c r="E50" s="779"/>
      <c r="F50" s="772"/>
      <c r="G50" s="773" t="s">
        <v>976</v>
      </c>
      <c r="H50" s="480" t="s">
        <v>977</v>
      </c>
      <c r="I50" s="481" t="s">
        <v>50</v>
      </c>
      <c r="J50" s="775"/>
      <c r="K50" s="1005"/>
      <c r="L50" s="776"/>
      <c r="M50" s="1003"/>
      <c r="N50" s="771"/>
      <c r="O50" s="1003"/>
      <c r="P50" s="771"/>
      <c r="Q50" s="772"/>
      <c r="R50" s="772"/>
    </row>
    <row r="51" spans="1:21" s="102" customFormat="1" ht="70.5" hidden="1" customHeight="1" x14ac:dyDescent="0.25">
      <c r="A51" s="1004"/>
      <c r="B51" s="778"/>
      <c r="C51" s="772"/>
      <c r="D51" s="778"/>
      <c r="E51" s="779"/>
      <c r="F51" s="772"/>
      <c r="G51" s="774"/>
      <c r="H51" s="480" t="s">
        <v>978</v>
      </c>
      <c r="I51" s="481" t="s">
        <v>979</v>
      </c>
      <c r="J51" s="775"/>
      <c r="K51" s="1005"/>
      <c r="L51" s="776"/>
      <c r="M51" s="1003"/>
      <c r="N51" s="771"/>
      <c r="O51" s="1003"/>
      <c r="P51" s="771"/>
      <c r="Q51" s="772"/>
      <c r="R51" s="772"/>
    </row>
    <row r="52" spans="1:21" s="102" customFormat="1" ht="91.5" customHeight="1" x14ac:dyDescent="0.25">
      <c r="A52" s="1004"/>
      <c r="B52" s="778"/>
      <c r="C52" s="772"/>
      <c r="D52" s="778"/>
      <c r="E52" s="779"/>
      <c r="F52" s="772"/>
      <c r="G52" s="480"/>
      <c r="H52" s="480" t="s">
        <v>980</v>
      </c>
      <c r="I52" s="481" t="s">
        <v>981</v>
      </c>
      <c r="J52" s="775"/>
      <c r="K52" s="1005"/>
      <c r="L52" s="776"/>
      <c r="M52" s="1003"/>
      <c r="N52" s="771"/>
      <c r="O52" s="1003"/>
      <c r="P52" s="771"/>
      <c r="Q52" s="772"/>
      <c r="R52" s="772"/>
      <c r="T52" s="343"/>
    </row>
    <row r="53" spans="1:21" s="102" customFormat="1" ht="40.5" customHeight="1" x14ac:dyDescent="0.25">
      <c r="A53" s="1004"/>
      <c r="B53" s="778"/>
      <c r="C53" s="772"/>
      <c r="D53" s="778"/>
      <c r="E53" s="779"/>
      <c r="F53" s="772"/>
      <c r="G53" s="480" t="s">
        <v>982</v>
      </c>
      <c r="H53" s="480" t="s">
        <v>983</v>
      </c>
      <c r="I53" s="481" t="s">
        <v>128</v>
      </c>
      <c r="J53" s="774"/>
      <c r="K53" s="776"/>
      <c r="L53" s="776"/>
      <c r="M53" s="771"/>
      <c r="N53" s="771"/>
      <c r="O53" s="771"/>
      <c r="P53" s="771"/>
      <c r="Q53" s="772"/>
      <c r="R53" s="772"/>
      <c r="T53" s="343"/>
    </row>
    <row r="54" spans="1:21" s="102" customFormat="1" ht="36.75" customHeight="1" x14ac:dyDescent="0.25">
      <c r="A54" s="999"/>
      <c r="B54" s="856" t="s">
        <v>984</v>
      </c>
      <c r="C54" s="857"/>
      <c r="D54" s="857"/>
      <c r="E54" s="857"/>
      <c r="F54" s="857"/>
      <c r="G54" s="857"/>
      <c r="H54" s="857"/>
      <c r="I54" s="857"/>
      <c r="J54" s="857"/>
      <c r="K54" s="857"/>
      <c r="L54" s="857"/>
      <c r="M54" s="857"/>
      <c r="N54" s="857"/>
      <c r="O54" s="857"/>
      <c r="P54" s="857"/>
      <c r="Q54" s="857"/>
      <c r="R54" s="858"/>
      <c r="U54" s="343"/>
    </row>
    <row r="55" spans="1:21" s="102" customFormat="1" ht="63" customHeight="1" x14ac:dyDescent="0.25">
      <c r="A55" s="998">
        <v>12</v>
      </c>
      <c r="B55" s="778">
        <v>1</v>
      </c>
      <c r="C55" s="772">
        <v>4</v>
      </c>
      <c r="D55" s="778">
        <v>5</v>
      </c>
      <c r="E55" s="779" t="s">
        <v>985</v>
      </c>
      <c r="F55" s="772" t="s">
        <v>367</v>
      </c>
      <c r="G55" s="998" t="s">
        <v>88</v>
      </c>
      <c r="H55" s="480" t="s">
        <v>971</v>
      </c>
      <c r="I55" s="481" t="s">
        <v>50</v>
      </c>
      <c r="J55" s="772" t="s">
        <v>986</v>
      </c>
      <c r="K55" s="1005" t="s">
        <v>805</v>
      </c>
      <c r="L55" s="776" t="s">
        <v>39</v>
      </c>
      <c r="M55" s="1003" t="s">
        <v>805</v>
      </c>
      <c r="N55" s="771">
        <v>33746</v>
      </c>
      <c r="O55" s="1003" t="s">
        <v>805</v>
      </c>
      <c r="P55" s="771">
        <v>29746</v>
      </c>
      <c r="Q55" s="772" t="s">
        <v>109</v>
      </c>
      <c r="R55" s="772" t="s">
        <v>987</v>
      </c>
      <c r="U55" s="343"/>
    </row>
    <row r="56" spans="1:21" s="102" customFormat="1" ht="61.5" customHeight="1" x14ac:dyDescent="0.25">
      <c r="A56" s="1004"/>
      <c r="B56" s="778"/>
      <c r="C56" s="772"/>
      <c r="D56" s="778"/>
      <c r="E56" s="779"/>
      <c r="F56" s="772"/>
      <c r="G56" s="999"/>
      <c r="H56" s="480" t="s">
        <v>969</v>
      </c>
      <c r="I56" s="481" t="s">
        <v>370</v>
      </c>
      <c r="J56" s="772"/>
      <c r="K56" s="1005"/>
      <c r="L56" s="776"/>
      <c r="M56" s="1003"/>
      <c r="N56" s="771"/>
      <c r="O56" s="1003"/>
      <c r="P56" s="771"/>
      <c r="Q56" s="772"/>
      <c r="R56" s="772"/>
      <c r="U56" s="343"/>
    </row>
    <row r="57" spans="1:21" s="102" customFormat="1" ht="58.5" customHeight="1" x14ac:dyDescent="0.25">
      <c r="A57" s="1004"/>
      <c r="B57" s="778"/>
      <c r="C57" s="772"/>
      <c r="D57" s="778"/>
      <c r="E57" s="779"/>
      <c r="F57" s="772"/>
      <c r="G57" s="998" t="s">
        <v>57</v>
      </c>
      <c r="H57" s="480" t="s">
        <v>194</v>
      </c>
      <c r="I57" s="481" t="s">
        <v>50</v>
      </c>
      <c r="J57" s="772"/>
      <c r="K57" s="1005"/>
      <c r="L57" s="776"/>
      <c r="M57" s="1003"/>
      <c r="N57" s="771"/>
      <c r="O57" s="1003"/>
      <c r="P57" s="771"/>
      <c r="Q57" s="772"/>
      <c r="R57" s="772"/>
      <c r="U57" s="343"/>
    </row>
    <row r="58" spans="1:21" s="102" customFormat="1" ht="33.75" customHeight="1" x14ac:dyDescent="0.25">
      <c r="A58" s="1004"/>
      <c r="B58" s="778"/>
      <c r="C58" s="772"/>
      <c r="D58" s="778"/>
      <c r="E58" s="779"/>
      <c r="F58" s="772"/>
      <c r="G58" s="999"/>
      <c r="H58" s="480" t="s">
        <v>988</v>
      </c>
      <c r="I58" s="481" t="s">
        <v>370</v>
      </c>
      <c r="J58" s="772"/>
      <c r="K58" s="776"/>
      <c r="L58" s="776"/>
      <c r="M58" s="771"/>
      <c r="N58" s="771"/>
      <c r="O58" s="771"/>
      <c r="P58" s="771"/>
      <c r="Q58" s="772"/>
      <c r="R58" s="772"/>
      <c r="U58" s="343"/>
    </row>
    <row r="59" spans="1:21" s="102" customFormat="1" ht="36" customHeight="1" x14ac:dyDescent="0.25">
      <c r="A59" s="999"/>
      <c r="B59" s="1000" t="s">
        <v>989</v>
      </c>
      <c r="C59" s="885"/>
      <c r="D59" s="885"/>
      <c r="E59" s="885"/>
      <c r="F59" s="885"/>
      <c r="G59" s="885"/>
      <c r="H59" s="885"/>
      <c r="I59" s="885"/>
      <c r="J59" s="885"/>
      <c r="K59" s="885"/>
      <c r="L59" s="885"/>
      <c r="M59" s="885"/>
      <c r="N59" s="885"/>
      <c r="O59" s="885"/>
      <c r="P59" s="885"/>
      <c r="Q59" s="885"/>
      <c r="R59" s="886"/>
      <c r="U59" s="343"/>
    </row>
    <row r="60" spans="1:21" s="102" customFormat="1" ht="107.25" customHeight="1" x14ac:dyDescent="0.25">
      <c r="A60" s="344">
        <v>13</v>
      </c>
      <c r="B60" s="345">
        <v>1</v>
      </c>
      <c r="C60" s="120">
        <v>4</v>
      </c>
      <c r="D60" s="345">
        <v>2</v>
      </c>
      <c r="E60" s="346" t="s">
        <v>990</v>
      </c>
      <c r="F60" s="120" t="s">
        <v>991</v>
      </c>
      <c r="G60" s="345" t="s">
        <v>48</v>
      </c>
      <c r="H60" s="120" t="s">
        <v>969</v>
      </c>
      <c r="I60" s="121" t="s">
        <v>992</v>
      </c>
      <c r="J60" s="120" t="s">
        <v>993</v>
      </c>
      <c r="K60" s="347"/>
      <c r="L60" s="347" t="s">
        <v>52</v>
      </c>
      <c r="M60" s="348"/>
      <c r="N60" s="348">
        <v>46245</v>
      </c>
      <c r="O60" s="348"/>
      <c r="P60" s="348">
        <v>46245</v>
      </c>
      <c r="Q60" s="120" t="s">
        <v>91</v>
      </c>
      <c r="R60" s="55" t="s">
        <v>911</v>
      </c>
      <c r="U60" s="343"/>
    </row>
    <row r="61" spans="1:21" s="102" customFormat="1" ht="100.5" customHeight="1" x14ac:dyDescent="0.25">
      <c r="A61" s="1001">
        <v>13</v>
      </c>
      <c r="B61" s="103">
        <v>1</v>
      </c>
      <c r="C61" s="104">
        <v>4</v>
      </c>
      <c r="D61" s="103">
        <v>2</v>
      </c>
      <c r="E61" s="105" t="s">
        <v>990</v>
      </c>
      <c r="F61" s="104" t="s">
        <v>991</v>
      </c>
      <c r="G61" s="103" t="s">
        <v>48</v>
      </c>
      <c r="H61" s="104" t="s">
        <v>969</v>
      </c>
      <c r="I61" s="295" t="s">
        <v>992</v>
      </c>
      <c r="J61" s="104" t="s">
        <v>993</v>
      </c>
      <c r="K61" s="109"/>
      <c r="L61" s="109" t="s">
        <v>52</v>
      </c>
      <c r="M61" s="110"/>
      <c r="N61" s="56">
        <v>57774.16</v>
      </c>
      <c r="O61" s="110"/>
      <c r="P61" s="56">
        <v>57774.16</v>
      </c>
      <c r="Q61" s="104" t="s">
        <v>91</v>
      </c>
      <c r="R61" s="49" t="s">
        <v>911</v>
      </c>
      <c r="U61" s="343"/>
    </row>
    <row r="62" spans="1:21" ht="50.25" customHeight="1" x14ac:dyDescent="0.2">
      <c r="A62" s="1002"/>
      <c r="B62" s="652" t="s">
        <v>994</v>
      </c>
      <c r="C62" s="653"/>
      <c r="D62" s="653"/>
      <c r="E62" s="653"/>
      <c r="F62" s="653"/>
      <c r="G62" s="653"/>
      <c r="H62" s="653"/>
      <c r="I62" s="653"/>
      <c r="J62" s="653"/>
      <c r="K62" s="653"/>
      <c r="L62" s="653"/>
      <c r="M62" s="653"/>
      <c r="N62" s="653"/>
      <c r="O62" s="653"/>
      <c r="P62" s="653"/>
      <c r="Q62" s="653"/>
      <c r="R62" s="654"/>
    </row>
    <row r="64" spans="1:21" ht="15" x14ac:dyDescent="0.25">
      <c r="L64" s="421"/>
      <c r="M64" s="716" t="s">
        <v>1369</v>
      </c>
      <c r="N64" s="717"/>
      <c r="O64" s="718" t="s">
        <v>1370</v>
      </c>
      <c r="P64" s="718"/>
    </row>
    <row r="65" spans="12:16" ht="15" x14ac:dyDescent="0.25">
      <c r="L65" s="421"/>
      <c r="M65" s="438" t="s">
        <v>1371</v>
      </c>
      <c r="N65" s="438" t="s">
        <v>1372</v>
      </c>
      <c r="O65" s="438" t="s">
        <v>1371</v>
      </c>
      <c r="P65" s="438" t="s">
        <v>1372</v>
      </c>
    </row>
    <row r="66" spans="12:16" ht="15" x14ac:dyDescent="0.25">
      <c r="L66" s="470" t="s">
        <v>1373</v>
      </c>
      <c r="M66" s="469">
        <v>9</v>
      </c>
      <c r="N66" s="460">
        <v>300551.88</v>
      </c>
      <c r="O66" s="482">
        <v>4</v>
      </c>
      <c r="P66" s="460">
        <v>156323.38</v>
      </c>
    </row>
    <row r="67" spans="12:16" ht="15" x14ac:dyDescent="0.25">
      <c r="L67" s="470" t="s">
        <v>1374</v>
      </c>
      <c r="M67" s="469">
        <v>8</v>
      </c>
      <c r="N67" s="460">
        <f>O7+O15+O21+O24+P34+P36+P39+P61</f>
        <v>276202.23999999999</v>
      </c>
      <c r="O67" s="482">
        <v>2</v>
      </c>
      <c r="P67" s="460">
        <f>O29+O33</f>
        <v>46614.5</v>
      </c>
    </row>
    <row r="95" spans="13:16" x14ac:dyDescent="0.2">
      <c r="M95" s="316"/>
      <c r="N95" s="316"/>
      <c r="O95" s="316"/>
      <c r="P95" s="316"/>
    </row>
    <row r="96" spans="13:16" x14ac:dyDescent="0.2">
      <c r="M96" s="316"/>
      <c r="N96" s="316"/>
      <c r="O96" s="316"/>
      <c r="P96" s="316"/>
    </row>
    <row r="97" spans="13:16" x14ac:dyDescent="0.2">
      <c r="M97" s="316"/>
      <c r="N97" s="316"/>
      <c r="O97" s="316"/>
      <c r="P97" s="316"/>
    </row>
  </sheetData>
  <mergeCells count="163">
    <mergeCell ref="M64:N64"/>
    <mergeCell ref="O64:P64"/>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A4:A5"/>
    <mergeCell ref="B4:B5"/>
    <mergeCell ref="C4:C5"/>
    <mergeCell ref="D4:D5"/>
    <mergeCell ref="E4:E5"/>
    <mergeCell ref="F4:F5"/>
    <mergeCell ref="K11:K14"/>
    <mergeCell ref="Q7:Q10"/>
    <mergeCell ref="R7:R10"/>
    <mergeCell ref="A11:A14"/>
    <mergeCell ref="B11:B14"/>
    <mergeCell ref="C11:C14"/>
    <mergeCell ref="D11:D14"/>
    <mergeCell ref="E11:E14"/>
    <mergeCell ref="F11:F14"/>
    <mergeCell ref="G11:G14"/>
    <mergeCell ref="J11:J14"/>
    <mergeCell ref="K7:K10"/>
    <mergeCell ref="L7:L10"/>
    <mergeCell ref="M7:M10"/>
    <mergeCell ref="N7:N10"/>
    <mergeCell ref="O7:O10"/>
    <mergeCell ref="P7:P10"/>
    <mergeCell ref="Q11:Q14"/>
    <mergeCell ref="R11:R14"/>
    <mergeCell ref="L11:L14"/>
    <mergeCell ref="M11:M14"/>
    <mergeCell ref="N11:N14"/>
    <mergeCell ref="O11:O14"/>
    <mergeCell ref="P11:P14"/>
    <mergeCell ref="Q15:Q18"/>
    <mergeCell ref="R15:R18"/>
    <mergeCell ref="B19:R19"/>
    <mergeCell ref="A21:A22"/>
    <mergeCell ref="B22:R22"/>
    <mergeCell ref="A24:A25"/>
    <mergeCell ref="B25:R25"/>
    <mergeCell ref="K15:K18"/>
    <mergeCell ref="L15:L18"/>
    <mergeCell ref="M15:M18"/>
    <mergeCell ref="N15:N18"/>
    <mergeCell ref="O15:O18"/>
    <mergeCell ref="P15:P18"/>
    <mergeCell ref="A15:A19"/>
    <mergeCell ref="B15:B18"/>
    <mergeCell ref="C15:C18"/>
    <mergeCell ref="D15:D18"/>
    <mergeCell ref="E15:E18"/>
    <mergeCell ref="F15:F18"/>
    <mergeCell ref="G15:G18"/>
    <mergeCell ref="J15:J18"/>
    <mergeCell ref="O26:O28"/>
    <mergeCell ref="P26:P28"/>
    <mergeCell ref="Q26:Q28"/>
    <mergeCell ref="R26:R28"/>
    <mergeCell ref="A29:A32"/>
    <mergeCell ref="B29:B31"/>
    <mergeCell ref="C29:C31"/>
    <mergeCell ref="D29:D31"/>
    <mergeCell ref="E29:E31"/>
    <mergeCell ref="F29:F31"/>
    <mergeCell ref="G26:G28"/>
    <mergeCell ref="J26:J28"/>
    <mergeCell ref="K26:K28"/>
    <mergeCell ref="L26:L28"/>
    <mergeCell ref="M26:M28"/>
    <mergeCell ref="N26:N28"/>
    <mergeCell ref="A26:A28"/>
    <mergeCell ref="B26:B28"/>
    <mergeCell ref="C26:C28"/>
    <mergeCell ref="D26:D28"/>
    <mergeCell ref="E26:E28"/>
    <mergeCell ref="F26:F28"/>
    <mergeCell ref="O29:O31"/>
    <mergeCell ref="P29:P31"/>
    <mergeCell ref="Q29:Q31"/>
    <mergeCell ref="R29:R31"/>
    <mergeCell ref="B32:R32"/>
    <mergeCell ref="A36:A37"/>
    <mergeCell ref="B37:R37"/>
    <mergeCell ref="G29:G31"/>
    <mergeCell ref="J29:J31"/>
    <mergeCell ref="K29:K31"/>
    <mergeCell ref="L29:L31"/>
    <mergeCell ref="M29:M31"/>
    <mergeCell ref="N29:N31"/>
    <mergeCell ref="A39:A40"/>
    <mergeCell ref="B40:R40"/>
    <mergeCell ref="A41:A43"/>
    <mergeCell ref="B41:B42"/>
    <mergeCell ref="C41:C42"/>
    <mergeCell ref="D41:D42"/>
    <mergeCell ref="E41:E42"/>
    <mergeCell ref="F41:F42"/>
    <mergeCell ref="G41:G42"/>
    <mergeCell ref="J41:J42"/>
    <mergeCell ref="Q41:Q42"/>
    <mergeCell ref="R41:R42"/>
    <mergeCell ref="B43:R43"/>
    <mergeCell ref="M41:M42"/>
    <mergeCell ref="N41:N42"/>
    <mergeCell ref="O41:O42"/>
    <mergeCell ref="P41:P42"/>
    <mergeCell ref="A44:A54"/>
    <mergeCell ref="B44:B53"/>
    <mergeCell ref="C44:C53"/>
    <mergeCell ref="D44:D53"/>
    <mergeCell ref="E44:E53"/>
    <mergeCell ref="F44:F53"/>
    <mergeCell ref="G44:G45"/>
    <mergeCell ref="K41:K42"/>
    <mergeCell ref="L41:L42"/>
    <mergeCell ref="B54:R54"/>
    <mergeCell ref="P44:P53"/>
    <mergeCell ref="Q44:Q53"/>
    <mergeCell ref="R44:R53"/>
    <mergeCell ref="G46:G47"/>
    <mergeCell ref="G48:G49"/>
    <mergeCell ref="G50:G51"/>
    <mergeCell ref="J44:J53"/>
    <mergeCell ref="K44:K53"/>
    <mergeCell ref="L44:L53"/>
    <mergeCell ref="M44:M53"/>
    <mergeCell ref="N44:N53"/>
    <mergeCell ref="O44:O53"/>
    <mergeCell ref="R55:R58"/>
    <mergeCell ref="G57:G58"/>
    <mergeCell ref="B59:R59"/>
    <mergeCell ref="A61:A62"/>
    <mergeCell ref="B62:R62"/>
    <mergeCell ref="L55:L58"/>
    <mergeCell ref="M55:M58"/>
    <mergeCell ref="N55:N58"/>
    <mergeCell ref="O55:O58"/>
    <mergeCell ref="P55:P58"/>
    <mergeCell ref="Q55:Q58"/>
    <mergeCell ref="A55:A59"/>
    <mergeCell ref="B55:B58"/>
    <mergeCell ref="C55:C58"/>
    <mergeCell ref="D55:D58"/>
    <mergeCell ref="E55:E58"/>
    <mergeCell ref="F55:F58"/>
    <mergeCell ref="G55:G56"/>
    <mergeCell ref="J55:J58"/>
    <mergeCell ref="K55:K5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8"/>
  <sheetViews>
    <sheetView zoomScale="70" zoomScaleNormal="70" workbookViewId="0">
      <selection activeCell="G20" sqref="G20:G2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995</v>
      </c>
      <c r="M2" s="2"/>
      <c r="N2" s="2"/>
      <c r="O2" s="2"/>
      <c r="P2" s="2"/>
    </row>
    <row r="3" spans="1:19" x14ac:dyDescent="0.25">
      <c r="M3" s="2"/>
      <c r="N3" s="2"/>
      <c r="O3" s="2"/>
      <c r="P3" s="2"/>
    </row>
    <row r="4" spans="1:19" s="4" customForma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x14ac:dyDescent="0.2">
      <c r="A6" s="64" t="s">
        <v>16</v>
      </c>
      <c r="B6" s="65" t="s">
        <v>17</v>
      </c>
      <c r="C6" s="65" t="s">
        <v>18</v>
      </c>
      <c r="D6" s="65" t="s">
        <v>19</v>
      </c>
      <c r="E6" s="64" t="s">
        <v>20</v>
      </c>
      <c r="F6" s="64" t="s">
        <v>21</v>
      </c>
      <c r="G6" s="64" t="s">
        <v>22</v>
      </c>
      <c r="H6" s="65" t="s">
        <v>23</v>
      </c>
      <c r="I6" s="65" t="s">
        <v>24</v>
      </c>
      <c r="J6" s="64" t="s">
        <v>25</v>
      </c>
      <c r="K6" s="65" t="s">
        <v>26</v>
      </c>
      <c r="L6" s="65" t="s">
        <v>27</v>
      </c>
      <c r="M6" s="11" t="s">
        <v>28</v>
      </c>
      <c r="N6" s="11" t="s">
        <v>29</v>
      </c>
      <c r="O6" s="11" t="s">
        <v>30</v>
      </c>
      <c r="P6" s="11" t="s">
        <v>31</v>
      </c>
      <c r="Q6" s="64" t="s">
        <v>32</v>
      </c>
      <c r="R6" s="65" t="s">
        <v>33</v>
      </c>
      <c r="S6" s="3"/>
    </row>
    <row r="7" spans="1:19" s="350" customFormat="1" x14ac:dyDescent="0.25">
      <c r="A7" s="741">
        <v>1</v>
      </c>
      <c r="B7" s="741">
        <v>1</v>
      </c>
      <c r="C7" s="741">
        <v>4</v>
      </c>
      <c r="D7" s="741">
        <v>2</v>
      </c>
      <c r="E7" s="741" t="s">
        <v>996</v>
      </c>
      <c r="F7" s="741" t="s">
        <v>997</v>
      </c>
      <c r="G7" s="741" t="s">
        <v>998</v>
      </c>
      <c r="H7" s="83" t="s">
        <v>999</v>
      </c>
      <c r="I7" s="129">
        <v>3</v>
      </c>
      <c r="J7" s="741" t="s">
        <v>1000</v>
      </c>
      <c r="K7" s="799" t="s">
        <v>39</v>
      </c>
      <c r="L7" s="799" t="s">
        <v>1001</v>
      </c>
      <c r="M7" s="799">
        <v>43904.06</v>
      </c>
      <c r="N7" s="799"/>
      <c r="O7" s="799">
        <v>43904.06</v>
      </c>
      <c r="P7" s="799"/>
      <c r="Q7" s="741" t="s">
        <v>1002</v>
      </c>
      <c r="R7" s="741" t="s">
        <v>1003</v>
      </c>
      <c r="S7" s="349"/>
    </row>
    <row r="8" spans="1:19" s="350" customFormat="1" ht="45" x14ac:dyDescent="0.25">
      <c r="A8" s="742"/>
      <c r="B8" s="742"/>
      <c r="C8" s="742"/>
      <c r="D8" s="742"/>
      <c r="E8" s="742"/>
      <c r="F8" s="742"/>
      <c r="G8" s="742"/>
      <c r="H8" s="83" t="s">
        <v>1004</v>
      </c>
      <c r="I8" s="83">
        <v>500</v>
      </c>
      <c r="J8" s="742"/>
      <c r="K8" s="800"/>
      <c r="L8" s="800"/>
      <c r="M8" s="800"/>
      <c r="N8" s="800"/>
      <c r="O8" s="800"/>
      <c r="P8" s="800"/>
      <c r="Q8" s="742"/>
      <c r="R8" s="742"/>
      <c r="S8" s="349"/>
    </row>
    <row r="9" spans="1:19" s="350" customFormat="1" ht="30" x14ac:dyDescent="0.25">
      <c r="A9" s="802"/>
      <c r="B9" s="802"/>
      <c r="C9" s="802"/>
      <c r="D9" s="802"/>
      <c r="E9" s="802"/>
      <c r="F9" s="802"/>
      <c r="G9" s="802"/>
      <c r="H9" s="83" t="s">
        <v>1005</v>
      </c>
      <c r="I9" s="83">
        <v>60</v>
      </c>
      <c r="J9" s="802"/>
      <c r="K9" s="801"/>
      <c r="L9" s="801"/>
      <c r="M9" s="801"/>
      <c r="N9" s="801"/>
      <c r="O9" s="801"/>
      <c r="P9" s="801"/>
      <c r="Q9" s="802"/>
      <c r="R9" s="802"/>
      <c r="S9" s="349"/>
    </row>
    <row r="10" spans="1:19" s="350" customFormat="1" ht="30" x14ac:dyDescent="0.25">
      <c r="A10" s="1067">
        <v>2</v>
      </c>
      <c r="B10" s="741">
        <v>1</v>
      </c>
      <c r="C10" s="741">
        <v>4</v>
      </c>
      <c r="D10" s="741">
        <v>5</v>
      </c>
      <c r="E10" s="741" t="s">
        <v>1006</v>
      </c>
      <c r="F10" s="741" t="s">
        <v>1007</v>
      </c>
      <c r="G10" s="741" t="s">
        <v>1008</v>
      </c>
      <c r="H10" s="83" t="s">
        <v>962</v>
      </c>
      <c r="I10" s="129">
        <v>50</v>
      </c>
      <c r="J10" s="741" t="s">
        <v>1009</v>
      </c>
      <c r="K10" s="799" t="s">
        <v>1010</v>
      </c>
      <c r="L10" s="799" t="s">
        <v>1001</v>
      </c>
      <c r="M10" s="799">
        <v>64617.62</v>
      </c>
      <c r="N10" s="799"/>
      <c r="O10" s="799">
        <v>64617.62</v>
      </c>
      <c r="P10" s="799"/>
      <c r="Q10" s="741" t="s">
        <v>1002</v>
      </c>
      <c r="R10" s="741" t="s">
        <v>1003</v>
      </c>
    </row>
    <row r="11" spans="1:19" s="350" customFormat="1" x14ac:dyDescent="0.25">
      <c r="A11" s="1068"/>
      <c r="B11" s="742"/>
      <c r="C11" s="742"/>
      <c r="D11" s="742"/>
      <c r="E11" s="742"/>
      <c r="F11" s="742"/>
      <c r="G11" s="742"/>
      <c r="H11" s="741" t="s">
        <v>1011</v>
      </c>
      <c r="I11" s="741">
        <v>270</v>
      </c>
      <c r="J11" s="742"/>
      <c r="K11" s="800"/>
      <c r="L11" s="800"/>
      <c r="M11" s="800"/>
      <c r="N11" s="800"/>
      <c r="O11" s="800"/>
      <c r="P11" s="800"/>
      <c r="Q11" s="742"/>
      <c r="R11" s="742"/>
    </row>
    <row r="12" spans="1:19" s="350" customFormat="1" x14ac:dyDescent="0.25">
      <c r="A12" s="1069"/>
      <c r="B12" s="802"/>
      <c r="C12" s="802"/>
      <c r="D12" s="802"/>
      <c r="E12" s="802"/>
      <c r="F12" s="802"/>
      <c r="G12" s="802"/>
      <c r="H12" s="802"/>
      <c r="I12" s="802"/>
      <c r="J12" s="802"/>
      <c r="K12" s="801"/>
      <c r="L12" s="801"/>
      <c r="M12" s="801"/>
      <c r="N12" s="801"/>
      <c r="O12" s="801"/>
      <c r="P12" s="801"/>
      <c r="Q12" s="802"/>
      <c r="R12" s="802"/>
      <c r="S12" s="349"/>
    </row>
    <row r="13" spans="1:19" s="350" customFormat="1" ht="105" x14ac:dyDescent="0.25">
      <c r="A13" s="83">
        <v>3</v>
      </c>
      <c r="B13" s="83">
        <v>1</v>
      </c>
      <c r="C13" s="83">
        <v>4</v>
      </c>
      <c r="D13" s="83">
        <v>2</v>
      </c>
      <c r="E13" s="85" t="s">
        <v>1012</v>
      </c>
      <c r="F13" s="83" t="s">
        <v>1013</v>
      </c>
      <c r="G13" s="83" t="s">
        <v>144</v>
      </c>
      <c r="H13" s="83" t="s">
        <v>1014</v>
      </c>
      <c r="I13" s="83">
        <v>30</v>
      </c>
      <c r="J13" s="83" t="s">
        <v>1015</v>
      </c>
      <c r="K13" s="83" t="s">
        <v>39</v>
      </c>
      <c r="L13" s="83" t="s">
        <v>1001</v>
      </c>
      <c r="M13" s="130">
        <v>32500</v>
      </c>
      <c r="N13" s="130"/>
      <c r="O13" s="130">
        <v>32500</v>
      </c>
      <c r="P13" s="130"/>
      <c r="Q13" s="83" t="s">
        <v>1002</v>
      </c>
      <c r="R13" s="83" t="s">
        <v>1003</v>
      </c>
    </row>
    <row r="14" spans="1:19" s="350" customFormat="1" ht="60" x14ac:dyDescent="0.25">
      <c r="A14" s="83">
        <v>4</v>
      </c>
      <c r="B14" s="83">
        <v>1</v>
      </c>
      <c r="C14" s="83">
        <v>4</v>
      </c>
      <c r="D14" s="83">
        <v>2</v>
      </c>
      <c r="E14" s="83" t="s">
        <v>1016</v>
      </c>
      <c r="F14" s="83" t="s">
        <v>1017</v>
      </c>
      <c r="G14" s="83" t="s">
        <v>144</v>
      </c>
      <c r="H14" s="83" t="s">
        <v>1018</v>
      </c>
      <c r="I14" s="83">
        <v>25</v>
      </c>
      <c r="J14" s="83" t="s">
        <v>1019</v>
      </c>
      <c r="K14" s="83" t="s">
        <v>39</v>
      </c>
      <c r="L14" s="83" t="s">
        <v>1001</v>
      </c>
      <c r="M14" s="130">
        <v>16839.66</v>
      </c>
      <c r="N14" s="130"/>
      <c r="O14" s="130">
        <v>16839.66</v>
      </c>
      <c r="P14" s="130"/>
      <c r="Q14" s="83" t="s">
        <v>1002</v>
      </c>
      <c r="R14" s="83" t="s">
        <v>1003</v>
      </c>
    </row>
    <row r="15" spans="1:19" s="350" customFormat="1" ht="135" x14ac:dyDescent="0.25">
      <c r="A15" s="83">
        <v>5</v>
      </c>
      <c r="B15" s="83">
        <v>1</v>
      </c>
      <c r="C15" s="83">
        <v>4</v>
      </c>
      <c r="D15" s="83">
        <v>5</v>
      </c>
      <c r="E15" s="83" t="s">
        <v>1020</v>
      </c>
      <c r="F15" s="83" t="s">
        <v>1021</v>
      </c>
      <c r="G15" s="83" t="s">
        <v>37</v>
      </c>
      <c r="H15" s="83" t="s">
        <v>106</v>
      </c>
      <c r="I15" s="93" t="s">
        <v>89</v>
      </c>
      <c r="J15" s="83" t="s">
        <v>108</v>
      </c>
      <c r="K15" s="88" t="s">
        <v>352</v>
      </c>
      <c r="L15" s="88"/>
      <c r="M15" s="130">
        <v>20500</v>
      </c>
      <c r="N15" s="130"/>
      <c r="O15" s="130">
        <v>20500</v>
      </c>
      <c r="P15" s="130"/>
      <c r="Q15" s="83" t="s">
        <v>109</v>
      </c>
      <c r="R15" s="83" t="s">
        <v>1022</v>
      </c>
    </row>
    <row r="16" spans="1:19" s="350" customFormat="1" ht="60" x14ac:dyDescent="0.25">
      <c r="A16" s="282">
        <v>6</v>
      </c>
      <c r="B16" s="83">
        <v>1</v>
      </c>
      <c r="C16" s="82">
        <v>4</v>
      </c>
      <c r="D16" s="82">
        <v>2</v>
      </c>
      <c r="E16" s="85" t="s">
        <v>1023</v>
      </c>
      <c r="F16" s="85" t="s">
        <v>1024</v>
      </c>
      <c r="G16" s="82" t="s">
        <v>138</v>
      </c>
      <c r="H16" s="116" t="s">
        <v>576</v>
      </c>
      <c r="I16" s="82">
        <v>135</v>
      </c>
      <c r="J16" s="85" t="s">
        <v>1025</v>
      </c>
      <c r="K16" s="82" t="s">
        <v>310</v>
      </c>
      <c r="L16" s="351" t="s">
        <v>1001</v>
      </c>
      <c r="M16" s="89">
        <v>38316</v>
      </c>
      <c r="N16" s="89"/>
      <c r="O16" s="89">
        <v>38316</v>
      </c>
      <c r="P16" s="89"/>
      <c r="Q16" s="83" t="s">
        <v>1002</v>
      </c>
      <c r="R16" s="83" t="s">
        <v>1003</v>
      </c>
      <c r="S16" s="114"/>
    </row>
    <row r="17" spans="1:18" s="90" customFormat="1" x14ac:dyDescent="0.25">
      <c r="A17" s="741">
        <v>7</v>
      </c>
      <c r="B17" s="741">
        <v>1</v>
      </c>
      <c r="C17" s="741">
        <v>4</v>
      </c>
      <c r="D17" s="741">
        <v>5</v>
      </c>
      <c r="E17" s="741" t="s">
        <v>1026</v>
      </c>
      <c r="F17" s="741" t="s">
        <v>1027</v>
      </c>
      <c r="G17" s="741" t="s">
        <v>1028</v>
      </c>
      <c r="H17" s="741" t="s">
        <v>1029</v>
      </c>
      <c r="I17" s="741">
        <v>160</v>
      </c>
      <c r="J17" s="741" t="s">
        <v>1030</v>
      </c>
      <c r="K17" s="352"/>
      <c r="L17" s="799" t="s">
        <v>121</v>
      </c>
      <c r="M17" s="352"/>
      <c r="N17" s="799">
        <v>51000</v>
      </c>
      <c r="O17" s="353"/>
      <c r="P17" s="799">
        <v>51000</v>
      </c>
      <c r="Q17" s="799" t="s">
        <v>1002</v>
      </c>
      <c r="R17" s="799" t="s">
        <v>1003</v>
      </c>
    </row>
    <row r="18" spans="1:18" s="90" customFormat="1" x14ac:dyDescent="0.25">
      <c r="A18" s="742"/>
      <c r="B18" s="742"/>
      <c r="C18" s="742"/>
      <c r="D18" s="742"/>
      <c r="E18" s="742"/>
      <c r="F18" s="742"/>
      <c r="G18" s="742"/>
      <c r="H18" s="742"/>
      <c r="I18" s="742"/>
      <c r="J18" s="742"/>
      <c r="K18" s="352"/>
      <c r="L18" s="800"/>
      <c r="M18" s="352"/>
      <c r="N18" s="800"/>
      <c r="O18" s="353"/>
      <c r="P18" s="800"/>
      <c r="Q18" s="800"/>
      <c r="R18" s="800"/>
    </row>
    <row r="19" spans="1:18" s="90" customFormat="1" ht="72.75" customHeight="1" x14ac:dyDescent="0.25">
      <c r="A19" s="742"/>
      <c r="B19" s="742"/>
      <c r="C19" s="742"/>
      <c r="D19" s="742"/>
      <c r="E19" s="742"/>
      <c r="F19" s="742"/>
      <c r="G19" s="742"/>
      <c r="H19" s="742"/>
      <c r="I19" s="742"/>
      <c r="J19" s="742"/>
      <c r="K19" s="352"/>
      <c r="L19" s="742"/>
      <c r="M19" s="352"/>
      <c r="N19" s="742"/>
      <c r="O19" s="353"/>
      <c r="P19" s="800"/>
      <c r="Q19" s="742"/>
      <c r="R19" s="742"/>
    </row>
    <row r="20" spans="1:18" s="90" customFormat="1" x14ac:dyDescent="0.25">
      <c r="A20" s="655">
        <v>7</v>
      </c>
      <c r="B20" s="655">
        <v>1</v>
      </c>
      <c r="C20" s="655">
        <v>4</v>
      </c>
      <c r="D20" s="655">
        <v>5</v>
      </c>
      <c r="E20" s="655" t="s">
        <v>1026</v>
      </c>
      <c r="F20" s="655" t="s">
        <v>1027</v>
      </c>
      <c r="G20" s="655" t="s">
        <v>1028</v>
      </c>
      <c r="H20" s="655" t="s">
        <v>1029</v>
      </c>
      <c r="I20" s="655">
        <v>160</v>
      </c>
      <c r="J20" s="655" t="s">
        <v>1030</v>
      </c>
      <c r="K20" s="354"/>
      <c r="L20" s="1049" t="s">
        <v>121</v>
      </c>
      <c r="M20" s="354"/>
      <c r="N20" s="1046">
        <v>31000</v>
      </c>
      <c r="O20" s="332"/>
      <c r="P20" s="1046">
        <v>31000</v>
      </c>
      <c r="Q20" s="1049" t="s">
        <v>1002</v>
      </c>
      <c r="R20" s="1049" t="s">
        <v>1003</v>
      </c>
    </row>
    <row r="21" spans="1:18" s="90" customFormat="1" ht="61.5" customHeight="1" x14ac:dyDescent="0.25">
      <c r="A21" s="656"/>
      <c r="B21" s="656"/>
      <c r="C21" s="656"/>
      <c r="D21" s="656"/>
      <c r="E21" s="656"/>
      <c r="F21" s="656"/>
      <c r="G21" s="656"/>
      <c r="H21" s="656"/>
      <c r="I21" s="656"/>
      <c r="J21" s="656"/>
      <c r="K21" s="355"/>
      <c r="L21" s="1050"/>
      <c r="M21" s="355"/>
      <c r="N21" s="1047"/>
      <c r="O21" s="356"/>
      <c r="P21" s="1047"/>
      <c r="Q21" s="1050"/>
      <c r="R21" s="1050"/>
    </row>
    <row r="22" spans="1:18" s="90" customFormat="1" ht="49.5" customHeight="1" x14ac:dyDescent="0.25">
      <c r="A22" s="657"/>
      <c r="B22" s="657"/>
      <c r="C22" s="657"/>
      <c r="D22" s="657"/>
      <c r="E22" s="657"/>
      <c r="F22" s="657"/>
      <c r="G22" s="657"/>
      <c r="H22" s="657"/>
      <c r="I22" s="657"/>
      <c r="J22" s="657"/>
      <c r="K22" s="357"/>
      <c r="L22" s="657"/>
      <c r="M22" s="357"/>
      <c r="N22" s="839"/>
      <c r="O22" s="358"/>
      <c r="P22" s="1048"/>
      <c r="Q22" s="657"/>
      <c r="R22" s="657"/>
    </row>
    <row r="23" spans="1:18" s="90" customFormat="1" ht="26.25" customHeight="1" x14ac:dyDescent="0.25">
      <c r="A23" s="652" t="s">
        <v>1031</v>
      </c>
      <c r="B23" s="1063"/>
      <c r="C23" s="1063"/>
      <c r="D23" s="1063"/>
      <c r="E23" s="1063"/>
      <c r="F23" s="1063"/>
      <c r="G23" s="1063"/>
      <c r="H23" s="1063"/>
      <c r="I23" s="1063"/>
      <c r="J23" s="1063"/>
      <c r="K23" s="1063"/>
      <c r="L23" s="1063"/>
      <c r="M23" s="1063"/>
      <c r="N23" s="1063"/>
      <c r="O23" s="1063"/>
      <c r="P23" s="1063"/>
      <c r="Q23" s="1063"/>
      <c r="R23" s="1064"/>
    </row>
    <row r="24" spans="1:18" s="90" customFormat="1" x14ac:dyDescent="0.25">
      <c r="A24" s="741">
        <v>8</v>
      </c>
      <c r="B24" s="741">
        <v>1</v>
      </c>
      <c r="C24" s="741">
        <v>4</v>
      </c>
      <c r="D24" s="741">
        <v>5</v>
      </c>
      <c r="E24" s="741" t="s">
        <v>1032</v>
      </c>
      <c r="F24" s="741" t="s">
        <v>1033</v>
      </c>
      <c r="G24" s="83" t="s">
        <v>37</v>
      </c>
      <c r="H24" s="83" t="s">
        <v>42</v>
      </c>
      <c r="I24" s="83">
        <v>50</v>
      </c>
      <c r="J24" s="741" t="s">
        <v>1034</v>
      </c>
      <c r="K24" s="835"/>
      <c r="L24" s="799" t="s">
        <v>352</v>
      </c>
      <c r="M24" s="835"/>
      <c r="N24" s="799">
        <v>25000</v>
      </c>
      <c r="O24" s="799"/>
      <c r="P24" s="799">
        <v>25000</v>
      </c>
      <c r="Q24" s="741" t="s">
        <v>1002</v>
      </c>
      <c r="R24" s="741" t="s">
        <v>1003</v>
      </c>
    </row>
    <row r="25" spans="1:18" s="90" customFormat="1" ht="78.75" customHeight="1" x14ac:dyDescent="0.25">
      <c r="A25" s="802"/>
      <c r="B25" s="802"/>
      <c r="C25" s="802"/>
      <c r="D25" s="802"/>
      <c r="E25" s="802"/>
      <c r="F25" s="802"/>
      <c r="G25" s="359" t="s">
        <v>66</v>
      </c>
      <c r="H25" s="359" t="s">
        <v>1035</v>
      </c>
      <c r="I25" s="359">
        <v>1000</v>
      </c>
      <c r="J25" s="802"/>
      <c r="K25" s="836"/>
      <c r="L25" s="801"/>
      <c r="M25" s="836"/>
      <c r="N25" s="801"/>
      <c r="O25" s="801"/>
      <c r="P25" s="801"/>
      <c r="Q25" s="802"/>
      <c r="R25" s="802"/>
    </row>
    <row r="26" spans="1:18" s="90" customFormat="1" x14ac:dyDescent="0.25">
      <c r="A26" s="655">
        <v>8</v>
      </c>
      <c r="B26" s="655">
        <v>1</v>
      </c>
      <c r="C26" s="655">
        <v>4</v>
      </c>
      <c r="D26" s="655">
        <v>5</v>
      </c>
      <c r="E26" s="655" t="s">
        <v>1032</v>
      </c>
      <c r="F26" s="655" t="s">
        <v>1033</v>
      </c>
      <c r="G26" s="49" t="s">
        <v>37</v>
      </c>
      <c r="H26" s="49" t="s">
        <v>42</v>
      </c>
      <c r="I26" s="49">
        <v>50</v>
      </c>
      <c r="J26" s="655" t="s">
        <v>1034</v>
      </c>
      <c r="K26" s="833"/>
      <c r="L26" s="1049" t="s">
        <v>352</v>
      </c>
      <c r="M26" s="833"/>
      <c r="N26" s="1046">
        <v>13303.4</v>
      </c>
      <c r="O26" s="1049"/>
      <c r="P26" s="1046">
        <v>13303.4</v>
      </c>
      <c r="Q26" s="655" t="s">
        <v>1002</v>
      </c>
      <c r="R26" s="655" t="s">
        <v>1003</v>
      </c>
    </row>
    <row r="27" spans="1:18" s="90" customFormat="1" ht="68.25" customHeight="1" x14ac:dyDescent="0.25">
      <c r="A27" s="657"/>
      <c r="B27" s="657"/>
      <c r="C27" s="657"/>
      <c r="D27" s="657"/>
      <c r="E27" s="657"/>
      <c r="F27" s="657"/>
      <c r="G27" s="58" t="s">
        <v>66</v>
      </c>
      <c r="H27" s="58" t="s">
        <v>1035</v>
      </c>
      <c r="I27" s="58">
        <v>1000</v>
      </c>
      <c r="J27" s="657"/>
      <c r="K27" s="834"/>
      <c r="L27" s="1051"/>
      <c r="M27" s="834"/>
      <c r="N27" s="1048"/>
      <c r="O27" s="1051"/>
      <c r="P27" s="1048"/>
      <c r="Q27" s="657"/>
      <c r="R27" s="657"/>
    </row>
    <row r="28" spans="1:18" s="90" customFormat="1" ht="29.25" customHeight="1" x14ac:dyDescent="0.25">
      <c r="A28" s="652" t="s">
        <v>1036</v>
      </c>
      <c r="B28" s="1063"/>
      <c r="C28" s="1063"/>
      <c r="D28" s="1063"/>
      <c r="E28" s="1063"/>
      <c r="F28" s="1063"/>
      <c r="G28" s="1063"/>
      <c r="H28" s="1063"/>
      <c r="I28" s="1063"/>
      <c r="J28" s="1063"/>
      <c r="K28" s="1063"/>
      <c r="L28" s="1063"/>
      <c r="M28" s="1063"/>
      <c r="N28" s="1063"/>
      <c r="O28" s="1063"/>
      <c r="P28" s="1063"/>
      <c r="Q28" s="1063"/>
      <c r="R28" s="1064"/>
    </row>
    <row r="29" spans="1:18" ht="90" x14ac:dyDescent="0.25">
      <c r="A29" s="83">
        <v>9</v>
      </c>
      <c r="B29" s="83">
        <v>1</v>
      </c>
      <c r="C29" s="83">
        <v>4</v>
      </c>
      <c r="D29" s="83">
        <v>5</v>
      </c>
      <c r="E29" s="83" t="s">
        <v>1037</v>
      </c>
      <c r="F29" s="83" t="s">
        <v>1038</v>
      </c>
      <c r="G29" s="83" t="s">
        <v>37</v>
      </c>
      <c r="H29" s="83" t="s">
        <v>42</v>
      </c>
      <c r="I29" s="83">
        <v>45</v>
      </c>
      <c r="J29" s="83" t="s">
        <v>1039</v>
      </c>
      <c r="K29" s="82"/>
      <c r="L29" s="130" t="s">
        <v>352</v>
      </c>
      <c r="M29" s="360"/>
      <c r="N29" s="130">
        <v>4540.74</v>
      </c>
      <c r="O29" s="130"/>
      <c r="P29" s="130">
        <v>4540.74</v>
      </c>
      <c r="Q29" s="83" t="s">
        <v>1002</v>
      </c>
      <c r="R29" s="83" t="s">
        <v>1003</v>
      </c>
    </row>
    <row r="30" spans="1:18" ht="105" x14ac:dyDescent="0.25">
      <c r="A30" s="512">
        <v>10</v>
      </c>
      <c r="B30" s="512">
        <v>1</v>
      </c>
      <c r="C30" s="512">
        <v>4</v>
      </c>
      <c r="D30" s="512">
        <v>2</v>
      </c>
      <c r="E30" s="480" t="s">
        <v>1040</v>
      </c>
      <c r="F30" s="480" t="s">
        <v>1041</v>
      </c>
      <c r="G30" s="512" t="s">
        <v>144</v>
      </c>
      <c r="H30" s="512" t="s">
        <v>42</v>
      </c>
      <c r="I30" s="512">
        <v>30</v>
      </c>
      <c r="J30" s="480" t="s">
        <v>1042</v>
      </c>
      <c r="K30" s="512"/>
      <c r="L30" s="512" t="s">
        <v>52</v>
      </c>
      <c r="M30" s="519"/>
      <c r="N30" s="520">
        <v>106000</v>
      </c>
      <c r="O30" s="519"/>
      <c r="P30" s="521">
        <v>106000</v>
      </c>
      <c r="Q30" s="480" t="s">
        <v>1002</v>
      </c>
      <c r="R30" s="480" t="s">
        <v>1003</v>
      </c>
    </row>
    <row r="31" spans="1:18" ht="29.25" customHeight="1" x14ac:dyDescent="0.25">
      <c r="A31" s="1000" t="s">
        <v>1043</v>
      </c>
      <c r="B31" s="885"/>
      <c r="C31" s="885"/>
      <c r="D31" s="885"/>
      <c r="E31" s="885"/>
      <c r="F31" s="885"/>
      <c r="G31" s="885"/>
      <c r="H31" s="885"/>
      <c r="I31" s="885"/>
      <c r="J31" s="885"/>
      <c r="K31" s="885"/>
      <c r="L31" s="885"/>
      <c r="M31" s="885"/>
      <c r="N31" s="885"/>
      <c r="O31" s="885"/>
      <c r="P31" s="885"/>
      <c r="Q31" s="885"/>
      <c r="R31" s="886"/>
    </row>
    <row r="32" spans="1:18" ht="120" x14ac:dyDescent="0.25">
      <c r="A32" s="82">
        <v>11</v>
      </c>
      <c r="B32" s="82">
        <v>1</v>
      </c>
      <c r="C32" s="82">
        <v>4</v>
      </c>
      <c r="D32" s="82">
        <v>5</v>
      </c>
      <c r="E32" s="83" t="s">
        <v>1044</v>
      </c>
      <c r="F32" s="83" t="s">
        <v>1045</v>
      </c>
      <c r="G32" s="82" t="s">
        <v>144</v>
      </c>
      <c r="H32" s="82" t="s">
        <v>42</v>
      </c>
      <c r="I32" s="82">
        <v>30</v>
      </c>
      <c r="J32" s="83" t="s">
        <v>1046</v>
      </c>
      <c r="K32" s="82"/>
      <c r="L32" s="82" t="s">
        <v>52</v>
      </c>
      <c r="M32" s="361"/>
      <c r="N32" s="362">
        <v>37500</v>
      </c>
      <c r="O32" s="361"/>
      <c r="P32" s="89">
        <v>37500</v>
      </c>
      <c r="Q32" s="83" t="s">
        <v>1002</v>
      </c>
      <c r="R32" s="83" t="s">
        <v>1003</v>
      </c>
    </row>
    <row r="33" spans="1:18" ht="120" x14ac:dyDescent="0.25">
      <c r="A33" s="48">
        <v>11</v>
      </c>
      <c r="B33" s="48">
        <v>1</v>
      </c>
      <c r="C33" s="48">
        <v>4</v>
      </c>
      <c r="D33" s="48">
        <v>5</v>
      </c>
      <c r="E33" s="49" t="s">
        <v>1044</v>
      </c>
      <c r="F33" s="49" t="s">
        <v>1045</v>
      </c>
      <c r="G33" s="48" t="s">
        <v>144</v>
      </c>
      <c r="H33" s="48" t="s">
        <v>42</v>
      </c>
      <c r="I33" s="48">
        <v>30</v>
      </c>
      <c r="J33" s="49" t="s">
        <v>1046</v>
      </c>
      <c r="K33" s="48"/>
      <c r="L33" s="48" t="s">
        <v>52</v>
      </c>
      <c r="M33" s="363"/>
      <c r="N33" s="364">
        <v>36500</v>
      </c>
      <c r="O33" s="363"/>
      <c r="P33" s="56">
        <v>36500</v>
      </c>
      <c r="Q33" s="49" t="s">
        <v>1002</v>
      </c>
      <c r="R33" s="49" t="s">
        <v>1003</v>
      </c>
    </row>
    <row r="34" spans="1:18" ht="21.75" customHeight="1" x14ac:dyDescent="0.25">
      <c r="A34" s="630" t="s">
        <v>1047</v>
      </c>
      <c r="B34" s="1065"/>
      <c r="C34" s="1065"/>
      <c r="D34" s="1065"/>
      <c r="E34" s="1065"/>
      <c r="F34" s="1065"/>
      <c r="G34" s="1065"/>
      <c r="H34" s="1065"/>
      <c r="I34" s="1065"/>
      <c r="J34" s="1065"/>
      <c r="K34" s="1065"/>
      <c r="L34" s="1065"/>
      <c r="M34" s="1065"/>
      <c r="N34" s="1065"/>
      <c r="O34" s="1065"/>
      <c r="P34" s="1065"/>
      <c r="Q34" s="1065"/>
      <c r="R34" s="1066"/>
    </row>
    <row r="35" spans="1:18" ht="60" customHeight="1" x14ac:dyDescent="0.25">
      <c r="A35" s="741">
        <v>12</v>
      </c>
      <c r="B35" s="741">
        <v>1</v>
      </c>
      <c r="C35" s="741">
        <v>4</v>
      </c>
      <c r="D35" s="741">
        <v>5</v>
      </c>
      <c r="E35" s="741" t="s">
        <v>1048</v>
      </c>
      <c r="F35" s="741" t="s">
        <v>1049</v>
      </c>
      <c r="G35" s="83" t="s">
        <v>37</v>
      </c>
      <c r="H35" s="83" t="s">
        <v>1050</v>
      </c>
      <c r="I35" s="83">
        <v>50</v>
      </c>
      <c r="J35" s="741" t="s">
        <v>1051</v>
      </c>
      <c r="K35" s="751" t="s">
        <v>805</v>
      </c>
      <c r="L35" s="799" t="s">
        <v>52</v>
      </c>
      <c r="M35" s="835" t="s">
        <v>805</v>
      </c>
      <c r="N35" s="799">
        <v>94600</v>
      </c>
      <c r="O35" s="799" t="s">
        <v>805</v>
      </c>
      <c r="P35" s="799">
        <v>94600</v>
      </c>
      <c r="Q35" s="741" t="s">
        <v>1002</v>
      </c>
      <c r="R35" s="741" t="s">
        <v>1003</v>
      </c>
    </row>
    <row r="36" spans="1:18" ht="69.75" customHeight="1" x14ac:dyDescent="0.25">
      <c r="A36" s="802"/>
      <c r="B36" s="802"/>
      <c r="C36" s="802"/>
      <c r="D36" s="802"/>
      <c r="E36" s="802"/>
      <c r="F36" s="802"/>
      <c r="G36" s="83" t="s">
        <v>144</v>
      </c>
      <c r="H36" s="83" t="s">
        <v>42</v>
      </c>
      <c r="I36" s="83">
        <v>41</v>
      </c>
      <c r="J36" s="802"/>
      <c r="K36" s="820"/>
      <c r="L36" s="801"/>
      <c r="M36" s="836"/>
      <c r="N36" s="801"/>
      <c r="O36" s="801"/>
      <c r="P36" s="801"/>
      <c r="Q36" s="802"/>
      <c r="R36" s="802"/>
    </row>
    <row r="37" spans="1:18" ht="62.25" customHeight="1" x14ac:dyDescent="0.25">
      <c r="A37" s="655">
        <v>12</v>
      </c>
      <c r="B37" s="655">
        <v>1</v>
      </c>
      <c r="C37" s="655">
        <v>4</v>
      </c>
      <c r="D37" s="655">
        <v>5</v>
      </c>
      <c r="E37" s="655" t="s">
        <v>1048</v>
      </c>
      <c r="F37" s="655" t="s">
        <v>1049</v>
      </c>
      <c r="G37" s="49" t="s">
        <v>37</v>
      </c>
      <c r="H37" s="49" t="s">
        <v>1050</v>
      </c>
      <c r="I37" s="49">
        <v>50</v>
      </c>
      <c r="J37" s="655" t="s">
        <v>1051</v>
      </c>
      <c r="K37" s="670" t="s">
        <v>805</v>
      </c>
      <c r="L37" s="1049" t="s">
        <v>52</v>
      </c>
      <c r="M37" s="833" t="s">
        <v>805</v>
      </c>
      <c r="N37" s="1046">
        <v>194470</v>
      </c>
      <c r="O37" s="1049" t="s">
        <v>805</v>
      </c>
      <c r="P37" s="1046">
        <v>194470</v>
      </c>
      <c r="Q37" s="655" t="s">
        <v>1002</v>
      </c>
      <c r="R37" s="655" t="s">
        <v>1003</v>
      </c>
    </row>
    <row r="38" spans="1:18" ht="71.25" customHeight="1" x14ac:dyDescent="0.25">
      <c r="A38" s="657"/>
      <c r="B38" s="657"/>
      <c r="C38" s="657"/>
      <c r="D38" s="657"/>
      <c r="E38" s="657"/>
      <c r="F38" s="657"/>
      <c r="G38" s="49" t="s">
        <v>144</v>
      </c>
      <c r="H38" s="49" t="s">
        <v>42</v>
      </c>
      <c r="I38" s="49">
        <v>41</v>
      </c>
      <c r="J38" s="657"/>
      <c r="K38" s="672"/>
      <c r="L38" s="1051"/>
      <c r="M38" s="834"/>
      <c r="N38" s="1048"/>
      <c r="O38" s="1051"/>
      <c r="P38" s="1048"/>
      <c r="Q38" s="657"/>
      <c r="R38" s="657"/>
    </row>
    <row r="39" spans="1:18" ht="31.5" customHeight="1" x14ac:dyDescent="0.25">
      <c r="A39" s="652" t="s">
        <v>1052</v>
      </c>
      <c r="B39" s="1063"/>
      <c r="C39" s="1063"/>
      <c r="D39" s="1063"/>
      <c r="E39" s="1063"/>
      <c r="F39" s="1063"/>
      <c r="G39" s="1063"/>
      <c r="H39" s="1063"/>
      <c r="I39" s="1063"/>
      <c r="J39" s="1063"/>
      <c r="K39" s="1063"/>
      <c r="L39" s="1063"/>
      <c r="M39" s="1063"/>
      <c r="N39" s="1063"/>
      <c r="O39" s="1063"/>
      <c r="P39" s="1063"/>
      <c r="Q39" s="1063"/>
      <c r="R39" s="1064"/>
    </row>
    <row r="41" spans="1:18" x14ac:dyDescent="0.25">
      <c r="L41" s="421"/>
      <c r="M41" s="716" t="s">
        <v>1369</v>
      </c>
      <c r="N41" s="717"/>
      <c r="O41" s="718" t="s">
        <v>1370</v>
      </c>
      <c r="P41" s="718"/>
    </row>
    <row r="42" spans="1:18" x14ac:dyDescent="0.25">
      <c r="L42" s="421"/>
      <c r="M42" s="438" t="s">
        <v>1371</v>
      </c>
      <c r="N42" s="438" t="s">
        <v>1372</v>
      </c>
      <c r="O42" s="438" t="s">
        <v>1371</v>
      </c>
      <c r="P42" s="438" t="s">
        <v>1372</v>
      </c>
    </row>
    <row r="43" spans="1:18" x14ac:dyDescent="0.25">
      <c r="L43" s="470" t="s">
        <v>1373</v>
      </c>
      <c r="M43" s="469">
        <v>11</v>
      </c>
      <c r="N43" s="460">
        <v>514818.08</v>
      </c>
      <c r="O43" s="482">
        <v>1</v>
      </c>
      <c r="P43" s="460">
        <v>20500</v>
      </c>
    </row>
    <row r="44" spans="1:18" x14ac:dyDescent="0.25">
      <c r="L44" s="470" t="s">
        <v>1374</v>
      </c>
      <c r="M44" s="469">
        <v>10</v>
      </c>
      <c r="N44" s="460">
        <f>O7+O10+O13+O14+O16+P20+P26+P29+P33+P37</f>
        <v>475991.48</v>
      </c>
      <c r="O44" s="482">
        <v>1</v>
      </c>
      <c r="P44" s="460">
        <v>20500</v>
      </c>
    </row>
    <row r="48" spans="1:18" x14ac:dyDescent="0.25">
      <c r="G48" s="365"/>
    </row>
  </sheetData>
  <mergeCells count="145">
    <mergeCell ref="E4:E5"/>
    <mergeCell ref="F4:F5"/>
    <mergeCell ref="O10:O12"/>
    <mergeCell ref="P10:P12"/>
    <mergeCell ref="M41:N41"/>
    <mergeCell ref="O41:P41"/>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K10:K12"/>
    <mergeCell ref="L10:L12"/>
    <mergeCell ref="M10:M12"/>
    <mergeCell ref="Q7:Q9"/>
    <mergeCell ref="R7:R9"/>
    <mergeCell ref="A10:A12"/>
    <mergeCell ref="B10:B12"/>
    <mergeCell ref="C10:C12"/>
    <mergeCell ref="D10:D12"/>
    <mergeCell ref="E10:E12"/>
    <mergeCell ref="F10:F12"/>
    <mergeCell ref="G10:G12"/>
    <mergeCell ref="J10:J12"/>
    <mergeCell ref="K7:K9"/>
    <mergeCell ref="L7:L9"/>
    <mergeCell ref="M7:M9"/>
    <mergeCell ref="N7:N9"/>
    <mergeCell ref="O7:O9"/>
    <mergeCell ref="P7:P9"/>
    <mergeCell ref="Q10:Q12"/>
    <mergeCell ref="R10:R12"/>
    <mergeCell ref="H11:H12"/>
    <mergeCell ref="I11:I12"/>
    <mergeCell ref="N10:N12"/>
    <mergeCell ref="P17:P19"/>
    <mergeCell ref="Q17:Q19"/>
    <mergeCell ref="R17:R19"/>
    <mergeCell ref="A20:A22"/>
    <mergeCell ref="B20:B22"/>
    <mergeCell ref="C20:C22"/>
    <mergeCell ref="D20:D22"/>
    <mergeCell ref="E20:E22"/>
    <mergeCell ref="F20:F22"/>
    <mergeCell ref="G20:G22"/>
    <mergeCell ref="G17:G19"/>
    <mergeCell ref="H17:H19"/>
    <mergeCell ref="I17:I19"/>
    <mergeCell ref="J17:J19"/>
    <mergeCell ref="L17:L19"/>
    <mergeCell ref="N17:N19"/>
    <mergeCell ref="Q20:Q22"/>
    <mergeCell ref="R20:R22"/>
    <mergeCell ref="A17:A19"/>
    <mergeCell ref="B17:B19"/>
    <mergeCell ref="C17:C19"/>
    <mergeCell ref="D17:D19"/>
    <mergeCell ref="E17:E19"/>
    <mergeCell ref="F17:F19"/>
    <mergeCell ref="H20:H22"/>
    <mergeCell ref="I20:I22"/>
    <mergeCell ref="J20:J22"/>
    <mergeCell ref="L20:L22"/>
    <mergeCell ref="N20:N22"/>
    <mergeCell ref="P20:P22"/>
    <mergeCell ref="Q24:Q25"/>
    <mergeCell ref="R24:R25"/>
    <mergeCell ref="L24:L25"/>
    <mergeCell ref="M24:M25"/>
    <mergeCell ref="N24:N25"/>
    <mergeCell ref="O24:O25"/>
    <mergeCell ref="P24:P25"/>
    <mergeCell ref="K24:K25"/>
    <mergeCell ref="A23:R23"/>
    <mergeCell ref="A24:A25"/>
    <mergeCell ref="B24:B25"/>
    <mergeCell ref="C24:C25"/>
    <mergeCell ref="D24:D25"/>
    <mergeCell ref="E24:E25"/>
    <mergeCell ref="F24:F25"/>
    <mergeCell ref="J24:J25"/>
    <mergeCell ref="B26:B27"/>
    <mergeCell ref="C26:C27"/>
    <mergeCell ref="D26:D27"/>
    <mergeCell ref="E26:E27"/>
    <mergeCell ref="F26:F27"/>
    <mergeCell ref="J26:J27"/>
    <mergeCell ref="K26:K27"/>
    <mergeCell ref="J35:J36"/>
    <mergeCell ref="K35:K36"/>
    <mergeCell ref="R26:R27"/>
    <mergeCell ref="A28:R28"/>
    <mergeCell ref="A31:R31"/>
    <mergeCell ref="A34:R34"/>
    <mergeCell ref="A35:A36"/>
    <mergeCell ref="B35:B36"/>
    <mergeCell ref="C35:C36"/>
    <mergeCell ref="D35:D36"/>
    <mergeCell ref="E35:E36"/>
    <mergeCell ref="F35:F36"/>
    <mergeCell ref="L26:L27"/>
    <mergeCell ref="M26:M27"/>
    <mergeCell ref="N26:N27"/>
    <mergeCell ref="O26:O27"/>
    <mergeCell ref="P26:P27"/>
    <mergeCell ref="Q26:Q27"/>
    <mergeCell ref="P35:P36"/>
    <mergeCell ref="Q35:Q36"/>
    <mergeCell ref="R35:R36"/>
    <mergeCell ref="L35:L36"/>
    <mergeCell ref="M35:M36"/>
    <mergeCell ref="N35:N36"/>
    <mergeCell ref="O35:O36"/>
    <mergeCell ref="A26:A27"/>
    <mergeCell ref="Q37:Q38"/>
    <mergeCell ref="R37:R38"/>
    <mergeCell ref="A39:R39"/>
    <mergeCell ref="K37:K38"/>
    <mergeCell ref="L37:L38"/>
    <mergeCell ref="M37:M38"/>
    <mergeCell ref="N37:N38"/>
    <mergeCell ref="O37:O38"/>
    <mergeCell ref="P37:P38"/>
    <mergeCell ref="A37:A38"/>
    <mergeCell ref="B37:B38"/>
    <mergeCell ref="C37:C38"/>
    <mergeCell ref="D37:D38"/>
    <mergeCell ref="E37:E38"/>
    <mergeCell ref="F37:F38"/>
    <mergeCell ref="J37:J3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1"/>
  <sheetViews>
    <sheetView zoomScale="60" zoomScaleNormal="60"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4.85546875" customWidth="1"/>
    <col min="13" max="16" width="14.7109375" customWidth="1"/>
    <col min="17" max="17" width="19.140625" customWidth="1"/>
    <col min="18" max="18" width="17.8554687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20" x14ac:dyDescent="0.25">
      <c r="M1" s="2"/>
      <c r="N1" s="2"/>
      <c r="O1" s="2"/>
      <c r="P1" s="2"/>
    </row>
    <row r="2" spans="1:20" x14ac:dyDescent="0.25">
      <c r="A2" s="1" t="s">
        <v>1053</v>
      </c>
      <c r="M2" s="2"/>
      <c r="N2" s="2"/>
      <c r="O2" s="2"/>
      <c r="P2" s="2"/>
    </row>
    <row r="3" spans="1:20" x14ac:dyDescent="0.25">
      <c r="M3" s="2"/>
      <c r="N3" s="2"/>
      <c r="O3" s="2"/>
      <c r="P3" s="2"/>
    </row>
    <row r="4" spans="1:20"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20"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20" s="4" customFormat="1" ht="15.75" customHeight="1" x14ac:dyDescent="0.2">
      <c r="A6" s="64" t="s">
        <v>16</v>
      </c>
      <c r="B6" s="65" t="s">
        <v>17</v>
      </c>
      <c r="C6" s="65" t="s">
        <v>18</v>
      </c>
      <c r="D6" s="65" t="s">
        <v>19</v>
      </c>
      <c r="E6" s="64" t="s">
        <v>20</v>
      </c>
      <c r="F6" s="64" t="s">
        <v>21</v>
      </c>
      <c r="G6" s="64" t="s">
        <v>22</v>
      </c>
      <c r="H6" s="65" t="s">
        <v>23</v>
      </c>
      <c r="I6" s="65" t="s">
        <v>24</v>
      </c>
      <c r="J6" s="64" t="s">
        <v>25</v>
      </c>
      <c r="K6" s="65" t="s">
        <v>26</v>
      </c>
      <c r="L6" s="65" t="s">
        <v>27</v>
      </c>
      <c r="M6" s="11" t="s">
        <v>28</v>
      </c>
      <c r="N6" s="11" t="s">
        <v>29</v>
      </c>
      <c r="O6" s="11" t="s">
        <v>30</v>
      </c>
      <c r="P6" s="11" t="s">
        <v>31</v>
      </c>
      <c r="Q6" s="64" t="s">
        <v>32</v>
      </c>
      <c r="R6" s="65" t="s">
        <v>33</v>
      </c>
      <c r="S6" s="3"/>
    </row>
    <row r="7" spans="1:20" s="90" customFormat="1" ht="179.25" customHeight="1" x14ac:dyDescent="0.25">
      <c r="A7" s="83">
        <v>1</v>
      </c>
      <c r="B7" s="83">
        <v>1</v>
      </c>
      <c r="C7" s="83">
        <v>4</v>
      </c>
      <c r="D7" s="83">
        <v>5</v>
      </c>
      <c r="E7" s="111" t="s">
        <v>1054</v>
      </c>
      <c r="F7" s="85" t="s">
        <v>1055</v>
      </c>
      <c r="G7" s="83" t="s">
        <v>144</v>
      </c>
      <c r="H7" s="88" t="s">
        <v>42</v>
      </c>
      <c r="I7" s="142" t="s">
        <v>325</v>
      </c>
      <c r="J7" s="83" t="s">
        <v>1056</v>
      </c>
      <c r="K7" s="88" t="s">
        <v>1057</v>
      </c>
      <c r="L7" s="88"/>
      <c r="M7" s="130">
        <v>91440</v>
      </c>
      <c r="N7" s="130"/>
      <c r="O7" s="130">
        <v>91440</v>
      </c>
      <c r="P7" s="130"/>
      <c r="Q7" s="83" t="s">
        <v>1058</v>
      </c>
      <c r="R7" s="83" t="s">
        <v>1059</v>
      </c>
      <c r="S7" s="114"/>
    </row>
    <row r="8" spans="1:20" s="90" customFormat="1" ht="165" customHeight="1" x14ac:dyDescent="0.25">
      <c r="A8" s="83">
        <v>2</v>
      </c>
      <c r="B8" s="83">
        <v>1</v>
      </c>
      <c r="C8" s="83">
        <v>4</v>
      </c>
      <c r="D8" s="83">
        <v>2</v>
      </c>
      <c r="E8" s="111" t="s">
        <v>1060</v>
      </c>
      <c r="F8" s="85" t="s">
        <v>1061</v>
      </c>
      <c r="G8" s="83" t="s">
        <v>37</v>
      </c>
      <c r="H8" s="88" t="s">
        <v>42</v>
      </c>
      <c r="I8" s="142" t="s">
        <v>89</v>
      </c>
      <c r="J8" s="83" t="s">
        <v>1062</v>
      </c>
      <c r="K8" s="88" t="s">
        <v>1063</v>
      </c>
      <c r="L8" s="88"/>
      <c r="M8" s="130">
        <v>11080</v>
      </c>
      <c r="N8" s="130"/>
      <c r="O8" s="130">
        <v>11080</v>
      </c>
      <c r="P8" s="130"/>
      <c r="Q8" s="83" t="s">
        <v>1058</v>
      </c>
      <c r="R8" s="83" t="s">
        <v>1059</v>
      </c>
      <c r="S8" s="114"/>
    </row>
    <row r="9" spans="1:20" s="102" customFormat="1" ht="210.75" customHeight="1" x14ac:dyDescent="0.25">
      <c r="A9" s="95">
        <v>3</v>
      </c>
      <c r="B9" s="95">
        <v>1</v>
      </c>
      <c r="C9" s="95">
        <v>4</v>
      </c>
      <c r="D9" s="95">
        <v>5</v>
      </c>
      <c r="E9" s="96" t="s">
        <v>1064</v>
      </c>
      <c r="F9" s="149" t="s">
        <v>1065</v>
      </c>
      <c r="G9" s="95" t="s">
        <v>606</v>
      </c>
      <c r="H9" s="100" t="s">
        <v>42</v>
      </c>
      <c r="I9" s="134" t="s">
        <v>146</v>
      </c>
      <c r="J9" s="95" t="s">
        <v>1066</v>
      </c>
      <c r="K9" s="100" t="s">
        <v>1067</v>
      </c>
      <c r="L9" s="100"/>
      <c r="M9" s="366">
        <v>27000</v>
      </c>
      <c r="N9" s="366"/>
      <c r="O9" s="366">
        <v>27000</v>
      </c>
      <c r="P9" s="366"/>
      <c r="Q9" s="95" t="s">
        <v>1058</v>
      </c>
      <c r="R9" s="95" t="s">
        <v>1059</v>
      </c>
      <c r="S9" s="135"/>
    </row>
    <row r="10" spans="1:20" s="102" customFormat="1" ht="207" customHeight="1" x14ac:dyDescent="0.25">
      <c r="A10" s="104">
        <v>3</v>
      </c>
      <c r="B10" s="104">
        <v>1</v>
      </c>
      <c r="C10" s="104">
        <v>4</v>
      </c>
      <c r="D10" s="104">
        <v>5</v>
      </c>
      <c r="E10" s="105" t="s">
        <v>1064</v>
      </c>
      <c r="F10" s="367" t="s">
        <v>1068</v>
      </c>
      <c r="G10" s="104" t="s">
        <v>606</v>
      </c>
      <c r="H10" s="109" t="s">
        <v>42</v>
      </c>
      <c r="I10" s="26" t="s">
        <v>89</v>
      </c>
      <c r="J10" s="104" t="s">
        <v>1069</v>
      </c>
      <c r="K10" s="109" t="s">
        <v>1067</v>
      </c>
      <c r="L10" s="109"/>
      <c r="M10" s="368">
        <v>27000</v>
      </c>
      <c r="N10" s="368"/>
      <c r="O10" s="368">
        <v>27000</v>
      </c>
      <c r="P10" s="368"/>
      <c r="Q10" s="104" t="s">
        <v>1058</v>
      </c>
      <c r="R10" s="104" t="s">
        <v>1059</v>
      </c>
      <c r="S10" s="135"/>
    </row>
    <row r="11" spans="1:20" s="102" customFormat="1" ht="68.25" customHeight="1" x14ac:dyDescent="0.25">
      <c r="A11" s="104"/>
      <c r="B11" s="652" t="s">
        <v>1070</v>
      </c>
      <c r="C11" s="653"/>
      <c r="D11" s="653"/>
      <c r="E11" s="653"/>
      <c r="F11" s="653"/>
      <c r="G11" s="653"/>
      <c r="H11" s="653"/>
      <c r="I11" s="653"/>
      <c r="J11" s="653"/>
      <c r="K11" s="653"/>
      <c r="L11" s="653"/>
      <c r="M11" s="653"/>
      <c r="N11" s="653"/>
      <c r="O11" s="653"/>
      <c r="P11" s="653"/>
      <c r="Q11" s="653"/>
      <c r="R11" s="654"/>
      <c r="S11" s="135"/>
    </row>
    <row r="12" spans="1:20" s="115" customFormat="1" ht="186" customHeight="1" x14ac:dyDescent="0.25">
      <c r="A12" s="83">
        <v>4</v>
      </c>
      <c r="B12" s="83">
        <v>1</v>
      </c>
      <c r="C12" s="83">
        <v>4</v>
      </c>
      <c r="D12" s="83">
        <v>2</v>
      </c>
      <c r="E12" s="111" t="s">
        <v>1071</v>
      </c>
      <c r="F12" s="85" t="s">
        <v>1072</v>
      </c>
      <c r="G12" s="83" t="s">
        <v>144</v>
      </c>
      <c r="H12" s="88" t="s">
        <v>42</v>
      </c>
      <c r="I12" s="142" t="s">
        <v>1073</v>
      </c>
      <c r="J12" s="83" t="s">
        <v>1074</v>
      </c>
      <c r="K12" s="88" t="s">
        <v>1075</v>
      </c>
      <c r="L12" s="88"/>
      <c r="M12" s="130">
        <v>88700</v>
      </c>
      <c r="N12" s="130"/>
      <c r="O12" s="130">
        <v>88700</v>
      </c>
      <c r="P12" s="130"/>
      <c r="Q12" s="83" t="s">
        <v>1058</v>
      </c>
      <c r="R12" s="83" t="s">
        <v>1059</v>
      </c>
      <c r="S12" s="114"/>
    </row>
    <row r="13" spans="1:20" s="90" customFormat="1" ht="168.75" customHeight="1" x14ac:dyDescent="0.25">
      <c r="A13" s="83">
        <v>5</v>
      </c>
      <c r="B13" s="83">
        <v>1</v>
      </c>
      <c r="C13" s="83">
        <v>4</v>
      </c>
      <c r="D13" s="83">
        <v>5</v>
      </c>
      <c r="E13" s="111" t="s">
        <v>1076</v>
      </c>
      <c r="F13" s="85" t="s">
        <v>1077</v>
      </c>
      <c r="G13" s="83" t="s">
        <v>1078</v>
      </c>
      <c r="H13" s="88" t="s">
        <v>42</v>
      </c>
      <c r="I13" s="142" t="s">
        <v>89</v>
      </c>
      <c r="J13" s="83" t="s">
        <v>1079</v>
      </c>
      <c r="K13" s="88" t="s">
        <v>1080</v>
      </c>
      <c r="L13" s="88"/>
      <c r="M13" s="369">
        <v>24000</v>
      </c>
      <c r="N13" s="116"/>
      <c r="O13" s="369">
        <v>24000</v>
      </c>
      <c r="P13" s="130"/>
      <c r="Q13" s="83" t="s">
        <v>1058</v>
      </c>
      <c r="R13" s="83" t="s">
        <v>1059</v>
      </c>
      <c r="S13" s="114"/>
    </row>
    <row r="14" spans="1:20" s="90" customFormat="1" ht="194.25" customHeight="1" x14ac:dyDescent="0.25">
      <c r="A14" s="1104">
        <v>6</v>
      </c>
      <c r="B14" s="1104">
        <v>1</v>
      </c>
      <c r="C14" s="1104">
        <v>4</v>
      </c>
      <c r="D14" s="1104">
        <v>5</v>
      </c>
      <c r="E14" s="1110" t="s">
        <v>1081</v>
      </c>
      <c r="F14" s="1104" t="s">
        <v>1082</v>
      </c>
      <c r="G14" s="370" t="s">
        <v>1083</v>
      </c>
      <c r="H14" s="1104" t="s">
        <v>42</v>
      </c>
      <c r="I14" s="370" t="s">
        <v>1084</v>
      </c>
      <c r="J14" s="1104" t="s">
        <v>1085</v>
      </c>
      <c r="K14" s="1104" t="s">
        <v>39</v>
      </c>
      <c r="L14" s="1104"/>
      <c r="M14" s="1115">
        <v>77165.38</v>
      </c>
      <c r="N14" s="1115"/>
      <c r="O14" s="1115">
        <v>77165.38</v>
      </c>
      <c r="P14" s="1115"/>
      <c r="Q14" s="1104" t="s">
        <v>1086</v>
      </c>
      <c r="R14" s="1104" t="s">
        <v>1087</v>
      </c>
      <c r="T14" s="371"/>
    </row>
    <row r="15" spans="1:20" s="90" customFormat="1" ht="129.75" customHeight="1" x14ac:dyDescent="0.25">
      <c r="A15" s="1104"/>
      <c r="B15" s="1104"/>
      <c r="C15" s="1104"/>
      <c r="D15" s="1104"/>
      <c r="E15" s="1110"/>
      <c r="F15" s="1104"/>
      <c r="G15" s="370" t="s">
        <v>37</v>
      </c>
      <c r="H15" s="1104"/>
      <c r="I15" s="370">
        <v>60</v>
      </c>
      <c r="J15" s="1104"/>
      <c r="K15" s="1104"/>
      <c r="L15" s="1104"/>
      <c r="M15" s="1115"/>
      <c r="N15" s="1115"/>
      <c r="O15" s="1115"/>
      <c r="P15" s="1115"/>
      <c r="Q15" s="1104"/>
      <c r="R15" s="1104"/>
    </row>
    <row r="16" spans="1:20" s="90" customFormat="1" ht="99" customHeight="1" x14ac:dyDescent="0.25">
      <c r="A16" s="1111">
        <v>6</v>
      </c>
      <c r="B16" s="1111">
        <v>1</v>
      </c>
      <c r="C16" s="1111">
        <v>4</v>
      </c>
      <c r="D16" s="1111">
        <v>5</v>
      </c>
      <c r="E16" s="1116" t="s">
        <v>1081</v>
      </c>
      <c r="F16" s="1111" t="s">
        <v>1088</v>
      </c>
      <c r="G16" s="372" t="s">
        <v>1083</v>
      </c>
      <c r="H16" s="1117" t="s">
        <v>42</v>
      </c>
      <c r="I16" s="373">
        <v>26</v>
      </c>
      <c r="J16" s="1111" t="s">
        <v>1085</v>
      </c>
      <c r="K16" s="1111" t="s">
        <v>39</v>
      </c>
      <c r="L16" s="1111"/>
      <c r="M16" s="1112">
        <v>77165.38</v>
      </c>
      <c r="N16" s="1112"/>
      <c r="O16" s="1112">
        <v>77165.38</v>
      </c>
      <c r="P16" s="1112"/>
      <c r="Q16" s="1111" t="s">
        <v>1086</v>
      </c>
      <c r="R16" s="1111" t="s">
        <v>1087</v>
      </c>
    </row>
    <row r="17" spans="1:20" s="90" customFormat="1" ht="214.5" customHeight="1" x14ac:dyDescent="0.25">
      <c r="A17" s="1111"/>
      <c r="B17" s="1111"/>
      <c r="C17" s="1111"/>
      <c r="D17" s="1111"/>
      <c r="E17" s="1116"/>
      <c r="F17" s="1111"/>
      <c r="G17" s="372" t="s">
        <v>37</v>
      </c>
      <c r="H17" s="1118"/>
      <c r="I17" s="373">
        <v>66</v>
      </c>
      <c r="J17" s="1111"/>
      <c r="K17" s="1111"/>
      <c r="L17" s="1111"/>
      <c r="M17" s="1112"/>
      <c r="N17" s="1112"/>
      <c r="O17" s="1112"/>
      <c r="P17" s="1112"/>
      <c r="Q17" s="1111"/>
      <c r="R17" s="1111"/>
    </row>
    <row r="18" spans="1:20" s="90" customFormat="1" ht="99" customHeight="1" x14ac:dyDescent="0.25">
      <c r="A18" s="372"/>
      <c r="B18" s="1107" t="s">
        <v>1089</v>
      </c>
      <c r="C18" s="1108"/>
      <c r="D18" s="1108"/>
      <c r="E18" s="1108"/>
      <c r="F18" s="1108"/>
      <c r="G18" s="1108"/>
      <c r="H18" s="1108"/>
      <c r="I18" s="1108"/>
      <c r="J18" s="1108"/>
      <c r="K18" s="1108"/>
      <c r="L18" s="1108"/>
      <c r="M18" s="1108"/>
      <c r="N18" s="1108"/>
      <c r="O18" s="1108"/>
      <c r="P18" s="1108"/>
      <c r="Q18" s="1108"/>
      <c r="R18" s="1109"/>
    </row>
    <row r="19" spans="1:20" s="90" customFormat="1" ht="289.5" customHeight="1" x14ac:dyDescent="0.25">
      <c r="A19" s="370">
        <v>7</v>
      </c>
      <c r="B19" s="370">
        <v>1</v>
      </c>
      <c r="C19" s="370">
        <v>4</v>
      </c>
      <c r="D19" s="370">
        <v>2</v>
      </c>
      <c r="E19" s="374" t="s">
        <v>1090</v>
      </c>
      <c r="F19" s="370" t="s">
        <v>1091</v>
      </c>
      <c r="G19" s="83" t="s">
        <v>144</v>
      </c>
      <c r="H19" s="88" t="s">
        <v>42</v>
      </c>
      <c r="I19" s="142" t="s">
        <v>158</v>
      </c>
      <c r="J19" s="370" t="s">
        <v>1092</v>
      </c>
      <c r="K19" s="370"/>
      <c r="L19" s="375" t="s">
        <v>1093</v>
      </c>
      <c r="M19" s="376"/>
      <c r="N19" s="375">
        <v>126425</v>
      </c>
      <c r="O19" s="375"/>
      <c r="P19" s="375">
        <v>126425</v>
      </c>
      <c r="Q19" s="83" t="s">
        <v>1058</v>
      </c>
      <c r="R19" s="83" t="s">
        <v>1059</v>
      </c>
    </row>
    <row r="20" spans="1:20" s="90" customFormat="1" ht="289.5" customHeight="1" x14ac:dyDescent="0.25">
      <c r="A20" s="372">
        <v>7</v>
      </c>
      <c r="B20" s="372">
        <v>1</v>
      </c>
      <c r="C20" s="372">
        <v>4</v>
      </c>
      <c r="D20" s="372">
        <v>2</v>
      </c>
      <c r="E20" s="377" t="s">
        <v>1090</v>
      </c>
      <c r="F20" s="372" t="s">
        <v>1091</v>
      </c>
      <c r="G20" s="49" t="s">
        <v>144</v>
      </c>
      <c r="H20" s="54" t="s">
        <v>42</v>
      </c>
      <c r="I20" s="53" t="s">
        <v>158</v>
      </c>
      <c r="J20" s="372" t="s">
        <v>1092</v>
      </c>
      <c r="K20" s="372"/>
      <c r="L20" s="378" t="s">
        <v>1093</v>
      </c>
      <c r="M20" s="379"/>
      <c r="N20" s="380">
        <v>88500</v>
      </c>
      <c r="O20" s="378"/>
      <c r="P20" s="380">
        <v>88500</v>
      </c>
      <c r="Q20" s="49" t="s">
        <v>1058</v>
      </c>
      <c r="R20" s="49" t="s">
        <v>1059</v>
      </c>
    </row>
    <row r="21" spans="1:20" s="90" customFormat="1" ht="51" customHeight="1" x14ac:dyDescent="0.25">
      <c r="A21" s="381"/>
      <c r="B21" s="1107" t="s">
        <v>1094</v>
      </c>
      <c r="C21" s="1108"/>
      <c r="D21" s="1108"/>
      <c r="E21" s="1108"/>
      <c r="F21" s="1108"/>
      <c r="G21" s="1108"/>
      <c r="H21" s="1108"/>
      <c r="I21" s="1108"/>
      <c r="J21" s="1108"/>
      <c r="K21" s="1108"/>
      <c r="L21" s="1108"/>
      <c r="M21" s="1108"/>
      <c r="N21" s="1108"/>
      <c r="O21" s="1108"/>
      <c r="P21" s="1108"/>
      <c r="Q21" s="1108"/>
      <c r="R21" s="1109"/>
    </row>
    <row r="22" spans="1:20" s="90" customFormat="1" ht="193.5" customHeight="1" x14ac:dyDescent="0.25">
      <c r="A22" s="1105">
        <v>8</v>
      </c>
      <c r="B22" s="812">
        <v>1</v>
      </c>
      <c r="C22" s="812">
        <v>4</v>
      </c>
      <c r="D22" s="812">
        <v>5</v>
      </c>
      <c r="E22" s="1110" t="s">
        <v>1095</v>
      </c>
      <c r="F22" s="1104" t="s">
        <v>1096</v>
      </c>
      <c r="G22" s="83" t="s">
        <v>144</v>
      </c>
      <c r="H22" s="88" t="s">
        <v>42</v>
      </c>
      <c r="I22" s="370">
        <v>30</v>
      </c>
      <c r="J22" s="1105" t="s">
        <v>1097</v>
      </c>
      <c r="K22" s="1105"/>
      <c r="L22" s="1105" t="s">
        <v>1098</v>
      </c>
      <c r="M22" s="1105"/>
      <c r="N22" s="1113">
        <v>134925</v>
      </c>
      <c r="O22" s="1105"/>
      <c r="P22" s="1113">
        <v>134925</v>
      </c>
      <c r="Q22" s="741" t="s">
        <v>1058</v>
      </c>
      <c r="R22" s="741" t="s">
        <v>1059</v>
      </c>
    </row>
    <row r="23" spans="1:20" s="90" customFormat="1" ht="195.75" customHeight="1" x14ac:dyDescent="0.25">
      <c r="A23" s="1106"/>
      <c r="B23" s="812"/>
      <c r="C23" s="812"/>
      <c r="D23" s="812"/>
      <c r="E23" s="1110"/>
      <c r="F23" s="1104"/>
      <c r="G23" s="370" t="s">
        <v>1099</v>
      </c>
      <c r="H23" s="88" t="s">
        <v>42</v>
      </c>
      <c r="I23" s="370">
        <v>160</v>
      </c>
      <c r="J23" s="1106"/>
      <c r="K23" s="1106"/>
      <c r="L23" s="1106"/>
      <c r="M23" s="1106"/>
      <c r="N23" s="1114"/>
      <c r="O23" s="1106"/>
      <c r="P23" s="1114"/>
      <c r="Q23" s="802"/>
      <c r="R23" s="802"/>
    </row>
    <row r="24" spans="1:20" s="90" customFormat="1" ht="195.75" customHeight="1" x14ac:dyDescent="0.25">
      <c r="A24" s="1097">
        <v>8</v>
      </c>
      <c r="B24" s="628">
        <v>1</v>
      </c>
      <c r="C24" s="628">
        <v>4</v>
      </c>
      <c r="D24" s="628">
        <v>5</v>
      </c>
      <c r="E24" s="1102" t="s">
        <v>1095</v>
      </c>
      <c r="F24" s="1103" t="s">
        <v>1100</v>
      </c>
      <c r="G24" s="49" t="s">
        <v>144</v>
      </c>
      <c r="H24" s="54" t="s">
        <v>42</v>
      </c>
      <c r="I24" s="382">
        <v>30</v>
      </c>
      <c r="J24" s="1097" t="s">
        <v>1097</v>
      </c>
      <c r="K24" s="1097"/>
      <c r="L24" s="1097" t="s">
        <v>1098</v>
      </c>
      <c r="M24" s="1097"/>
      <c r="N24" s="1092">
        <v>128225.59</v>
      </c>
      <c r="O24" s="1097"/>
      <c r="P24" s="1092">
        <v>128225.59</v>
      </c>
      <c r="Q24" s="655" t="s">
        <v>1058</v>
      </c>
      <c r="R24" s="655" t="s">
        <v>1059</v>
      </c>
      <c r="S24" s="143"/>
      <c r="T24" s="143"/>
    </row>
    <row r="25" spans="1:20" s="90" customFormat="1" ht="270" customHeight="1" x14ac:dyDescent="0.25">
      <c r="A25" s="1098"/>
      <c r="B25" s="628"/>
      <c r="C25" s="628"/>
      <c r="D25" s="628"/>
      <c r="E25" s="1102"/>
      <c r="F25" s="1103"/>
      <c r="G25" s="383" t="s">
        <v>1101</v>
      </c>
      <c r="H25" s="54" t="s">
        <v>42</v>
      </c>
      <c r="I25" s="383">
        <v>80</v>
      </c>
      <c r="J25" s="1098"/>
      <c r="K25" s="1098"/>
      <c r="L25" s="1098"/>
      <c r="M25" s="1098"/>
      <c r="N25" s="1093"/>
      <c r="O25" s="1098"/>
      <c r="P25" s="1093"/>
      <c r="Q25" s="657"/>
      <c r="R25" s="657"/>
      <c r="S25" s="143"/>
      <c r="T25" s="143"/>
    </row>
    <row r="26" spans="1:20" s="90" customFormat="1" ht="122.25" customHeight="1" x14ac:dyDescent="0.25">
      <c r="A26" s="384"/>
      <c r="B26" s="652" t="s">
        <v>1540</v>
      </c>
      <c r="C26" s="653"/>
      <c r="D26" s="653"/>
      <c r="E26" s="653"/>
      <c r="F26" s="653"/>
      <c r="G26" s="653"/>
      <c r="H26" s="653"/>
      <c r="I26" s="653"/>
      <c r="J26" s="653"/>
      <c r="K26" s="653"/>
      <c r="L26" s="653"/>
      <c r="M26" s="653"/>
      <c r="N26" s="653"/>
      <c r="O26" s="653"/>
      <c r="P26" s="653"/>
      <c r="Q26" s="653"/>
      <c r="R26" s="654"/>
      <c r="S26" s="143"/>
      <c r="T26" s="143"/>
    </row>
    <row r="27" spans="1:20" s="90" customFormat="1" ht="300.75" customHeight="1" x14ac:dyDescent="0.25">
      <c r="A27" s="370">
        <v>9</v>
      </c>
      <c r="B27" s="82">
        <v>1</v>
      </c>
      <c r="C27" s="82">
        <v>4</v>
      </c>
      <c r="D27" s="83">
        <v>2</v>
      </c>
      <c r="E27" s="374" t="s">
        <v>1102</v>
      </c>
      <c r="F27" s="370" t="s">
        <v>1103</v>
      </c>
      <c r="G27" s="370" t="s">
        <v>144</v>
      </c>
      <c r="H27" s="88" t="s">
        <v>42</v>
      </c>
      <c r="I27" s="385">
        <v>40</v>
      </c>
      <c r="J27" s="370" t="s">
        <v>1104</v>
      </c>
      <c r="K27" s="370"/>
      <c r="L27" s="370" t="s">
        <v>1063</v>
      </c>
      <c r="M27" s="375"/>
      <c r="N27" s="375">
        <v>11150</v>
      </c>
      <c r="O27" s="375"/>
      <c r="P27" s="375">
        <v>11150</v>
      </c>
      <c r="Q27" s="83" t="s">
        <v>1058</v>
      </c>
      <c r="R27" s="83" t="s">
        <v>1059</v>
      </c>
    </row>
    <row r="28" spans="1:20" s="90" customFormat="1" ht="310.5" customHeight="1" x14ac:dyDescent="0.25">
      <c r="A28" s="370">
        <v>10</v>
      </c>
      <c r="B28" s="82">
        <v>1</v>
      </c>
      <c r="C28" s="82">
        <v>4</v>
      </c>
      <c r="D28" s="83">
        <v>2</v>
      </c>
      <c r="E28" s="374" t="s">
        <v>1105</v>
      </c>
      <c r="F28" s="370" t="s">
        <v>1106</v>
      </c>
      <c r="G28" s="370" t="s">
        <v>49</v>
      </c>
      <c r="H28" s="88" t="s">
        <v>42</v>
      </c>
      <c r="I28" s="385">
        <v>94</v>
      </c>
      <c r="J28" s="83" t="s">
        <v>1107</v>
      </c>
      <c r="K28" s="370"/>
      <c r="L28" s="370" t="s">
        <v>1108</v>
      </c>
      <c r="M28" s="293"/>
      <c r="N28" s="375">
        <v>26000</v>
      </c>
      <c r="O28" s="370"/>
      <c r="P28" s="375">
        <v>26000</v>
      </c>
      <c r="Q28" s="83" t="s">
        <v>1058</v>
      </c>
      <c r="R28" s="83" t="s">
        <v>1059</v>
      </c>
      <c r="S28" s="371"/>
    </row>
    <row r="29" spans="1:20" s="102" customFormat="1" ht="69" customHeight="1" x14ac:dyDescent="0.25">
      <c r="A29" s="1089">
        <v>11</v>
      </c>
      <c r="B29" s="741">
        <v>5</v>
      </c>
      <c r="C29" s="741">
        <v>4</v>
      </c>
      <c r="D29" s="741">
        <v>5</v>
      </c>
      <c r="E29" s="1094" t="s">
        <v>1109</v>
      </c>
      <c r="F29" s="812" t="s">
        <v>1110</v>
      </c>
      <c r="G29" s="1089" t="s">
        <v>37</v>
      </c>
      <c r="H29" s="88" t="s">
        <v>194</v>
      </c>
      <c r="I29" s="386">
        <v>1</v>
      </c>
      <c r="J29" s="741" t="s">
        <v>1111</v>
      </c>
      <c r="K29" s="1089"/>
      <c r="L29" s="1089" t="s">
        <v>1112</v>
      </c>
      <c r="M29" s="835"/>
      <c r="N29" s="1099">
        <v>33700</v>
      </c>
      <c r="O29" s="1089"/>
      <c r="P29" s="1099">
        <v>30200</v>
      </c>
      <c r="Q29" s="741" t="s">
        <v>1113</v>
      </c>
      <c r="R29" s="741" t="s">
        <v>1114</v>
      </c>
    </row>
    <row r="30" spans="1:20" s="102" customFormat="1" ht="68.25" customHeight="1" x14ac:dyDescent="0.25">
      <c r="A30" s="1090"/>
      <c r="B30" s="742"/>
      <c r="C30" s="742"/>
      <c r="D30" s="742"/>
      <c r="E30" s="1095"/>
      <c r="F30" s="812"/>
      <c r="G30" s="1091"/>
      <c r="H30" s="88" t="s">
        <v>42</v>
      </c>
      <c r="I30" s="386">
        <v>40</v>
      </c>
      <c r="J30" s="742"/>
      <c r="K30" s="1090"/>
      <c r="L30" s="1090"/>
      <c r="M30" s="1036"/>
      <c r="N30" s="1100"/>
      <c r="O30" s="1090"/>
      <c r="P30" s="1100"/>
      <c r="Q30" s="742"/>
      <c r="R30" s="742"/>
    </row>
    <row r="31" spans="1:20" s="102" customFormat="1" ht="81.75" customHeight="1" x14ac:dyDescent="0.25">
      <c r="A31" s="1091"/>
      <c r="B31" s="802"/>
      <c r="C31" s="802"/>
      <c r="D31" s="802"/>
      <c r="E31" s="1096"/>
      <c r="F31" s="812"/>
      <c r="G31" s="386" t="s">
        <v>1115</v>
      </c>
      <c r="H31" s="88" t="s">
        <v>1116</v>
      </c>
      <c r="I31" s="386">
        <v>1</v>
      </c>
      <c r="J31" s="802"/>
      <c r="K31" s="1091"/>
      <c r="L31" s="1091"/>
      <c r="M31" s="836"/>
      <c r="N31" s="1101"/>
      <c r="O31" s="1091"/>
      <c r="P31" s="1101"/>
      <c r="Q31" s="802"/>
      <c r="R31" s="802"/>
    </row>
    <row r="32" spans="1:20" s="90" customFormat="1" ht="54.75" customHeight="1" x14ac:dyDescent="0.25">
      <c r="A32" s="791">
        <v>12</v>
      </c>
      <c r="B32" s="741">
        <v>1</v>
      </c>
      <c r="C32" s="741">
        <v>4</v>
      </c>
      <c r="D32" s="741">
        <v>5</v>
      </c>
      <c r="E32" s="816" t="s">
        <v>1117</v>
      </c>
      <c r="F32" s="812" t="s">
        <v>367</v>
      </c>
      <c r="G32" s="765" t="s">
        <v>37</v>
      </c>
      <c r="H32" s="170" t="s">
        <v>194</v>
      </c>
      <c r="I32" s="93" t="s">
        <v>50</v>
      </c>
      <c r="J32" s="812" t="s">
        <v>465</v>
      </c>
      <c r="K32" s="814"/>
      <c r="L32" s="1089" t="s">
        <v>1118</v>
      </c>
      <c r="M32" s="815"/>
      <c r="N32" s="815">
        <v>33019.1</v>
      </c>
      <c r="O32" s="815"/>
      <c r="P32" s="815">
        <v>29019.1</v>
      </c>
      <c r="Q32" s="984" t="s">
        <v>109</v>
      </c>
      <c r="R32" s="984" t="s">
        <v>730</v>
      </c>
    </row>
    <row r="33" spans="1:19" s="90" customFormat="1" ht="46.5" customHeight="1" x14ac:dyDescent="0.25">
      <c r="A33" s="791"/>
      <c r="B33" s="742"/>
      <c r="C33" s="742"/>
      <c r="D33" s="742"/>
      <c r="E33" s="816"/>
      <c r="F33" s="812"/>
      <c r="G33" s="767"/>
      <c r="H33" s="170" t="s">
        <v>42</v>
      </c>
      <c r="I33" s="93" t="s">
        <v>370</v>
      </c>
      <c r="J33" s="812"/>
      <c r="K33" s="814"/>
      <c r="L33" s="1090"/>
      <c r="M33" s="815"/>
      <c r="N33" s="815"/>
      <c r="O33" s="815"/>
      <c r="P33" s="815"/>
      <c r="Q33" s="984"/>
      <c r="R33" s="984"/>
    </row>
    <row r="34" spans="1:19" s="90" customFormat="1" ht="48.75" customHeight="1" x14ac:dyDescent="0.25">
      <c r="A34" s="791"/>
      <c r="B34" s="742"/>
      <c r="C34" s="742"/>
      <c r="D34" s="742"/>
      <c r="E34" s="816"/>
      <c r="F34" s="812"/>
      <c r="G34" s="765" t="s">
        <v>144</v>
      </c>
      <c r="H34" s="170" t="s">
        <v>371</v>
      </c>
      <c r="I34" s="93" t="s">
        <v>50</v>
      </c>
      <c r="J34" s="812"/>
      <c r="K34" s="814"/>
      <c r="L34" s="1090"/>
      <c r="M34" s="815"/>
      <c r="N34" s="815"/>
      <c r="O34" s="815"/>
      <c r="P34" s="815"/>
      <c r="Q34" s="984"/>
      <c r="R34" s="984"/>
    </row>
    <row r="35" spans="1:19" s="90" customFormat="1" ht="52.5" customHeight="1" x14ac:dyDescent="0.25">
      <c r="A35" s="791"/>
      <c r="B35" s="802"/>
      <c r="C35" s="802"/>
      <c r="D35" s="802"/>
      <c r="E35" s="816"/>
      <c r="F35" s="812"/>
      <c r="G35" s="767"/>
      <c r="H35" s="170" t="s">
        <v>42</v>
      </c>
      <c r="I35" s="93" t="s">
        <v>370</v>
      </c>
      <c r="J35" s="812"/>
      <c r="K35" s="814"/>
      <c r="L35" s="1091"/>
      <c r="M35" s="815"/>
      <c r="N35" s="815"/>
      <c r="O35" s="815"/>
      <c r="P35" s="815"/>
      <c r="Q35" s="984"/>
      <c r="R35" s="984"/>
    </row>
    <row r="36" spans="1:19" ht="122.25" customHeight="1" x14ac:dyDescent="0.25">
      <c r="A36" s="1071">
        <v>13</v>
      </c>
      <c r="B36" s="1071">
        <v>1</v>
      </c>
      <c r="C36" s="1071">
        <v>4</v>
      </c>
      <c r="D36" s="1071">
        <v>2</v>
      </c>
      <c r="E36" s="1086" t="s">
        <v>1119</v>
      </c>
      <c r="F36" s="1071" t="s">
        <v>1120</v>
      </c>
      <c r="G36" s="1071" t="s">
        <v>144</v>
      </c>
      <c r="H36" s="387" t="s">
        <v>371</v>
      </c>
      <c r="I36" s="387">
        <v>1</v>
      </c>
      <c r="J36" s="1071" t="s">
        <v>1121</v>
      </c>
      <c r="K36" s="1074"/>
      <c r="L36" s="1077" t="s">
        <v>310</v>
      </c>
      <c r="M36" s="1077"/>
      <c r="N36" s="1080">
        <v>22525</v>
      </c>
      <c r="O36" s="1080"/>
      <c r="P36" s="1080">
        <v>22525</v>
      </c>
      <c r="Q36" s="1083" t="s">
        <v>1058</v>
      </c>
      <c r="R36" s="1083" t="s">
        <v>1059</v>
      </c>
    </row>
    <row r="37" spans="1:19" ht="129.75" customHeight="1" x14ac:dyDescent="0.25">
      <c r="A37" s="1072"/>
      <c r="B37" s="1072"/>
      <c r="C37" s="1072"/>
      <c r="D37" s="1072"/>
      <c r="E37" s="1088"/>
      <c r="F37" s="1072"/>
      <c r="G37" s="1072"/>
      <c r="H37" s="387" t="s">
        <v>42</v>
      </c>
      <c r="I37" s="387">
        <v>25</v>
      </c>
      <c r="J37" s="1072"/>
      <c r="K37" s="1076"/>
      <c r="L37" s="1079"/>
      <c r="M37" s="1079"/>
      <c r="N37" s="1082"/>
      <c r="O37" s="1082"/>
      <c r="P37" s="1082"/>
      <c r="Q37" s="1085"/>
      <c r="R37" s="1085"/>
    </row>
    <row r="38" spans="1:19" ht="149.25" customHeight="1" x14ac:dyDescent="0.25">
      <c r="A38" s="388"/>
      <c r="B38" s="1070" t="s">
        <v>1122</v>
      </c>
      <c r="C38" s="1070"/>
      <c r="D38" s="1070"/>
      <c r="E38" s="1070"/>
      <c r="F38" s="1070"/>
      <c r="G38" s="1070"/>
      <c r="H38" s="1070"/>
      <c r="I38" s="1070"/>
      <c r="J38" s="1070"/>
      <c r="K38" s="1070"/>
      <c r="L38" s="1070"/>
      <c r="M38" s="1070"/>
      <c r="N38" s="1070"/>
      <c r="O38" s="1070"/>
      <c r="P38" s="1070"/>
      <c r="Q38" s="1070"/>
      <c r="R38" s="1070"/>
    </row>
    <row r="39" spans="1:19" ht="55.5" customHeight="1" x14ac:dyDescent="0.25">
      <c r="A39" s="1071">
        <v>14</v>
      </c>
      <c r="B39" s="1071">
        <v>1</v>
      </c>
      <c r="C39" s="1071">
        <v>4</v>
      </c>
      <c r="D39" s="1071">
        <v>2</v>
      </c>
      <c r="E39" s="1086" t="s">
        <v>1123</v>
      </c>
      <c r="F39" s="1071" t="s">
        <v>1124</v>
      </c>
      <c r="G39" s="1071" t="s">
        <v>1125</v>
      </c>
      <c r="H39" s="387" t="s">
        <v>1126</v>
      </c>
      <c r="I39" s="387">
        <v>1</v>
      </c>
      <c r="J39" s="1071" t="s">
        <v>1127</v>
      </c>
      <c r="K39" s="1074"/>
      <c r="L39" s="1077" t="s">
        <v>310</v>
      </c>
      <c r="M39" s="1077"/>
      <c r="N39" s="1080">
        <v>29869.51</v>
      </c>
      <c r="O39" s="1080"/>
      <c r="P39" s="1080">
        <v>29869.51</v>
      </c>
      <c r="Q39" s="1083" t="s">
        <v>1058</v>
      </c>
      <c r="R39" s="1083" t="s">
        <v>1059</v>
      </c>
    </row>
    <row r="40" spans="1:19" ht="58.5" customHeight="1" x14ac:dyDescent="0.25">
      <c r="A40" s="1073"/>
      <c r="B40" s="1073"/>
      <c r="C40" s="1073"/>
      <c r="D40" s="1073"/>
      <c r="E40" s="1087"/>
      <c r="F40" s="1073"/>
      <c r="G40" s="1072"/>
      <c r="H40" s="387" t="s">
        <v>1128</v>
      </c>
      <c r="I40" s="387">
        <v>8</v>
      </c>
      <c r="J40" s="1073"/>
      <c r="K40" s="1075"/>
      <c r="L40" s="1078"/>
      <c r="M40" s="1078"/>
      <c r="N40" s="1081"/>
      <c r="O40" s="1081"/>
      <c r="P40" s="1081"/>
      <c r="Q40" s="1084"/>
      <c r="R40" s="1084"/>
    </row>
    <row r="41" spans="1:19" ht="54.75" customHeight="1" x14ac:dyDescent="0.25">
      <c r="A41" s="1073"/>
      <c r="B41" s="1073"/>
      <c r="C41" s="1073"/>
      <c r="D41" s="1073"/>
      <c r="E41" s="1087"/>
      <c r="F41" s="1073"/>
      <c r="G41" s="1071" t="s">
        <v>37</v>
      </c>
      <c r="H41" s="389" t="s">
        <v>194</v>
      </c>
      <c r="I41" s="389">
        <v>1</v>
      </c>
      <c r="J41" s="1073"/>
      <c r="K41" s="1075"/>
      <c r="L41" s="1078"/>
      <c r="M41" s="1078"/>
      <c r="N41" s="1081"/>
      <c r="O41" s="1081"/>
      <c r="P41" s="1081"/>
      <c r="Q41" s="1084"/>
      <c r="R41" s="1084"/>
    </row>
    <row r="42" spans="1:19" ht="58.5" customHeight="1" x14ac:dyDescent="0.25">
      <c r="A42" s="1073"/>
      <c r="B42" s="1073"/>
      <c r="C42" s="1073"/>
      <c r="D42" s="1073"/>
      <c r="E42" s="1087"/>
      <c r="F42" s="1073"/>
      <c r="G42" s="1073"/>
      <c r="H42" s="387" t="s">
        <v>42</v>
      </c>
      <c r="I42" s="387">
        <v>40</v>
      </c>
      <c r="J42" s="1073"/>
      <c r="K42" s="1075"/>
      <c r="L42" s="1078"/>
      <c r="M42" s="1078"/>
      <c r="N42" s="1081"/>
      <c r="O42" s="1081"/>
      <c r="P42" s="1081"/>
      <c r="Q42" s="1084"/>
      <c r="R42" s="1084"/>
    </row>
    <row r="43" spans="1:19" ht="61.5" customHeight="1" x14ac:dyDescent="0.25">
      <c r="A43" s="1072"/>
      <c r="B43" s="1072"/>
      <c r="C43" s="1072"/>
      <c r="D43" s="1072"/>
      <c r="E43" s="1088"/>
      <c r="F43" s="1072"/>
      <c r="G43" s="1072"/>
      <c r="H43" s="387" t="s">
        <v>1129</v>
      </c>
      <c r="I43" s="387">
        <v>2</v>
      </c>
      <c r="J43" s="1072"/>
      <c r="K43" s="1076"/>
      <c r="L43" s="1079"/>
      <c r="M43" s="1079"/>
      <c r="N43" s="1082"/>
      <c r="O43" s="1082"/>
      <c r="P43" s="1082"/>
      <c r="Q43" s="1085"/>
      <c r="R43" s="1085"/>
    </row>
    <row r="44" spans="1:19" ht="178.5" customHeight="1" x14ac:dyDescent="0.25">
      <c r="A44" s="388"/>
      <c r="B44" s="1070" t="s">
        <v>1130</v>
      </c>
      <c r="C44" s="1070"/>
      <c r="D44" s="1070"/>
      <c r="E44" s="1070"/>
      <c r="F44" s="1070"/>
      <c r="G44" s="1070"/>
      <c r="H44" s="1070"/>
      <c r="I44" s="1070"/>
      <c r="J44" s="1070"/>
      <c r="K44" s="1070"/>
      <c r="L44" s="1070"/>
      <c r="M44" s="1070"/>
      <c r="N44" s="1070"/>
      <c r="O44" s="1070"/>
      <c r="P44" s="1070"/>
      <c r="Q44" s="1070"/>
      <c r="R44" s="1070"/>
      <c r="S44" s="2"/>
    </row>
    <row r="46" spans="1:19" x14ac:dyDescent="0.25">
      <c r="L46" s="421"/>
      <c r="M46" s="716" t="s">
        <v>1369</v>
      </c>
      <c r="N46" s="717"/>
      <c r="O46" s="718" t="s">
        <v>1370</v>
      </c>
      <c r="P46" s="718"/>
    </row>
    <row r="47" spans="1:19" x14ac:dyDescent="0.25">
      <c r="L47" s="421"/>
      <c r="M47" s="438" t="s">
        <v>1371</v>
      </c>
      <c r="N47" s="438" t="s">
        <v>1372</v>
      </c>
      <c r="O47" s="438" t="s">
        <v>1371</v>
      </c>
      <c r="P47" s="438" t="s">
        <v>1372</v>
      </c>
    </row>
    <row r="48" spans="1:19" x14ac:dyDescent="0.25">
      <c r="L48" s="470" t="s">
        <v>1373</v>
      </c>
      <c r="M48" s="469">
        <v>9</v>
      </c>
      <c r="N48" s="460">
        <v>540720</v>
      </c>
      <c r="O48" s="482">
        <v>3</v>
      </c>
      <c r="P48" s="460">
        <v>136384.48000000001</v>
      </c>
      <c r="Q48" s="2"/>
    </row>
    <row r="49" spans="12:19" x14ac:dyDescent="0.25">
      <c r="L49" s="470" t="s">
        <v>1374</v>
      </c>
      <c r="M49" s="469">
        <v>11</v>
      </c>
      <c r="N49" s="460">
        <f>O7+O8+O10+O12+O13+P20+P24+P27+P28+P36+P39</f>
        <v>548490.1</v>
      </c>
      <c r="O49" s="482">
        <v>3</v>
      </c>
      <c r="P49" s="460">
        <v>136384.48000000001</v>
      </c>
      <c r="Q49" s="2"/>
      <c r="S49" s="2"/>
    </row>
    <row r="51" spans="12:19" x14ac:dyDescent="0.25">
      <c r="Q51" s="2"/>
    </row>
  </sheetData>
  <mergeCells count="150">
    <mergeCell ref="M46:N46"/>
    <mergeCell ref="O46:P46"/>
    <mergeCell ref="Q4:Q5"/>
    <mergeCell ref="R4:R5"/>
    <mergeCell ref="B11:R11"/>
    <mergeCell ref="A14:A15"/>
    <mergeCell ref="B14:B15"/>
    <mergeCell ref="C14:C15"/>
    <mergeCell ref="D14:D15"/>
    <mergeCell ref="E14:E15"/>
    <mergeCell ref="F14:F15"/>
    <mergeCell ref="H14:H15"/>
    <mergeCell ref="G4:G5"/>
    <mergeCell ref="H4:I4"/>
    <mergeCell ref="J4:J5"/>
    <mergeCell ref="K4:L4"/>
    <mergeCell ref="M4:N4"/>
    <mergeCell ref="O4:P4"/>
    <mergeCell ref="A4:A5"/>
    <mergeCell ref="B4:B5"/>
    <mergeCell ref="C4:C5"/>
    <mergeCell ref="D4:D5"/>
    <mergeCell ref="E4:E5"/>
    <mergeCell ref="F4:F5"/>
    <mergeCell ref="P14:P15"/>
    <mergeCell ref="Q14:Q15"/>
    <mergeCell ref="R14:R15"/>
    <mergeCell ref="A16:A17"/>
    <mergeCell ref="B16:B17"/>
    <mergeCell ref="C16:C17"/>
    <mergeCell ref="D16:D17"/>
    <mergeCell ref="E16:E17"/>
    <mergeCell ref="F16:F17"/>
    <mergeCell ref="H16:H17"/>
    <mergeCell ref="J14:J15"/>
    <mergeCell ref="K14:K15"/>
    <mergeCell ref="L14:L15"/>
    <mergeCell ref="M14:M15"/>
    <mergeCell ref="N14:N15"/>
    <mergeCell ref="O14:O15"/>
    <mergeCell ref="P16:P17"/>
    <mergeCell ref="Q16:Q17"/>
    <mergeCell ref="R16:R17"/>
    <mergeCell ref="B18:R18"/>
    <mergeCell ref="B21:R21"/>
    <mergeCell ref="A22:A23"/>
    <mergeCell ref="B22:B23"/>
    <mergeCell ref="C22:C23"/>
    <mergeCell ref="D22:D23"/>
    <mergeCell ref="E22:E23"/>
    <mergeCell ref="J16:J17"/>
    <mergeCell ref="K16:K17"/>
    <mergeCell ref="L16:L17"/>
    <mergeCell ref="M16:M17"/>
    <mergeCell ref="N16:N17"/>
    <mergeCell ref="O16:O17"/>
    <mergeCell ref="O22:O23"/>
    <mergeCell ref="P22:P23"/>
    <mergeCell ref="Q22:Q23"/>
    <mergeCell ref="R22:R23"/>
    <mergeCell ref="L22:L23"/>
    <mergeCell ref="M22:M23"/>
    <mergeCell ref="N22:N23"/>
    <mergeCell ref="B24:B25"/>
    <mergeCell ref="C24:C25"/>
    <mergeCell ref="D24:D25"/>
    <mergeCell ref="E24:E25"/>
    <mergeCell ref="F24:F25"/>
    <mergeCell ref="F22:F23"/>
    <mergeCell ref="J22:J23"/>
    <mergeCell ref="K22:K23"/>
    <mergeCell ref="G29:G30"/>
    <mergeCell ref="J29:J31"/>
    <mergeCell ref="K29:K31"/>
    <mergeCell ref="P24:P25"/>
    <mergeCell ref="Q24:Q25"/>
    <mergeCell ref="R24:R25"/>
    <mergeCell ref="B26:R26"/>
    <mergeCell ref="A29:A31"/>
    <mergeCell ref="B29:B31"/>
    <mergeCell ref="C29:C31"/>
    <mergeCell ref="D29:D31"/>
    <mergeCell ref="E29:E31"/>
    <mergeCell ref="F29:F31"/>
    <mergeCell ref="J24:J25"/>
    <mergeCell ref="K24:K25"/>
    <mergeCell ref="L24:L25"/>
    <mergeCell ref="M24:M25"/>
    <mergeCell ref="N24:N25"/>
    <mergeCell ref="O24:O25"/>
    <mergeCell ref="O29:O31"/>
    <mergeCell ref="P29:P31"/>
    <mergeCell ref="Q29:Q31"/>
    <mergeCell ref="R29:R31"/>
    <mergeCell ref="L29:L31"/>
    <mergeCell ref="M29:M31"/>
    <mergeCell ref="N29:N31"/>
    <mergeCell ref="A24:A25"/>
    <mergeCell ref="O32:O35"/>
    <mergeCell ref="P32:P35"/>
    <mergeCell ref="Q32:Q35"/>
    <mergeCell ref="R32:R35"/>
    <mergeCell ref="G34:G35"/>
    <mergeCell ref="A36:A37"/>
    <mergeCell ref="B36:B37"/>
    <mergeCell ref="C36:C37"/>
    <mergeCell ref="D36:D37"/>
    <mergeCell ref="E36:E37"/>
    <mergeCell ref="G32:G33"/>
    <mergeCell ref="J32:J35"/>
    <mergeCell ref="K32:K35"/>
    <mergeCell ref="L32:L35"/>
    <mergeCell ref="M32:M35"/>
    <mergeCell ref="N32:N35"/>
    <mergeCell ref="Q36:Q37"/>
    <mergeCell ref="R36:R37"/>
    <mergeCell ref="A32:A35"/>
    <mergeCell ref="B32:B35"/>
    <mergeCell ref="C32:C35"/>
    <mergeCell ref="D32:D35"/>
    <mergeCell ref="E32:E35"/>
    <mergeCell ref="F32:F35"/>
    <mergeCell ref="A39:A43"/>
    <mergeCell ref="B39:B43"/>
    <mergeCell ref="C39:C43"/>
    <mergeCell ref="D39:D43"/>
    <mergeCell ref="E39:E43"/>
    <mergeCell ref="F39:F43"/>
    <mergeCell ref="N36:N37"/>
    <mergeCell ref="O36:O37"/>
    <mergeCell ref="P36:P37"/>
    <mergeCell ref="O39:O43"/>
    <mergeCell ref="P39:P43"/>
    <mergeCell ref="G41:G43"/>
    <mergeCell ref="B44:R44"/>
    <mergeCell ref="G39:G40"/>
    <mergeCell ref="J39:J43"/>
    <mergeCell ref="K39:K43"/>
    <mergeCell ref="L39:L43"/>
    <mergeCell ref="M39:M43"/>
    <mergeCell ref="N39:N43"/>
    <mergeCell ref="B38:R38"/>
    <mergeCell ref="F36:F37"/>
    <mergeCell ref="G36:G37"/>
    <mergeCell ref="J36:J37"/>
    <mergeCell ref="K36:K37"/>
    <mergeCell ref="L36:L37"/>
    <mergeCell ref="M36:M37"/>
    <mergeCell ref="Q39:Q43"/>
    <mergeCell ref="R39:R4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00"/>
  <sheetViews>
    <sheetView zoomScale="70" zoomScaleNormal="70"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ht="21.75" customHeight="1" x14ac:dyDescent="0.25">
      <c r="M1" s="2"/>
      <c r="N1" s="2"/>
      <c r="O1" s="2"/>
      <c r="P1" s="2"/>
    </row>
    <row r="2" spans="1:19" s="391" customFormat="1" ht="18" customHeight="1" x14ac:dyDescent="0.3">
      <c r="A2" s="390" t="s">
        <v>1131</v>
      </c>
      <c r="M2" s="392"/>
      <c r="N2" s="392"/>
      <c r="O2" s="392"/>
      <c r="P2" s="392"/>
    </row>
    <row r="3" spans="1:19" ht="18" customHeight="1"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64" t="s">
        <v>16</v>
      </c>
      <c r="B6" s="65" t="s">
        <v>17</v>
      </c>
      <c r="C6" s="65" t="s">
        <v>18</v>
      </c>
      <c r="D6" s="65" t="s">
        <v>19</v>
      </c>
      <c r="E6" s="64" t="s">
        <v>20</v>
      </c>
      <c r="F6" s="64" t="s">
        <v>21</v>
      </c>
      <c r="G6" s="64" t="s">
        <v>22</v>
      </c>
      <c r="H6" s="65" t="s">
        <v>23</v>
      </c>
      <c r="I6" s="65" t="s">
        <v>24</v>
      </c>
      <c r="J6" s="64" t="s">
        <v>25</v>
      </c>
      <c r="K6" s="65" t="s">
        <v>26</v>
      </c>
      <c r="L6" s="65" t="s">
        <v>27</v>
      </c>
      <c r="M6" s="11" t="s">
        <v>28</v>
      </c>
      <c r="N6" s="11" t="s">
        <v>29</v>
      </c>
      <c r="O6" s="11" t="s">
        <v>30</v>
      </c>
      <c r="P6" s="11" t="s">
        <v>31</v>
      </c>
      <c r="Q6" s="64" t="s">
        <v>32</v>
      </c>
      <c r="R6" s="65" t="s">
        <v>33</v>
      </c>
      <c r="S6" s="3"/>
    </row>
    <row r="7" spans="1:19" s="90" customFormat="1" ht="32.25" customHeight="1" x14ac:dyDescent="0.25">
      <c r="A7" s="1136">
        <v>1</v>
      </c>
      <c r="B7" s="791">
        <v>1</v>
      </c>
      <c r="C7" s="791">
        <v>4</v>
      </c>
      <c r="D7" s="812">
        <v>2</v>
      </c>
      <c r="E7" s="816" t="s">
        <v>1132</v>
      </c>
      <c r="F7" s="1134" t="s">
        <v>1133</v>
      </c>
      <c r="G7" s="741" t="s">
        <v>236</v>
      </c>
      <c r="H7" s="85" t="s">
        <v>475</v>
      </c>
      <c r="I7" s="93" t="s">
        <v>50</v>
      </c>
      <c r="J7" s="812" t="s">
        <v>1134</v>
      </c>
      <c r="K7" s="814" t="s">
        <v>1135</v>
      </c>
      <c r="L7" s="814"/>
      <c r="M7" s="815">
        <v>68632.45</v>
      </c>
      <c r="N7" s="815"/>
      <c r="O7" s="815">
        <v>68632.45</v>
      </c>
      <c r="P7" s="815"/>
      <c r="Q7" s="934" t="s">
        <v>99</v>
      </c>
      <c r="R7" s="934" t="s">
        <v>1136</v>
      </c>
      <c r="S7" s="114"/>
    </row>
    <row r="8" spans="1:19" s="90" customFormat="1" ht="61.5" customHeight="1" x14ac:dyDescent="0.25">
      <c r="A8" s="1137"/>
      <c r="B8" s="791"/>
      <c r="C8" s="791"/>
      <c r="D8" s="812"/>
      <c r="E8" s="816"/>
      <c r="F8" s="1134"/>
      <c r="G8" s="802"/>
      <c r="H8" s="85" t="s">
        <v>1137</v>
      </c>
      <c r="I8" s="93" t="s">
        <v>1138</v>
      </c>
      <c r="J8" s="812"/>
      <c r="K8" s="814"/>
      <c r="L8" s="814"/>
      <c r="M8" s="815"/>
      <c r="N8" s="815"/>
      <c r="O8" s="815"/>
      <c r="P8" s="815"/>
      <c r="Q8" s="934"/>
      <c r="R8" s="934"/>
      <c r="S8" s="114"/>
    </row>
    <row r="9" spans="1:19" s="90" customFormat="1" ht="24.75" customHeight="1" x14ac:dyDescent="0.25">
      <c r="A9" s="1137"/>
      <c r="B9" s="791"/>
      <c r="C9" s="791"/>
      <c r="D9" s="812"/>
      <c r="E9" s="816"/>
      <c r="F9" s="1134"/>
      <c r="G9" s="83" t="s">
        <v>66</v>
      </c>
      <c r="H9" s="85" t="s">
        <v>1139</v>
      </c>
      <c r="I9" s="82">
        <v>1</v>
      </c>
      <c r="J9" s="812"/>
      <c r="K9" s="814"/>
      <c r="L9" s="814"/>
      <c r="M9" s="815"/>
      <c r="N9" s="815"/>
      <c r="O9" s="815"/>
      <c r="P9" s="815"/>
      <c r="Q9" s="934"/>
      <c r="R9" s="934"/>
      <c r="S9" s="114"/>
    </row>
    <row r="10" spans="1:19" s="90" customFormat="1" ht="24.75" customHeight="1" x14ac:dyDescent="0.25">
      <c r="A10" s="1137"/>
      <c r="B10" s="791"/>
      <c r="C10" s="791"/>
      <c r="D10" s="812"/>
      <c r="E10" s="816"/>
      <c r="F10" s="1134"/>
      <c r="G10" s="741" t="s">
        <v>1140</v>
      </c>
      <c r="H10" s="85" t="s">
        <v>1141</v>
      </c>
      <c r="I10" s="82">
        <v>1</v>
      </c>
      <c r="J10" s="812"/>
      <c r="K10" s="814"/>
      <c r="L10" s="814"/>
      <c r="M10" s="815"/>
      <c r="N10" s="815"/>
      <c r="O10" s="815"/>
      <c r="P10" s="815"/>
      <c r="Q10" s="934"/>
      <c r="R10" s="934"/>
      <c r="S10" s="114"/>
    </row>
    <row r="11" spans="1:19" s="90" customFormat="1" ht="24.75" customHeight="1" x14ac:dyDescent="0.25">
      <c r="A11" s="1137"/>
      <c r="B11" s="791"/>
      <c r="C11" s="791"/>
      <c r="D11" s="812"/>
      <c r="E11" s="816"/>
      <c r="F11" s="1134"/>
      <c r="G11" s="802"/>
      <c r="H11" s="85" t="s">
        <v>1142</v>
      </c>
      <c r="I11" s="82">
        <v>1</v>
      </c>
      <c r="J11" s="812"/>
      <c r="K11" s="814"/>
      <c r="L11" s="814"/>
      <c r="M11" s="815"/>
      <c r="N11" s="815"/>
      <c r="O11" s="815"/>
      <c r="P11" s="815"/>
      <c r="Q11" s="934"/>
      <c r="R11" s="934"/>
      <c r="S11" s="114"/>
    </row>
    <row r="12" spans="1:19" s="90" customFormat="1" ht="52.5" customHeight="1" x14ac:dyDescent="0.25">
      <c r="A12" s="1137"/>
      <c r="B12" s="791"/>
      <c r="C12" s="791"/>
      <c r="D12" s="812"/>
      <c r="E12" s="816"/>
      <c r="F12" s="1134"/>
      <c r="G12" s="741" t="s">
        <v>1143</v>
      </c>
      <c r="H12" s="85" t="s">
        <v>1144</v>
      </c>
      <c r="I12" s="83" t="s">
        <v>1145</v>
      </c>
      <c r="J12" s="812"/>
      <c r="K12" s="814"/>
      <c r="L12" s="814"/>
      <c r="M12" s="815"/>
      <c r="N12" s="815"/>
      <c r="O12" s="815"/>
      <c r="P12" s="815"/>
      <c r="Q12" s="934"/>
      <c r="R12" s="934"/>
      <c r="S12" s="114"/>
    </row>
    <row r="13" spans="1:19" s="90" customFormat="1" ht="84.75" customHeight="1" x14ac:dyDescent="0.25">
      <c r="A13" s="1137"/>
      <c r="B13" s="791"/>
      <c r="C13" s="791"/>
      <c r="D13" s="812"/>
      <c r="E13" s="816"/>
      <c r="F13" s="1134"/>
      <c r="G13" s="742"/>
      <c r="H13" s="85" t="s">
        <v>1146</v>
      </c>
      <c r="I13" s="82">
        <v>4</v>
      </c>
      <c r="J13" s="812"/>
      <c r="K13" s="814"/>
      <c r="L13" s="814"/>
      <c r="M13" s="815"/>
      <c r="N13" s="815"/>
      <c r="O13" s="815"/>
      <c r="P13" s="815"/>
      <c r="Q13" s="934"/>
      <c r="R13" s="934"/>
      <c r="S13" s="114"/>
    </row>
    <row r="14" spans="1:19" s="90" customFormat="1" ht="45" customHeight="1" x14ac:dyDescent="0.25">
      <c r="A14" s="1138"/>
      <c r="B14" s="791"/>
      <c r="C14" s="791"/>
      <c r="D14" s="812"/>
      <c r="E14" s="816"/>
      <c r="F14" s="1134"/>
      <c r="G14" s="802"/>
      <c r="H14" s="85" t="s">
        <v>1147</v>
      </c>
      <c r="I14" s="93" t="s">
        <v>1148</v>
      </c>
      <c r="J14" s="812"/>
      <c r="K14" s="814"/>
      <c r="L14" s="814"/>
      <c r="M14" s="815"/>
      <c r="N14" s="815"/>
      <c r="O14" s="815"/>
      <c r="P14" s="815"/>
      <c r="Q14" s="934"/>
      <c r="R14" s="934"/>
      <c r="S14" s="114"/>
    </row>
    <row r="15" spans="1:19" s="90" customFormat="1" ht="30" customHeight="1" x14ac:dyDescent="0.25">
      <c r="A15" s="1135">
        <v>2</v>
      </c>
      <c r="B15" s="791">
        <v>1</v>
      </c>
      <c r="C15" s="791">
        <v>4</v>
      </c>
      <c r="D15" s="812">
        <v>2</v>
      </c>
      <c r="E15" s="816" t="s">
        <v>1149</v>
      </c>
      <c r="F15" s="1134" t="s">
        <v>1150</v>
      </c>
      <c r="G15" s="751" t="s">
        <v>236</v>
      </c>
      <c r="H15" s="85" t="s">
        <v>475</v>
      </c>
      <c r="I15" s="83">
        <v>1</v>
      </c>
      <c r="J15" s="812" t="s">
        <v>1151</v>
      </c>
      <c r="K15" s="814" t="s">
        <v>1135</v>
      </c>
      <c r="L15" s="814" t="s">
        <v>1152</v>
      </c>
      <c r="M15" s="815">
        <v>13347.24</v>
      </c>
      <c r="N15" s="791"/>
      <c r="O15" s="815">
        <v>13347.24</v>
      </c>
      <c r="P15" s="791"/>
      <c r="Q15" s="812" t="s">
        <v>1153</v>
      </c>
      <c r="R15" s="812" t="s">
        <v>1136</v>
      </c>
      <c r="S15" s="114"/>
    </row>
    <row r="16" spans="1:19" s="90" customFormat="1" ht="59.25" customHeight="1" x14ac:dyDescent="0.25">
      <c r="A16" s="1135"/>
      <c r="B16" s="791"/>
      <c r="C16" s="791"/>
      <c r="D16" s="812"/>
      <c r="E16" s="816"/>
      <c r="F16" s="1134"/>
      <c r="G16" s="820"/>
      <c r="H16" s="85" t="s">
        <v>1137</v>
      </c>
      <c r="I16" s="83" t="s">
        <v>1154</v>
      </c>
      <c r="J16" s="812"/>
      <c r="K16" s="814"/>
      <c r="L16" s="814"/>
      <c r="M16" s="815"/>
      <c r="N16" s="791"/>
      <c r="O16" s="815"/>
      <c r="P16" s="791"/>
      <c r="Q16" s="812"/>
      <c r="R16" s="812"/>
      <c r="S16" s="114"/>
    </row>
    <row r="17" spans="1:19" s="90" customFormat="1" ht="33" customHeight="1" x14ac:dyDescent="0.25">
      <c r="A17" s="1135"/>
      <c r="B17" s="791"/>
      <c r="C17" s="791"/>
      <c r="D17" s="812"/>
      <c r="E17" s="816"/>
      <c r="F17" s="1134"/>
      <c r="G17" s="751" t="s">
        <v>144</v>
      </c>
      <c r="H17" s="85" t="s">
        <v>149</v>
      </c>
      <c r="I17" s="82">
        <v>1</v>
      </c>
      <c r="J17" s="812"/>
      <c r="K17" s="814"/>
      <c r="L17" s="814"/>
      <c r="M17" s="815"/>
      <c r="N17" s="791"/>
      <c r="O17" s="815"/>
      <c r="P17" s="791"/>
      <c r="Q17" s="812"/>
      <c r="R17" s="812"/>
      <c r="S17" s="114"/>
    </row>
    <row r="18" spans="1:19" s="90" customFormat="1" ht="75.75" customHeight="1" x14ac:dyDescent="0.25">
      <c r="A18" s="1135"/>
      <c r="B18" s="791"/>
      <c r="C18" s="791"/>
      <c r="D18" s="812"/>
      <c r="E18" s="816"/>
      <c r="F18" s="1134"/>
      <c r="G18" s="820"/>
      <c r="H18" s="85" t="s">
        <v>1137</v>
      </c>
      <c r="I18" s="83" t="s">
        <v>1154</v>
      </c>
      <c r="J18" s="812"/>
      <c r="K18" s="814"/>
      <c r="L18" s="814"/>
      <c r="M18" s="815"/>
      <c r="N18" s="791"/>
      <c r="O18" s="815"/>
      <c r="P18" s="791"/>
      <c r="Q18" s="812"/>
      <c r="R18" s="812"/>
      <c r="S18" s="114"/>
    </row>
    <row r="19" spans="1:19" s="90" customFormat="1" ht="21" customHeight="1" x14ac:dyDescent="0.25">
      <c r="A19" s="1135"/>
      <c r="B19" s="791"/>
      <c r="C19" s="791"/>
      <c r="D19" s="812"/>
      <c r="E19" s="816"/>
      <c r="F19" s="1134"/>
      <c r="G19" s="82" t="s">
        <v>66</v>
      </c>
      <c r="H19" s="85" t="s">
        <v>1139</v>
      </c>
      <c r="I19" s="82">
        <v>1</v>
      </c>
      <c r="J19" s="812"/>
      <c r="K19" s="814"/>
      <c r="L19" s="814"/>
      <c r="M19" s="815"/>
      <c r="N19" s="791"/>
      <c r="O19" s="815"/>
      <c r="P19" s="791"/>
      <c r="Q19" s="812"/>
      <c r="R19" s="812"/>
      <c r="S19" s="114"/>
    </row>
    <row r="20" spans="1:19" s="90" customFormat="1" ht="21" customHeight="1" x14ac:dyDescent="0.25">
      <c r="A20" s="1135"/>
      <c r="B20" s="791"/>
      <c r="C20" s="791"/>
      <c r="D20" s="812"/>
      <c r="E20" s="816"/>
      <c r="F20" s="1134"/>
      <c r="G20" s="751" t="s">
        <v>1140</v>
      </c>
      <c r="H20" s="85" t="s">
        <v>1141</v>
      </c>
      <c r="I20" s="82">
        <v>1</v>
      </c>
      <c r="J20" s="812"/>
      <c r="K20" s="814"/>
      <c r="L20" s="814"/>
      <c r="M20" s="815"/>
      <c r="N20" s="791"/>
      <c r="O20" s="815"/>
      <c r="P20" s="791"/>
      <c r="Q20" s="812"/>
      <c r="R20" s="812"/>
      <c r="S20" s="114"/>
    </row>
    <row r="21" spans="1:19" s="90" customFormat="1" ht="21" customHeight="1" x14ac:dyDescent="0.25">
      <c r="A21" s="1135"/>
      <c r="B21" s="791"/>
      <c r="C21" s="791"/>
      <c r="D21" s="812"/>
      <c r="E21" s="816"/>
      <c r="F21" s="1134"/>
      <c r="G21" s="820"/>
      <c r="H21" s="85" t="s">
        <v>1142</v>
      </c>
      <c r="I21" s="82">
        <v>1</v>
      </c>
      <c r="J21" s="812"/>
      <c r="K21" s="814"/>
      <c r="L21" s="814"/>
      <c r="M21" s="815"/>
      <c r="N21" s="791"/>
      <c r="O21" s="815"/>
      <c r="P21" s="791"/>
      <c r="Q21" s="812"/>
      <c r="R21" s="812"/>
      <c r="S21" s="114"/>
    </row>
    <row r="22" spans="1:19" s="90" customFormat="1" ht="56.25" customHeight="1" x14ac:dyDescent="0.25">
      <c r="A22" s="1135"/>
      <c r="B22" s="791"/>
      <c r="C22" s="791"/>
      <c r="D22" s="812"/>
      <c r="E22" s="816"/>
      <c r="F22" s="1134"/>
      <c r="G22" s="741" t="s">
        <v>1143</v>
      </c>
      <c r="H22" s="85" t="s">
        <v>1144</v>
      </c>
      <c r="I22" s="83" t="s">
        <v>1145</v>
      </c>
      <c r="J22" s="812"/>
      <c r="K22" s="814"/>
      <c r="L22" s="814"/>
      <c r="M22" s="815"/>
      <c r="N22" s="791"/>
      <c r="O22" s="815"/>
      <c r="P22" s="791"/>
      <c r="Q22" s="812"/>
      <c r="R22" s="812"/>
      <c r="S22" s="114"/>
    </row>
    <row r="23" spans="1:19" s="90" customFormat="1" ht="81.599999999999994" customHeight="1" x14ac:dyDescent="0.25">
      <c r="A23" s="1135"/>
      <c r="B23" s="791"/>
      <c r="C23" s="791"/>
      <c r="D23" s="812"/>
      <c r="E23" s="816"/>
      <c r="F23" s="1134"/>
      <c r="G23" s="742"/>
      <c r="H23" s="85" t="s">
        <v>1146</v>
      </c>
      <c r="I23" s="82">
        <v>1</v>
      </c>
      <c r="J23" s="812"/>
      <c r="K23" s="814"/>
      <c r="L23" s="814"/>
      <c r="M23" s="815"/>
      <c r="N23" s="791"/>
      <c r="O23" s="815"/>
      <c r="P23" s="791"/>
      <c r="Q23" s="812"/>
      <c r="R23" s="812"/>
      <c r="S23" s="114"/>
    </row>
    <row r="24" spans="1:19" s="90" customFormat="1" ht="78" customHeight="1" x14ac:dyDescent="0.25">
      <c r="A24" s="1135"/>
      <c r="B24" s="791"/>
      <c r="C24" s="791"/>
      <c r="D24" s="812"/>
      <c r="E24" s="816"/>
      <c r="F24" s="1134"/>
      <c r="G24" s="802"/>
      <c r="H24" s="85" t="s">
        <v>1147</v>
      </c>
      <c r="I24" s="93" t="s">
        <v>1155</v>
      </c>
      <c r="J24" s="812"/>
      <c r="K24" s="814"/>
      <c r="L24" s="814"/>
      <c r="M24" s="815"/>
      <c r="N24" s="791"/>
      <c r="O24" s="815"/>
      <c r="P24" s="791"/>
      <c r="Q24" s="812"/>
      <c r="R24" s="812"/>
      <c r="S24" s="114"/>
    </row>
    <row r="25" spans="1:19" s="90" customFormat="1" ht="34.5" customHeight="1" x14ac:dyDescent="0.25">
      <c r="A25" s="1136">
        <v>3</v>
      </c>
      <c r="B25" s="791">
        <v>1</v>
      </c>
      <c r="C25" s="791">
        <v>4</v>
      </c>
      <c r="D25" s="812">
        <v>5</v>
      </c>
      <c r="E25" s="816" t="s">
        <v>1156</v>
      </c>
      <c r="F25" s="1134" t="s">
        <v>1157</v>
      </c>
      <c r="G25" s="751" t="s">
        <v>144</v>
      </c>
      <c r="H25" s="351" t="s">
        <v>371</v>
      </c>
      <c r="I25" s="82">
        <v>1</v>
      </c>
      <c r="J25" s="812" t="s">
        <v>1158</v>
      </c>
      <c r="K25" s="814" t="s">
        <v>882</v>
      </c>
      <c r="L25" s="791"/>
      <c r="M25" s="815">
        <v>13100</v>
      </c>
      <c r="N25" s="815"/>
      <c r="O25" s="815">
        <v>13100</v>
      </c>
      <c r="P25" s="815"/>
      <c r="Q25" s="812" t="s">
        <v>1153</v>
      </c>
      <c r="R25" s="812" t="s">
        <v>1136</v>
      </c>
      <c r="S25" s="114"/>
    </row>
    <row r="26" spans="1:19" s="90" customFormat="1" ht="84" customHeight="1" x14ac:dyDescent="0.25">
      <c r="A26" s="1137"/>
      <c r="B26" s="791"/>
      <c r="C26" s="791"/>
      <c r="D26" s="812"/>
      <c r="E26" s="816"/>
      <c r="F26" s="1134"/>
      <c r="G26" s="820"/>
      <c r="H26" s="85" t="s">
        <v>1159</v>
      </c>
      <c r="I26" s="83" t="s">
        <v>1160</v>
      </c>
      <c r="J26" s="812"/>
      <c r="K26" s="814"/>
      <c r="L26" s="791"/>
      <c r="M26" s="815"/>
      <c r="N26" s="815"/>
      <c r="O26" s="815"/>
      <c r="P26" s="815"/>
      <c r="Q26" s="812"/>
      <c r="R26" s="812"/>
      <c r="S26" s="114"/>
    </row>
    <row r="27" spans="1:19" s="90" customFormat="1" ht="46.5" customHeight="1" x14ac:dyDescent="0.25">
      <c r="A27" s="1137"/>
      <c r="B27" s="791"/>
      <c r="C27" s="791"/>
      <c r="D27" s="812"/>
      <c r="E27" s="816"/>
      <c r="F27" s="1134"/>
      <c r="G27" s="751" t="s">
        <v>1140</v>
      </c>
      <c r="H27" s="85" t="s">
        <v>1141</v>
      </c>
      <c r="I27" s="83">
        <v>1</v>
      </c>
      <c r="J27" s="812"/>
      <c r="K27" s="814"/>
      <c r="L27" s="791"/>
      <c r="M27" s="815"/>
      <c r="N27" s="815"/>
      <c r="O27" s="815"/>
      <c r="P27" s="815"/>
      <c r="Q27" s="812"/>
      <c r="R27" s="812"/>
      <c r="S27" s="114"/>
    </row>
    <row r="28" spans="1:19" s="90" customFormat="1" ht="38.25" customHeight="1" x14ac:dyDescent="0.25">
      <c r="A28" s="1137"/>
      <c r="B28" s="791"/>
      <c r="C28" s="791"/>
      <c r="D28" s="812"/>
      <c r="E28" s="816"/>
      <c r="F28" s="1134"/>
      <c r="G28" s="820"/>
      <c r="H28" s="85" t="s">
        <v>1142</v>
      </c>
      <c r="I28" s="83">
        <v>2</v>
      </c>
      <c r="J28" s="812"/>
      <c r="K28" s="814"/>
      <c r="L28" s="791"/>
      <c r="M28" s="815"/>
      <c r="N28" s="815"/>
      <c r="O28" s="815"/>
      <c r="P28" s="815"/>
      <c r="Q28" s="812"/>
      <c r="R28" s="812"/>
      <c r="S28" s="114"/>
    </row>
    <row r="29" spans="1:19" s="90" customFormat="1" ht="44.25" customHeight="1" x14ac:dyDescent="0.25">
      <c r="A29" s="1137"/>
      <c r="B29" s="791"/>
      <c r="C29" s="791"/>
      <c r="D29" s="812"/>
      <c r="E29" s="816"/>
      <c r="F29" s="1134"/>
      <c r="G29" s="83" t="s">
        <v>66</v>
      </c>
      <c r="H29" s="351" t="s">
        <v>1139</v>
      </c>
      <c r="I29" s="82">
        <v>1</v>
      </c>
      <c r="J29" s="812"/>
      <c r="K29" s="814"/>
      <c r="L29" s="791"/>
      <c r="M29" s="815"/>
      <c r="N29" s="815"/>
      <c r="O29" s="815"/>
      <c r="P29" s="815"/>
      <c r="Q29" s="812"/>
      <c r="R29" s="812"/>
      <c r="S29" s="114"/>
    </row>
    <row r="30" spans="1:19" s="90" customFormat="1" ht="53.25" customHeight="1" x14ac:dyDescent="0.25">
      <c r="A30" s="1137"/>
      <c r="B30" s="791"/>
      <c r="C30" s="791"/>
      <c r="D30" s="812"/>
      <c r="E30" s="816"/>
      <c r="F30" s="1134"/>
      <c r="G30" s="741" t="s">
        <v>1161</v>
      </c>
      <c r="H30" s="85" t="s">
        <v>1162</v>
      </c>
      <c r="I30" s="83" t="s">
        <v>1163</v>
      </c>
      <c r="J30" s="812"/>
      <c r="K30" s="814"/>
      <c r="L30" s="791"/>
      <c r="M30" s="815"/>
      <c r="N30" s="815"/>
      <c r="O30" s="815"/>
      <c r="P30" s="815"/>
      <c r="Q30" s="812"/>
      <c r="R30" s="812"/>
      <c r="S30" s="114"/>
    </row>
    <row r="31" spans="1:19" s="90" customFormat="1" ht="118.5" customHeight="1" x14ac:dyDescent="0.25">
      <c r="A31" s="1137"/>
      <c r="B31" s="791"/>
      <c r="C31" s="791"/>
      <c r="D31" s="812"/>
      <c r="E31" s="816"/>
      <c r="F31" s="1134"/>
      <c r="G31" s="742"/>
      <c r="H31" s="85" t="s">
        <v>1164</v>
      </c>
      <c r="I31" s="82">
        <v>3</v>
      </c>
      <c r="J31" s="812"/>
      <c r="K31" s="814"/>
      <c r="L31" s="791"/>
      <c r="M31" s="815"/>
      <c r="N31" s="815"/>
      <c r="O31" s="815"/>
      <c r="P31" s="815"/>
      <c r="Q31" s="812"/>
      <c r="R31" s="812"/>
      <c r="S31" s="114"/>
    </row>
    <row r="32" spans="1:19" s="90" customFormat="1" ht="66.75" customHeight="1" x14ac:dyDescent="0.25">
      <c r="A32" s="1138"/>
      <c r="B32" s="791"/>
      <c r="C32" s="791"/>
      <c r="D32" s="812"/>
      <c r="E32" s="816"/>
      <c r="F32" s="1134"/>
      <c r="G32" s="802"/>
      <c r="H32" s="85" t="s">
        <v>978</v>
      </c>
      <c r="I32" s="93" t="s">
        <v>1165</v>
      </c>
      <c r="J32" s="812"/>
      <c r="K32" s="814"/>
      <c r="L32" s="791"/>
      <c r="M32" s="815"/>
      <c r="N32" s="815"/>
      <c r="O32" s="815"/>
      <c r="P32" s="815"/>
      <c r="Q32" s="812"/>
      <c r="R32" s="812"/>
      <c r="S32" s="114"/>
    </row>
    <row r="33" spans="1:19" s="90" customFormat="1" ht="53.25" customHeight="1" x14ac:dyDescent="0.25">
      <c r="A33" s="1135">
        <v>4</v>
      </c>
      <c r="B33" s="791">
        <v>1</v>
      </c>
      <c r="C33" s="791">
        <v>4</v>
      </c>
      <c r="D33" s="812">
        <v>5</v>
      </c>
      <c r="E33" s="816" t="s">
        <v>1166</v>
      </c>
      <c r="F33" s="1134" t="s">
        <v>1167</v>
      </c>
      <c r="G33" s="751" t="s">
        <v>144</v>
      </c>
      <c r="H33" s="351" t="s">
        <v>371</v>
      </c>
      <c r="I33" s="93" t="s">
        <v>50</v>
      </c>
      <c r="J33" s="812" t="s">
        <v>1168</v>
      </c>
      <c r="K33" s="814" t="s">
        <v>882</v>
      </c>
      <c r="L33" s="814"/>
      <c r="M33" s="815">
        <v>6300</v>
      </c>
      <c r="N33" s="815"/>
      <c r="O33" s="815">
        <v>6300</v>
      </c>
      <c r="P33" s="815"/>
      <c r="Q33" s="812" t="s">
        <v>1153</v>
      </c>
      <c r="R33" s="812" t="s">
        <v>1136</v>
      </c>
      <c r="S33" s="114"/>
    </row>
    <row r="34" spans="1:19" s="90" customFormat="1" ht="84.75" customHeight="1" x14ac:dyDescent="0.25">
      <c r="A34" s="1135"/>
      <c r="B34" s="791"/>
      <c r="C34" s="791"/>
      <c r="D34" s="812"/>
      <c r="E34" s="816"/>
      <c r="F34" s="1134"/>
      <c r="G34" s="820"/>
      <c r="H34" s="85" t="s">
        <v>1159</v>
      </c>
      <c r="I34" s="93" t="s">
        <v>1169</v>
      </c>
      <c r="J34" s="812"/>
      <c r="K34" s="814"/>
      <c r="L34" s="814"/>
      <c r="M34" s="815"/>
      <c r="N34" s="815"/>
      <c r="O34" s="815"/>
      <c r="P34" s="815"/>
      <c r="Q34" s="812"/>
      <c r="R34" s="812"/>
      <c r="S34" s="114"/>
    </row>
    <row r="35" spans="1:19" s="90" customFormat="1" ht="53.25" customHeight="1" x14ac:dyDescent="0.25">
      <c r="A35" s="1135"/>
      <c r="B35" s="791"/>
      <c r="C35" s="791"/>
      <c r="D35" s="812"/>
      <c r="E35" s="816"/>
      <c r="F35" s="1134"/>
      <c r="G35" s="83" t="s">
        <v>66</v>
      </c>
      <c r="H35" s="351" t="s">
        <v>1139</v>
      </c>
      <c r="I35" s="93" t="s">
        <v>50</v>
      </c>
      <c r="J35" s="812"/>
      <c r="K35" s="814"/>
      <c r="L35" s="814"/>
      <c r="M35" s="815"/>
      <c r="N35" s="815"/>
      <c r="O35" s="815"/>
      <c r="P35" s="815"/>
      <c r="Q35" s="812"/>
      <c r="R35" s="812"/>
      <c r="S35" s="114"/>
    </row>
    <row r="36" spans="1:19" s="90" customFormat="1" ht="53.25" customHeight="1" x14ac:dyDescent="0.25">
      <c r="A36" s="1135"/>
      <c r="B36" s="791"/>
      <c r="C36" s="791"/>
      <c r="D36" s="812"/>
      <c r="E36" s="816"/>
      <c r="F36" s="1134"/>
      <c r="G36" s="128" t="s">
        <v>1140</v>
      </c>
      <c r="H36" s="351" t="s">
        <v>1142</v>
      </c>
      <c r="I36" s="93" t="s">
        <v>73</v>
      </c>
      <c r="J36" s="812"/>
      <c r="K36" s="814"/>
      <c r="L36" s="814"/>
      <c r="M36" s="815"/>
      <c r="N36" s="815"/>
      <c r="O36" s="815"/>
      <c r="P36" s="815"/>
      <c r="Q36" s="812"/>
      <c r="R36" s="812"/>
      <c r="S36" s="114"/>
    </row>
    <row r="37" spans="1:19" s="90" customFormat="1" ht="58.5" customHeight="1" x14ac:dyDescent="0.25">
      <c r="A37" s="1135"/>
      <c r="B37" s="791"/>
      <c r="C37" s="791"/>
      <c r="D37" s="812"/>
      <c r="E37" s="816"/>
      <c r="F37" s="1134"/>
      <c r="G37" s="741" t="s">
        <v>1161</v>
      </c>
      <c r="H37" s="85" t="s">
        <v>1170</v>
      </c>
      <c r="I37" s="93" t="s">
        <v>73</v>
      </c>
      <c r="J37" s="812"/>
      <c r="K37" s="814"/>
      <c r="L37" s="814"/>
      <c r="M37" s="815"/>
      <c r="N37" s="815"/>
      <c r="O37" s="815"/>
      <c r="P37" s="815"/>
      <c r="Q37" s="812"/>
      <c r="R37" s="812"/>
      <c r="S37" s="114"/>
    </row>
    <row r="38" spans="1:19" s="90" customFormat="1" ht="102" customHeight="1" x14ac:dyDescent="0.25">
      <c r="A38" s="1135"/>
      <c r="B38" s="791"/>
      <c r="C38" s="791"/>
      <c r="D38" s="812"/>
      <c r="E38" s="816"/>
      <c r="F38" s="1134"/>
      <c r="G38" s="742"/>
      <c r="H38" s="85" t="s">
        <v>1171</v>
      </c>
      <c r="I38" s="93" t="s">
        <v>73</v>
      </c>
      <c r="J38" s="812"/>
      <c r="K38" s="814"/>
      <c r="L38" s="814"/>
      <c r="M38" s="815"/>
      <c r="N38" s="815"/>
      <c r="O38" s="815"/>
      <c r="P38" s="815"/>
      <c r="Q38" s="812"/>
      <c r="R38" s="812"/>
      <c r="S38" s="114"/>
    </row>
    <row r="39" spans="1:19" s="90" customFormat="1" ht="51" customHeight="1" x14ac:dyDescent="0.25">
      <c r="A39" s="1135"/>
      <c r="B39" s="791"/>
      <c r="C39" s="791"/>
      <c r="D39" s="812"/>
      <c r="E39" s="816"/>
      <c r="F39" s="1134"/>
      <c r="G39" s="802"/>
      <c r="H39" s="85" t="s">
        <v>978</v>
      </c>
      <c r="I39" s="93" t="s">
        <v>1172</v>
      </c>
      <c r="J39" s="812"/>
      <c r="K39" s="814"/>
      <c r="L39" s="814"/>
      <c r="M39" s="815"/>
      <c r="N39" s="815"/>
      <c r="O39" s="815"/>
      <c r="P39" s="815"/>
      <c r="Q39" s="812"/>
      <c r="R39" s="812"/>
      <c r="S39" s="114"/>
    </row>
    <row r="40" spans="1:19" s="90" customFormat="1" ht="32.25" customHeight="1" x14ac:dyDescent="0.25">
      <c r="A40" s="1135">
        <v>5</v>
      </c>
      <c r="B40" s="791">
        <v>1</v>
      </c>
      <c r="C40" s="791">
        <v>4</v>
      </c>
      <c r="D40" s="812">
        <v>5</v>
      </c>
      <c r="E40" s="816" t="s">
        <v>1173</v>
      </c>
      <c r="F40" s="1134" t="s">
        <v>1174</v>
      </c>
      <c r="G40" s="741" t="s">
        <v>144</v>
      </c>
      <c r="H40" s="351" t="s">
        <v>371</v>
      </c>
      <c r="I40" s="93" t="s">
        <v>50</v>
      </c>
      <c r="J40" s="812" t="s">
        <v>1175</v>
      </c>
      <c r="K40" s="814" t="s">
        <v>1176</v>
      </c>
      <c r="L40" s="814"/>
      <c r="M40" s="934">
        <v>12000</v>
      </c>
      <c r="N40" s="934"/>
      <c r="O40" s="934">
        <v>12000</v>
      </c>
      <c r="P40" s="814"/>
      <c r="Q40" s="814" t="s">
        <v>99</v>
      </c>
      <c r="R40" s="814" t="s">
        <v>100</v>
      </c>
      <c r="S40" s="114"/>
    </row>
    <row r="41" spans="1:19" s="90" customFormat="1" ht="56.25" customHeight="1" x14ac:dyDescent="0.25">
      <c r="A41" s="1135"/>
      <c r="B41" s="791"/>
      <c r="C41" s="791"/>
      <c r="D41" s="812"/>
      <c r="E41" s="816"/>
      <c r="F41" s="1134"/>
      <c r="G41" s="802"/>
      <c r="H41" s="85" t="s">
        <v>1159</v>
      </c>
      <c r="I41" s="93" t="s">
        <v>1177</v>
      </c>
      <c r="J41" s="812"/>
      <c r="K41" s="814"/>
      <c r="L41" s="814"/>
      <c r="M41" s="934"/>
      <c r="N41" s="934"/>
      <c r="O41" s="934"/>
      <c r="P41" s="814"/>
      <c r="Q41" s="814"/>
      <c r="R41" s="814"/>
      <c r="S41" s="114"/>
    </row>
    <row r="42" spans="1:19" s="90" customFormat="1" ht="30" customHeight="1" x14ac:dyDescent="0.25">
      <c r="A42" s="1135"/>
      <c r="B42" s="791"/>
      <c r="C42" s="791"/>
      <c r="D42" s="812"/>
      <c r="E42" s="816"/>
      <c r="F42" s="1134"/>
      <c r="G42" s="741" t="s">
        <v>1140</v>
      </c>
      <c r="H42" s="351" t="s">
        <v>1141</v>
      </c>
      <c r="I42" s="93" t="s">
        <v>73</v>
      </c>
      <c r="J42" s="812"/>
      <c r="K42" s="814"/>
      <c r="L42" s="814"/>
      <c r="M42" s="934"/>
      <c r="N42" s="934"/>
      <c r="O42" s="934"/>
      <c r="P42" s="814"/>
      <c r="Q42" s="814"/>
      <c r="R42" s="814"/>
      <c r="S42" s="114"/>
    </row>
    <row r="43" spans="1:19" s="90" customFormat="1" ht="30" customHeight="1" x14ac:dyDescent="0.25">
      <c r="A43" s="1135"/>
      <c r="B43" s="791"/>
      <c r="C43" s="791"/>
      <c r="D43" s="812"/>
      <c r="E43" s="816"/>
      <c r="F43" s="1134"/>
      <c r="G43" s="802"/>
      <c r="H43" s="351" t="s">
        <v>1142</v>
      </c>
      <c r="I43" s="93" t="s">
        <v>50</v>
      </c>
      <c r="J43" s="812"/>
      <c r="K43" s="814"/>
      <c r="L43" s="814"/>
      <c r="M43" s="934"/>
      <c r="N43" s="934"/>
      <c r="O43" s="934"/>
      <c r="P43" s="814"/>
      <c r="Q43" s="814"/>
      <c r="R43" s="814"/>
      <c r="S43" s="114"/>
    </row>
    <row r="44" spans="1:19" s="90" customFormat="1" ht="48" customHeight="1" x14ac:dyDescent="0.25">
      <c r="A44" s="1135"/>
      <c r="B44" s="791"/>
      <c r="C44" s="791"/>
      <c r="D44" s="812"/>
      <c r="E44" s="816"/>
      <c r="F44" s="1134"/>
      <c r="G44" s="741" t="s">
        <v>1161</v>
      </c>
      <c r="H44" s="85" t="s">
        <v>1162</v>
      </c>
      <c r="I44" s="93" t="s">
        <v>1178</v>
      </c>
      <c r="J44" s="812"/>
      <c r="K44" s="814"/>
      <c r="L44" s="814"/>
      <c r="M44" s="934"/>
      <c r="N44" s="934"/>
      <c r="O44" s="934"/>
      <c r="P44" s="814"/>
      <c r="Q44" s="814"/>
      <c r="R44" s="814"/>
      <c r="S44" s="114"/>
    </row>
    <row r="45" spans="1:19" s="90" customFormat="1" ht="86.25" customHeight="1" x14ac:dyDescent="0.25">
      <c r="A45" s="1135"/>
      <c r="B45" s="791"/>
      <c r="C45" s="791"/>
      <c r="D45" s="812"/>
      <c r="E45" s="816"/>
      <c r="F45" s="1134"/>
      <c r="G45" s="742"/>
      <c r="H45" s="85" t="s">
        <v>1179</v>
      </c>
      <c r="I45" s="93" t="s">
        <v>83</v>
      </c>
      <c r="J45" s="812"/>
      <c r="K45" s="814"/>
      <c r="L45" s="814"/>
      <c r="M45" s="934"/>
      <c r="N45" s="934"/>
      <c r="O45" s="934"/>
      <c r="P45" s="814"/>
      <c r="Q45" s="814"/>
      <c r="R45" s="814"/>
      <c r="S45" s="114"/>
    </row>
    <row r="46" spans="1:19" s="90" customFormat="1" ht="48" customHeight="1" x14ac:dyDescent="0.25">
      <c r="A46" s="1135"/>
      <c r="B46" s="791"/>
      <c r="C46" s="791"/>
      <c r="D46" s="812"/>
      <c r="E46" s="816"/>
      <c r="F46" s="1134"/>
      <c r="G46" s="802"/>
      <c r="H46" s="85" t="s">
        <v>1147</v>
      </c>
      <c r="I46" s="93" t="s">
        <v>1165</v>
      </c>
      <c r="J46" s="812"/>
      <c r="K46" s="814"/>
      <c r="L46" s="814"/>
      <c r="M46" s="934"/>
      <c r="N46" s="934"/>
      <c r="O46" s="934"/>
      <c r="P46" s="814"/>
      <c r="Q46" s="814"/>
      <c r="R46" s="814"/>
      <c r="S46" s="114"/>
    </row>
    <row r="47" spans="1:19" s="90" customFormat="1" ht="204" customHeight="1" x14ac:dyDescent="0.25">
      <c r="A47" s="82">
        <v>6</v>
      </c>
      <c r="B47" s="82">
        <v>1</v>
      </c>
      <c r="C47" s="82">
        <v>4</v>
      </c>
      <c r="D47" s="83">
        <v>5</v>
      </c>
      <c r="E47" s="83" t="s">
        <v>1180</v>
      </c>
      <c r="F47" s="83" t="s">
        <v>1181</v>
      </c>
      <c r="G47" s="83" t="s">
        <v>1182</v>
      </c>
      <c r="H47" s="88" t="s">
        <v>42</v>
      </c>
      <c r="I47" s="93" t="s">
        <v>89</v>
      </c>
      <c r="J47" s="83" t="s">
        <v>1183</v>
      </c>
      <c r="K47" s="88" t="s">
        <v>310</v>
      </c>
      <c r="L47" s="88"/>
      <c r="M47" s="89">
        <v>23746.5</v>
      </c>
      <c r="N47" s="89"/>
      <c r="O47" s="89">
        <v>20246.5</v>
      </c>
      <c r="P47" s="89"/>
      <c r="Q47" s="83" t="s">
        <v>109</v>
      </c>
      <c r="R47" s="83" t="s">
        <v>1184</v>
      </c>
      <c r="S47" s="114"/>
    </row>
    <row r="48" spans="1:19" s="90" customFormat="1" ht="27" customHeight="1" x14ac:dyDescent="0.25">
      <c r="A48" s="751">
        <v>7</v>
      </c>
      <c r="B48" s="751">
        <v>1</v>
      </c>
      <c r="C48" s="751">
        <v>4</v>
      </c>
      <c r="D48" s="751">
        <v>2</v>
      </c>
      <c r="E48" s="741" t="s">
        <v>1185</v>
      </c>
      <c r="F48" s="1127" t="s">
        <v>1186</v>
      </c>
      <c r="G48" s="741" t="s">
        <v>1187</v>
      </c>
      <c r="H48" s="85" t="s">
        <v>1188</v>
      </c>
      <c r="I48" s="82">
        <v>1</v>
      </c>
      <c r="J48" s="741" t="s">
        <v>1189</v>
      </c>
      <c r="K48" s="1124"/>
      <c r="L48" s="751" t="s">
        <v>435</v>
      </c>
      <c r="M48" s="1124"/>
      <c r="N48" s="739">
        <v>18865.439999999999</v>
      </c>
      <c r="O48" s="751"/>
      <c r="P48" s="739">
        <v>18865.439999999999</v>
      </c>
      <c r="Q48" s="799" t="s">
        <v>99</v>
      </c>
      <c r="R48" s="799" t="s">
        <v>1136</v>
      </c>
    </row>
    <row r="49" spans="1:18" s="90" customFormat="1" ht="43.5" customHeight="1" x14ac:dyDescent="0.25">
      <c r="A49" s="752"/>
      <c r="B49" s="752"/>
      <c r="C49" s="752"/>
      <c r="D49" s="752"/>
      <c r="E49" s="742"/>
      <c r="F49" s="1128"/>
      <c r="G49" s="742"/>
      <c r="H49" s="85" t="s">
        <v>1190</v>
      </c>
      <c r="I49" s="82" t="s">
        <v>1191</v>
      </c>
      <c r="J49" s="742"/>
      <c r="K49" s="1125"/>
      <c r="L49" s="752"/>
      <c r="M49" s="1125"/>
      <c r="N49" s="740"/>
      <c r="O49" s="752"/>
      <c r="P49" s="740"/>
      <c r="Q49" s="800"/>
      <c r="R49" s="800"/>
    </row>
    <row r="50" spans="1:18" s="90" customFormat="1" ht="101.25" customHeight="1" x14ac:dyDescent="0.25">
      <c r="A50" s="820"/>
      <c r="B50" s="820"/>
      <c r="C50" s="820"/>
      <c r="D50" s="820"/>
      <c r="E50" s="802"/>
      <c r="F50" s="1129"/>
      <c r="G50" s="802"/>
      <c r="H50" s="85" t="s">
        <v>914</v>
      </c>
      <c r="I50" s="82">
        <v>1</v>
      </c>
      <c r="J50" s="802"/>
      <c r="K50" s="1126"/>
      <c r="L50" s="820"/>
      <c r="M50" s="1126"/>
      <c r="N50" s="798"/>
      <c r="O50" s="820"/>
      <c r="P50" s="798"/>
      <c r="Q50" s="801"/>
      <c r="R50" s="801"/>
    </row>
    <row r="51" spans="1:18" s="90" customFormat="1" x14ac:dyDescent="0.25">
      <c r="A51" s="791">
        <v>8</v>
      </c>
      <c r="B51" s="791">
        <v>1</v>
      </c>
      <c r="C51" s="791">
        <v>4</v>
      </c>
      <c r="D51" s="791">
        <v>5</v>
      </c>
      <c r="E51" s="812" t="s">
        <v>1192</v>
      </c>
      <c r="F51" s="1134" t="s">
        <v>1193</v>
      </c>
      <c r="G51" s="812" t="s">
        <v>37</v>
      </c>
      <c r="H51" s="85" t="s">
        <v>1194</v>
      </c>
      <c r="I51" s="82">
        <v>1</v>
      </c>
      <c r="J51" s="812" t="s">
        <v>1195</v>
      </c>
      <c r="K51" s="1133"/>
      <c r="L51" s="791" t="s">
        <v>39</v>
      </c>
      <c r="M51" s="1133"/>
      <c r="N51" s="815">
        <v>85000</v>
      </c>
      <c r="O51" s="1133"/>
      <c r="P51" s="815">
        <v>85000</v>
      </c>
      <c r="Q51" s="934" t="s">
        <v>99</v>
      </c>
      <c r="R51" s="934" t="s">
        <v>1136</v>
      </c>
    </row>
    <row r="52" spans="1:18" s="90" customFormat="1" ht="32.25" customHeight="1" x14ac:dyDescent="0.25">
      <c r="A52" s="791"/>
      <c r="B52" s="791"/>
      <c r="C52" s="791"/>
      <c r="D52" s="791"/>
      <c r="E52" s="812"/>
      <c r="F52" s="1134"/>
      <c r="G52" s="812"/>
      <c r="H52" s="85" t="s">
        <v>1190</v>
      </c>
      <c r="I52" s="82" t="s">
        <v>1196</v>
      </c>
      <c r="J52" s="812"/>
      <c r="K52" s="1133"/>
      <c r="L52" s="791"/>
      <c r="M52" s="1133"/>
      <c r="N52" s="815"/>
      <c r="O52" s="1133"/>
      <c r="P52" s="815"/>
      <c r="Q52" s="934"/>
      <c r="R52" s="934"/>
    </row>
    <row r="53" spans="1:18" s="90" customFormat="1" ht="30.75" customHeight="1" x14ac:dyDescent="0.25">
      <c r="A53" s="791"/>
      <c r="B53" s="791"/>
      <c r="C53" s="791"/>
      <c r="D53" s="791"/>
      <c r="E53" s="812"/>
      <c r="F53" s="1134"/>
      <c r="G53" s="83" t="s">
        <v>1197</v>
      </c>
      <c r="H53" s="85" t="s">
        <v>1198</v>
      </c>
      <c r="I53" s="82">
        <v>1</v>
      </c>
      <c r="J53" s="812"/>
      <c r="K53" s="1133"/>
      <c r="L53" s="791"/>
      <c r="M53" s="1133"/>
      <c r="N53" s="815"/>
      <c r="O53" s="1133"/>
      <c r="P53" s="815"/>
      <c r="Q53" s="934"/>
      <c r="R53" s="934"/>
    </row>
    <row r="54" spans="1:18" s="90" customFormat="1" x14ac:dyDescent="0.25">
      <c r="A54" s="791"/>
      <c r="B54" s="791"/>
      <c r="C54" s="791"/>
      <c r="D54" s="791"/>
      <c r="E54" s="812"/>
      <c r="F54" s="1134"/>
      <c r="G54" s="812" t="s">
        <v>1199</v>
      </c>
      <c r="H54" s="85" t="s">
        <v>1200</v>
      </c>
      <c r="I54" s="82">
        <v>1</v>
      </c>
      <c r="J54" s="812"/>
      <c r="K54" s="1133"/>
      <c r="L54" s="791"/>
      <c r="M54" s="1133"/>
      <c r="N54" s="815"/>
      <c r="O54" s="1133"/>
      <c r="P54" s="815"/>
      <c r="Q54" s="934"/>
      <c r="R54" s="934"/>
    </row>
    <row r="55" spans="1:18" s="90" customFormat="1" x14ac:dyDescent="0.25">
      <c r="A55" s="791"/>
      <c r="B55" s="791"/>
      <c r="C55" s="791"/>
      <c r="D55" s="791"/>
      <c r="E55" s="812"/>
      <c r="F55" s="1134"/>
      <c r="G55" s="812"/>
      <c r="H55" s="85" t="s">
        <v>1198</v>
      </c>
      <c r="I55" s="82">
        <v>1</v>
      </c>
      <c r="J55" s="812"/>
      <c r="K55" s="1133"/>
      <c r="L55" s="791"/>
      <c r="M55" s="1133"/>
      <c r="N55" s="815"/>
      <c r="O55" s="1133"/>
      <c r="P55" s="815"/>
      <c r="Q55" s="934"/>
      <c r="R55" s="934"/>
    </row>
    <row r="56" spans="1:18" s="90" customFormat="1" ht="45" x14ac:dyDescent="0.25">
      <c r="A56" s="791"/>
      <c r="B56" s="791"/>
      <c r="C56" s="791"/>
      <c r="D56" s="791"/>
      <c r="E56" s="812"/>
      <c r="F56" s="1134"/>
      <c r="G56" s="812" t="s">
        <v>1161</v>
      </c>
      <c r="H56" s="85" t="s">
        <v>1201</v>
      </c>
      <c r="I56" s="393" t="s">
        <v>1202</v>
      </c>
      <c r="J56" s="812"/>
      <c r="K56" s="1133"/>
      <c r="L56" s="791"/>
      <c r="M56" s="1133"/>
      <c r="N56" s="815"/>
      <c r="O56" s="1133"/>
      <c r="P56" s="815"/>
      <c r="Q56" s="934"/>
      <c r="R56" s="934"/>
    </row>
    <row r="57" spans="1:18" s="90" customFormat="1" ht="94.5" customHeight="1" x14ac:dyDescent="0.25">
      <c r="A57" s="791"/>
      <c r="B57" s="791"/>
      <c r="C57" s="791"/>
      <c r="D57" s="791"/>
      <c r="E57" s="812"/>
      <c r="F57" s="1134"/>
      <c r="G57" s="812"/>
      <c r="H57" s="85" t="s">
        <v>1171</v>
      </c>
      <c r="I57" s="393" t="s">
        <v>1203</v>
      </c>
      <c r="J57" s="812"/>
      <c r="K57" s="1133"/>
      <c r="L57" s="791"/>
      <c r="M57" s="1133"/>
      <c r="N57" s="815"/>
      <c r="O57" s="1133"/>
      <c r="P57" s="815"/>
      <c r="Q57" s="934"/>
      <c r="R57" s="934"/>
    </row>
    <row r="58" spans="1:18" s="90" customFormat="1" ht="63.75" customHeight="1" x14ac:dyDescent="0.25">
      <c r="A58" s="791"/>
      <c r="B58" s="791"/>
      <c r="C58" s="791"/>
      <c r="D58" s="791"/>
      <c r="E58" s="812"/>
      <c r="F58" s="1134"/>
      <c r="G58" s="812"/>
      <c r="H58" s="85" t="s">
        <v>978</v>
      </c>
      <c r="I58" s="82">
        <v>2500</v>
      </c>
      <c r="J58" s="812"/>
      <c r="K58" s="1133"/>
      <c r="L58" s="791"/>
      <c r="M58" s="1133"/>
      <c r="N58" s="815"/>
      <c r="O58" s="1133"/>
      <c r="P58" s="815"/>
      <c r="Q58" s="934"/>
      <c r="R58" s="934"/>
    </row>
    <row r="59" spans="1:18" s="90" customFormat="1" ht="32.25" customHeight="1" x14ac:dyDescent="0.25">
      <c r="A59" s="741">
        <v>9</v>
      </c>
      <c r="B59" s="741">
        <v>1</v>
      </c>
      <c r="C59" s="741">
        <v>4</v>
      </c>
      <c r="D59" s="741">
        <v>5</v>
      </c>
      <c r="E59" s="741" t="s">
        <v>1204</v>
      </c>
      <c r="F59" s="1127" t="s">
        <v>1205</v>
      </c>
      <c r="G59" s="741" t="s">
        <v>613</v>
      </c>
      <c r="H59" s="85" t="s">
        <v>194</v>
      </c>
      <c r="I59" s="93" t="s">
        <v>50</v>
      </c>
      <c r="J59" s="741" t="s">
        <v>1206</v>
      </c>
      <c r="K59" s="1130"/>
      <c r="L59" s="741" t="s">
        <v>39</v>
      </c>
      <c r="M59" s="1130"/>
      <c r="N59" s="799">
        <v>35000</v>
      </c>
      <c r="O59" s="1130"/>
      <c r="P59" s="799">
        <v>35000</v>
      </c>
      <c r="Q59" s="799" t="s">
        <v>1207</v>
      </c>
      <c r="R59" s="799" t="s">
        <v>1136</v>
      </c>
    </row>
    <row r="60" spans="1:18" s="90" customFormat="1" ht="51.75" customHeight="1" x14ac:dyDescent="0.25">
      <c r="A60" s="742"/>
      <c r="B60" s="742"/>
      <c r="C60" s="742"/>
      <c r="D60" s="742"/>
      <c r="E60" s="742"/>
      <c r="F60" s="1128"/>
      <c r="G60" s="802"/>
      <c r="H60" s="85" t="s">
        <v>1137</v>
      </c>
      <c r="I60" s="93" t="s">
        <v>1208</v>
      </c>
      <c r="J60" s="742"/>
      <c r="K60" s="1131"/>
      <c r="L60" s="742"/>
      <c r="M60" s="1131"/>
      <c r="N60" s="800"/>
      <c r="O60" s="1131"/>
      <c r="P60" s="800"/>
      <c r="Q60" s="800"/>
      <c r="R60" s="800"/>
    </row>
    <row r="61" spans="1:18" s="90" customFormat="1" ht="32.25" customHeight="1" x14ac:dyDescent="0.25">
      <c r="A61" s="742"/>
      <c r="B61" s="742"/>
      <c r="C61" s="742"/>
      <c r="D61" s="742"/>
      <c r="E61" s="742"/>
      <c r="F61" s="1128"/>
      <c r="G61" s="741" t="s">
        <v>144</v>
      </c>
      <c r="H61" s="85" t="s">
        <v>371</v>
      </c>
      <c r="I61" s="93" t="s">
        <v>50</v>
      </c>
      <c r="J61" s="742"/>
      <c r="K61" s="1131"/>
      <c r="L61" s="742"/>
      <c r="M61" s="1131"/>
      <c r="N61" s="800"/>
      <c r="O61" s="1131"/>
      <c r="P61" s="800"/>
      <c r="Q61" s="800"/>
      <c r="R61" s="800"/>
    </row>
    <row r="62" spans="1:18" s="90" customFormat="1" ht="49.9" customHeight="1" x14ac:dyDescent="0.25">
      <c r="A62" s="742"/>
      <c r="B62" s="742"/>
      <c r="C62" s="742"/>
      <c r="D62" s="742"/>
      <c r="E62" s="742"/>
      <c r="F62" s="1128"/>
      <c r="G62" s="802"/>
      <c r="H62" s="85" t="s">
        <v>1137</v>
      </c>
      <c r="I62" s="93" t="s">
        <v>1208</v>
      </c>
      <c r="J62" s="742"/>
      <c r="K62" s="1131"/>
      <c r="L62" s="742"/>
      <c r="M62" s="1131"/>
      <c r="N62" s="800"/>
      <c r="O62" s="1131"/>
      <c r="P62" s="800"/>
      <c r="Q62" s="800"/>
      <c r="R62" s="800"/>
    </row>
    <row r="63" spans="1:18" s="90" customFormat="1" ht="15" customHeight="1" x14ac:dyDescent="0.25">
      <c r="A63" s="742"/>
      <c r="B63" s="742"/>
      <c r="C63" s="742"/>
      <c r="D63" s="742"/>
      <c r="E63" s="742"/>
      <c r="F63" s="1128"/>
      <c r="G63" s="83" t="s">
        <v>66</v>
      </c>
      <c r="H63" s="85" t="s">
        <v>1139</v>
      </c>
      <c r="I63" s="82">
        <v>1</v>
      </c>
      <c r="J63" s="742"/>
      <c r="K63" s="1131"/>
      <c r="L63" s="742"/>
      <c r="M63" s="1131"/>
      <c r="N63" s="800"/>
      <c r="O63" s="1131"/>
      <c r="P63" s="800"/>
      <c r="Q63" s="800"/>
      <c r="R63" s="800"/>
    </row>
    <row r="64" spans="1:18" s="90" customFormat="1" ht="15" customHeight="1" x14ac:dyDescent="0.25">
      <c r="A64" s="742"/>
      <c r="B64" s="742"/>
      <c r="C64" s="742"/>
      <c r="D64" s="742"/>
      <c r="E64" s="742"/>
      <c r="F64" s="1128"/>
      <c r="G64" s="741" t="s">
        <v>1140</v>
      </c>
      <c r="H64" s="85" t="s">
        <v>1141</v>
      </c>
      <c r="I64" s="82">
        <v>1</v>
      </c>
      <c r="J64" s="742"/>
      <c r="K64" s="1131"/>
      <c r="L64" s="742"/>
      <c r="M64" s="1131"/>
      <c r="N64" s="800"/>
      <c r="O64" s="1131"/>
      <c r="P64" s="800"/>
      <c r="Q64" s="800"/>
      <c r="R64" s="800"/>
    </row>
    <row r="65" spans="1:18" s="90" customFormat="1" ht="34.5" customHeight="1" x14ac:dyDescent="0.25">
      <c r="A65" s="742"/>
      <c r="B65" s="742"/>
      <c r="C65" s="742"/>
      <c r="D65" s="742"/>
      <c r="E65" s="742"/>
      <c r="F65" s="1128"/>
      <c r="G65" s="802"/>
      <c r="H65" s="85" t="s">
        <v>1142</v>
      </c>
      <c r="I65" s="82">
        <v>1</v>
      </c>
      <c r="J65" s="742"/>
      <c r="K65" s="1131"/>
      <c r="L65" s="742"/>
      <c r="M65" s="1131"/>
      <c r="N65" s="800"/>
      <c r="O65" s="1131"/>
      <c r="P65" s="800"/>
      <c r="Q65" s="800"/>
      <c r="R65" s="800"/>
    </row>
    <row r="66" spans="1:18" s="90" customFormat="1" ht="30" customHeight="1" x14ac:dyDescent="0.25">
      <c r="A66" s="742"/>
      <c r="B66" s="742"/>
      <c r="C66" s="742"/>
      <c r="D66" s="742"/>
      <c r="E66" s="742"/>
      <c r="F66" s="1128"/>
      <c r="G66" s="741" t="s">
        <v>1209</v>
      </c>
      <c r="H66" s="85" t="s">
        <v>1144</v>
      </c>
      <c r="I66" s="83" t="s">
        <v>1210</v>
      </c>
      <c r="J66" s="742"/>
      <c r="K66" s="1131"/>
      <c r="L66" s="742"/>
      <c r="M66" s="1131"/>
      <c r="N66" s="800"/>
      <c r="O66" s="1131"/>
      <c r="P66" s="800"/>
      <c r="Q66" s="800"/>
      <c r="R66" s="800"/>
    </row>
    <row r="67" spans="1:18" s="90" customFormat="1" ht="105.6" customHeight="1" x14ac:dyDescent="0.25">
      <c r="A67" s="742"/>
      <c r="B67" s="742"/>
      <c r="C67" s="742"/>
      <c r="D67" s="742"/>
      <c r="E67" s="742"/>
      <c r="F67" s="1128"/>
      <c r="G67" s="742"/>
      <c r="H67" s="85" t="s">
        <v>1146</v>
      </c>
      <c r="I67" s="83" t="s">
        <v>1211</v>
      </c>
      <c r="J67" s="742"/>
      <c r="K67" s="1131"/>
      <c r="L67" s="742"/>
      <c r="M67" s="1131"/>
      <c r="N67" s="800"/>
      <c r="O67" s="1131"/>
      <c r="P67" s="800"/>
      <c r="Q67" s="800"/>
      <c r="R67" s="800"/>
    </row>
    <row r="68" spans="1:18" s="90" customFormat="1" ht="30" x14ac:dyDescent="0.25">
      <c r="A68" s="802"/>
      <c r="B68" s="802"/>
      <c r="C68" s="802"/>
      <c r="D68" s="802"/>
      <c r="E68" s="802"/>
      <c r="F68" s="1129"/>
      <c r="G68" s="802"/>
      <c r="H68" s="85" t="s">
        <v>1147</v>
      </c>
      <c r="I68" s="93" t="s">
        <v>1212</v>
      </c>
      <c r="J68" s="802"/>
      <c r="K68" s="1132"/>
      <c r="L68" s="802"/>
      <c r="M68" s="1132"/>
      <c r="N68" s="801"/>
      <c r="O68" s="1132"/>
      <c r="P68" s="801"/>
      <c r="Q68" s="801"/>
      <c r="R68" s="801"/>
    </row>
    <row r="69" spans="1:18" s="115" customFormat="1" ht="27.75" customHeight="1" x14ac:dyDescent="0.25">
      <c r="A69" s="751">
        <v>10</v>
      </c>
      <c r="B69" s="751">
        <v>1</v>
      </c>
      <c r="C69" s="751">
        <v>4</v>
      </c>
      <c r="D69" s="751">
        <v>2</v>
      </c>
      <c r="E69" s="741" t="s">
        <v>1213</v>
      </c>
      <c r="F69" s="1127" t="s">
        <v>1214</v>
      </c>
      <c r="G69" s="741" t="s">
        <v>37</v>
      </c>
      <c r="H69" s="85" t="s">
        <v>194</v>
      </c>
      <c r="I69" s="82">
        <v>1</v>
      </c>
      <c r="J69" s="741" t="s">
        <v>1215</v>
      </c>
      <c r="K69" s="1124"/>
      <c r="L69" s="751" t="s">
        <v>52</v>
      </c>
      <c r="M69" s="1124"/>
      <c r="N69" s="739">
        <v>15000</v>
      </c>
      <c r="O69" s="751"/>
      <c r="P69" s="739">
        <v>15000</v>
      </c>
      <c r="Q69" s="799" t="s">
        <v>99</v>
      </c>
      <c r="R69" s="799" t="s">
        <v>1136</v>
      </c>
    </row>
    <row r="70" spans="1:18" s="115" customFormat="1" ht="45" x14ac:dyDescent="0.25">
      <c r="A70" s="752"/>
      <c r="B70" s="752"/>
      <c r="C70" s="752"/>
      <c r="D70" s="752"/>
      <c r="E70" s="742"/>
      <c r="F70" s="1128"/>
      <c r="G70" s="802"/>
      <c r="H70" s="85" t="s">
        <v>1137</v>
      </c>
      <c r="I70" s="82" t="s">
        <v>1216</v>
      </c>
      <c r="J70" s="742"/>
      <c r="K70" s="1125"/>
      <c r="L70" s="752"/>
      <c r="M70" s="1125"/>
      <c r="N70" s="740"/>
      <c r="O70" s="752"/>
      <c r="P70" s="740"/>
      <c r="Q70" s="800"/>
      <c r="R70" s="800"/>
    </row>
    <row r="71" spans="1:18" s="115" customFormat="1" ht="176.25" customHeight="1" x14ac:dyDescent="0.25">
      <c r="A71" s="820"/>
      <c r="B71" s="820"/>
      <c r="C71" s="820"/>
      <c r="D71" s="820"/>
      <c r="E71" s="802"/>
      <c r="F71" s="1129"/>
      <c r="G71" s="83" t="s">
        <v>1217</v>
      </c>
      <c r="H71" s="85" t="s">
        <v>1139</v>
      </c>
      <c r="I71" s="82">
        <v>1</v>
      </c>
      <c r="J71" s="802"/>
      <c r="K71" s="1126"/>
      <c r="L71" s="820"/>
      <c r="M71" s="1126"/>
      <c r="N71" s="798"/>
      <c r="O71" s="820"/>
      <c r="P71" s="798"/>
      <c r="Q71" s="801"/>
      <c r="R71" s="801"/>
    </row>
    <row r="72" spans="1:18" s="115" customFormat="1" ht="22.5" customHeight="1" x14ac:dyDescent="0.25">
      <c r="A72" s="998">
        <v>11</v>
      </c>
      <c r="B72" s="998">
        <v>1</v>
      </c>
      <c r="C72" s="773">
        <v>4</v>
      </c>
      <c r="D72" s="998">
        <v>5</v>
      </c>
      <c r="E72" s="1121" t="s">
        <v>1218</v>
      </c>
      <c r="F72" s="773" t="s">
        <v>367</v>
      </c>
      <c r="G72" s="998" t="s">
        <v>37</v>
      </c>
      <c r="H72" s="480" t="s">
        <v>194</v>
      </c>
      <c r="I72" s="481" t="s">
        <v>50</v>
      </c>
      <c r="J72" s="773" t="s">
        <v>465</v>
      </c>
      <c r="K72" s="1006"/>
      <c r="L72" s="1006" t="s">
        <v>39</v>
      </c>
      <c r="M72" s="1011"/>
      <c r="N72" s="1011">
        <v>36920</v>
      </c>
      <c r="O72" s="1011"/>
      <c r="P72" s="1011">
        <v>32920</v>
      </c>
      <c r="Q72" s="773" t="s">
        <v>109</v>
      </c>
      <c r="R72" s="773" t="s">
        <v>1219</v>
      </c>
    </row>
    <row r="73" spans="1:18" s="115" customFormat="1" ht="32.25" customHeight="1" x14ac:dyDescent="0.25">
      <c r="A73" s="1004"/>
      <c r="B73" s="1004"/>
      <c r="C73" s="775"/>
      <c r="D73" s="1004"/>
      <c r="E73" s="1122"/>
      <c r="F73" s="775"/>
      <c r="G73" s="999"/>
      <c r="H73" s="480" t="s">
        <v>42</v>
      </c>
      <c r="I73" s="481" t="s">
        <v>370</v>
      </c>
      <c r="J73" s="775"/>
      <c r="K73" s="1119"/>
      <c r="L73" s="1119"/>
      <c r="M73" s="1120"/>
      <c r="N73" s="1120"/>
      <c r="O73" s="1120"/>
      <c r="P73" s="1120"/>
      <c r="Q73" s="775"/>
      <c r="R73" s="775"/>
    </row>
    <row r="74" spans="1:18" s="115" customFormat="1" ht="23.25" customHeight="1" x14ac:dyDescent="0.25">
      <c r="A74" s="1004"/>
      <c r="B74" s="1004"/>
      <c r="C74" s="775"/>
      <c r="D74" s="1004"/>
      <c r="E74" s="1122"/>
      <c r="F74" s="775"/>
      <c r="G74" s="998" t="s">
        <v>144</v>
      </c>
      <c r="H74" s="480" t="s">
        <v>371</v>
      </c>
      <c r="I74" s="481" t="s">
        <v>50</v>
      </c>
      <c r="J74" s="775"/>
      <c r="K74" s="1119"/>
      <c r="L74" s="1119"/>
      <c r="M74" s="1120"/>
      <c r="N74" s="1120"/>
      <c r="O74" s="1120"/>
      <c r="P74" s="1120"/>
      <c r="Q74" s="775"/>
      <c r="R74" s="775"/>
    </row>
    <row r="75" spans="1:18" s="115" customFormat="1" ht="144.75" customHeight="1" x14ac:dyDescent="0.25">
      <c r="A75" s="999"/>
      <c r="B75" s="999"/>
      <c r="C75" s="774"/>
      <c r="D75" s="999"/>
      <c r="E75" s="1123"/>
      <c r="F75" s="774"/>
      <c r="G75" s="999"/>
      <c r="H75" s="480" t="s">
        <v>42</v>
      </c>
      <c r="I75" s="481" t="s">
        <v>370</v>
      </c>
      <c r="J75" s="774"/>
      <c r="K75" s="1007"/>
      <c r="L75" s="1007"/>
      <c r="M75" s="1012"/>
      <c r="N75" s="1012"/>
      <c r="O75" s="1012"/>
      <c r="P75" s="1012"/>
      <c r="Q75" s="774"/>
      <c r="R75" s="774"/>
    </row>
    <row r="76" spans="1:18" s="115" customFormat="1" ht="30.75" customHeight="1" x14ac:dyDescent="0.25">
      <c r="A76" s="1000" t="s">
        <v>1220</v>
      </c>
      <c r="B76" s="885"/>
      <c r="C76" s="885"/>
      <c r="D76" s="885"/>
      <c r="E76" s="885"/>
      <c r="F76" s="885"/>
      <c r="G76" s="885"/>
      <c r="H76" s="885"/>
      <c r="I76" s="885"/>
      <c r="J76" s="885"/>
      <c r="K76" s="885"/>
      <c r="L76" s="885"/>
      <c r="M76" s="885"/>
      <c r="N76" s="885"/>
      <c r="O76" s="885"/>
      <c r="P76" s="885"/>
      <c r="Q76" s="885"/>
      <c r="R76" s="886"/>
    </row>
    <row r="77" spans="1:18" s="90" customFormat="1" ht="36.75" customHeight="1" x14ac:dyDescent="0.25">
      <c r="A77" s="751">
        <v>12</v>
      </c>
      <c r="B77" s="751">
        <v>1</v>
      </c>
      <c r="C77" s="741">
        <v>4</v>
      </c>
      <c r="D77" s="751">
        <v>2</v>
      </c>
      <c r="E77" s="753" t="s">
        <v>1221</v>
      </c>
      <c r="F77" s="741" t="s">
        <v>1222</v>
      </c>
      <c r="G77" s="741" t="s">
        <v>49</v>
      </c>
      <c r="H77" s="83" t="s">
        <v>167</v>
      </c>
      <c r="I77" s="93" t="s">
        <v>50</v>
      </c>
      <c r="J77" s="741" t="s">
        <v>1223</v>
      </c>
      <c r="K77" s="749"/>
      <c r="L77" s="749" t="s">
        <v>310</v>
      </c>
      <c r="M77" s="739"/>
      <c r="N77" s="739">
        <v>55000</v>
      </c>
      <c r="O77" s="739"/>
      <c r="P77" s="739">
        <v>55000</v>
      </c>
      <c r="Q77" s="741" t="s">
        <v>99</v>
      </c>
      <c r="R77" s="741" t="s">
        <v>1136</v>
      </c>
    </row>
    <row r="78" spans="1:18" s="90" customFormat="1" ht="61.5" customHeight="1" x14ac:dyDescent="0.25">
      <c r="A78" s="752"/>
      <c r="B78" s="752"/>
      <c r="C78" s="742"/>
      <c r="D78" s="752"/>
      <c r="E78" s="754"/>
      <c r="F78" s="742"/>
      <c r="G78" s="802"/>
      <c r="H78" s="83" t="s">
        <v>42</v>
      </c>
      <c r="I78" s="93" t="s">
        <v>89</v>
      </c>
      <c r="J78" s="742"/>
      <c r="K78" s="750"/>
      <c r="L78" s="750"/>
      <c r="M78" s="740"/>
      <c r="N78" s="740"/>
      <c r="O78" s="740"/>
      <c r="P78" s="740"/>
      <c r="Q78" s="742"/>
      <c r="R78" s="742"/>
    </row>
    <row r="79" spans="1:18" s="90" customFormat="1" ht="36.75" customHeight="1" x14ac:dyDescent="0.25">
      <c r="A79" s="752"/>
      <c r="B79" s="752"/>
      <c r="C79" s="742"/>
      <c r="D79" s="752"/>
      <c r="E79" s="754"/>
      <c r="F79" s="742"/>
      <c r="G79" s="741" t="s">
        <v>810</v>
      </c>
      <c r="H79" s="83" t="s">
        <v>207</v>
      </c>
      <c r="I79" s="93" t="s">
        <v>50</v>
      </c>
      <c r="J79" s="742"/>
      <c r="K79" s="750"/>
      <c r="L79" s="750"/>
      <c r="M79" s="740"/>
      <c r="N79" s="740"/>
      <c r="O79" s="740"/>
      <c r="P79" s="740"/>
      <c r="Q79" s="742"/>
      <c r="R79" s="742"/>
    </row>
    <row r="80" spans="1:18" s="90" customFormat="1" ht="59.25" customHeight="1" x14ac:dyDescent="0.25">
      <c r="A80" s="752"/>
      <c r="B80" s="752"/>
      <c r="C80" s="742"/>
      <c r="D80" s="752"/>
      <c r="E80" s="754"/>
      <c r="F80" s="742"/>
      <c r="G80" s="802"/>
      <c r="H80" s="83" t="s">
        <v>42</v>
      </c>
      <c r="I80" s="93" t="s">
        <v>214</v>
      </c>
      <c r="J80" s="742"/>
      <c r="K80" s="750"/>
      <c r="L80" s="750"/>
      <c r="M80" s="740"/>
      <c r="N80" s="740"/>
      <c r="O80" s="740"/>
      <c r="P80" s="740"/>
      <c r="Q80" s="742"/>
      <c r="R80" s="742"/>
    </row>
    <row r="81" spans="1:18" s="90" customFormat="1" ht="36.75" customHeight="1" x14ac:dyDescent="0.25">
      <c r="A81" s="752"/>
      <c r="B81" s="752"/>
      <c r="C81" s="742"/>
      <c r="D81" s="752"/>
      <c r="E81" s="754"/>
      <c r="F81" s="742"/>
      <c r="G81" s="741" t="s">
        <v>1224</v>
      </c>
      <c r="H81" s="741" t="s">
        <v>1139</v>
      </c>
      <c r="I81" s="745" t="s">
        <v>50</v>
      </c>
      <c r="J81" s="742"/>
      <c r="K81" s="750"/>
      <c r="L81" s="750"/>
      <c r="M81" s="740"/>
      <c r="N81" s="740"/>
      <c r="O81" s="740"/>
      <c r="P81" s="740"/>
      <c r="Q81" s="742"/>
      <c r="R81" s="742"/>
    </row>
    <row r="82" spans="1:18" s="90" customFormat="1" ht="36.75" customHeight="1" x14ac:dyDescent="0.25">
      <c r="A82" s="752"/>
      <c r="B82" s="752"/>
      <c r="C82" s="742"/>
      <c r="D82" s="752"/>
      <c r="E82" s="754"/>
      <c r="F82" s="742"/>
      <c r="G82" s="802"/>
      <c r="H82" s="802"/>
      <c r="I82" s="811"/>
      <c r="J82" s="742"/>
      <c r="K82" s="750"/>
      <c r="L82" s="750"/>
      <c r="M82" s="740"/>
      <c r="N82" s="740"/>
      <c r="O82" s="740"/>
      <c r="P82" s="740"/>
      <c r="Q82" s="742"/>
      <c r="R82" s="742"/>
    </row>
    <row r="83" spans="1:18" s="90" customFormat="1" ht="36.75" customHeight="1" x14ac:dyDescent="0.25">
      <c r="A83" s="752"/>
      <c r="B83" s="752"/>
      <c r="C83" s="742"/>
      <c r="D83" s="752"/>
      <c r="E83" s="754"/>
      <c r="F83" s="742"/>
      <c r="G83" s="741" t="s">
        <v>1225</v>
      </c>
      <c r="H83" s="83" t="s">
        <v>1226</v>
      </c>
      <c r="I83" s="93" t="s">
        <v>50</v>
      </c>
      <c r="J83" s="742"/>
      <c r="K83" s="750"/>
      <c r="L83" s="750"/>
      <c r="M83" s="740"/>
      <c r="N83" s="740"/>
      <c r="O83" s="740"/>
      <c r="P83" s="740"/>
      <c r="Q83" s="742"/>
      <c r="R83" s="742"/>
    </row>
    <row r="84" spans="1:18" s="90" customFormat="1" ht="86.25" customHeight="1" x14ac:dyDescent="0.25">
      <c r="A84" s="752"/>
      <c r="B84" s="752"/>
      <c r="C84" s="742"/>
      <c r="D84" s="752"/>
      <c r="E84" s="754"/>
      <c r="F84" s="742"/>
      <c r="G84" s="742"/>
      <c r="H84" s="83" t="s">
        <v>1227</v>
      </c>
      <c r="I84" s="93" t="s">
        <v>50</v>
      </c>
      <c r="J84" s="742"/>
      <c r="K84" s="750"/>
      <c r="L84" s="750"/>
      <c r="M84" s="740"/>
      <c r="N84" s="740"/>
      <c r="O84" s="740"/>
      <c r="P84" s="740"/>
      <c r="Q84" s="742"/>
      <c r="R84" s="742"/>
    </row>
    <row r="85" spans="1:18" s="90" customFormat="1" ht="143.25" customHeight="1" x14ac:dyDescent="0.25">
      <c r="A85" s="820"/>
      <c r="B85" s="820"/>
      <c r="C85" s="802"/>
      <c r="D85" s="820"/>
      <c r="E85" s="804"/>
      <c r="F85" s="802"/>
      <c r="G85" s="802"/>
      <c r="H85" s="83" t="s">
        <v>1147</v>
      </c>
      <c r="I85" s="93" t="s">
        <v>343</v>
      </c>
      <c r="J85" s="802"/>
      <c r="K85" s="810"/>
      <c r="L85" s="810"/>
      <c r="M85" s="798"/>
      <c r="N85" s="798"/>
      <c r="O85" s="798"/>
      <c r="P85" s="798"/>
      <c r="Q85" s="802"/>
      <c r="R85" s="802"/>
    </row>
    <row r="86" spans="1:18" s="90" customFormat="1" ht="36.75" customHeight="1" x14ac:dyDescent="0.25">
      <c r="A86" s="670">
        <v>12</v>
      </c>
      <c r="B86" s="670">
        <v>1</v>
      </c>
      <c r="C86" s="655">
        <v>4</v>
      </c>
      <c r="D86" s="670">
        <v>2</v>
      </c>
      <c r="E86" s="673" t="s">
        <v>1221</v>
      </c>
      <c r="F86" s="837" t="s">
        <v>1228</v>
      </c>
      <c r="G86" s="655" t="s">
        <v>49</v>
      </c>
      <c r="H86" s="49" t="s">
        <v>167</v>
      </c>
      <c r="I86" s="53" t="s">
        <v>50</v>
      </c>
      <c r="J86" s="655" t="s">
        <v>1229</v>
      </c>
      <c r="K86" s="661"/>
      <c r="L86" s="661" t="s">
        <v>310</v>
      </c>
      <c r="M86" s="664"/>
      <c r="N86" s="664">
        <v>55000</v>
      </c>
      <c r="O86" s="664"/>
      <c r="P86" s="664">
        <v>55000</v>
      </c>
      <c r="Q86" s="655" t="s">
        <v>99</v>
      </c>
      <c r="R86" s="655" t="s">
        <v>1136</v>
      </c>
    </row>
    <row r="87" spans="1:18" s="90" customFormat="1" ht="36.75" customHeight="1" x14ac:dyDescent="0.25">
      <c r="A87" s="671"/>
      <c r="B87" s="671"/>
      <c r="C87" s="656"/>
      <c r="D87" s="671"/>
      <c r="E87" s="674"/>
      <c r="F87" s="656"/>
      <c r="G87" s="657"/>
      <c r="H87" s="49" t="s">
        <v>42</v>
      </c>
      <c r="I87" s="53" t="s">
        <v>89</v>
      </c>
      <c r="J87" s="656"/>
      <c r="K87" s="662"/>
      <c r="L87" s="662"/>
      <c r="M87" s="665"/>
      <c r="N87" s="665"/>
      <c r="O87" s="665"/>
      <c r="P87" s="665"/>
      <c r="Q87" s="656"/>
      <c r="R87" s="656"/>
    </row>
    <row r="88" spans="1:18" s="90" customFormat="1" ht="36.75" customHeight="1" x14ac:dyDescent="0.25">
      <c r="A88" s="671"/>
      <c r="B88" s="671"/>
      <c r="C88" s="656"/>
      <c r="D88" s="671"/>
      <c r="E88" s="674"/>
      <c r="F88" s="656"/>
      <c r="G88" s="655" t="s">
        <v>810</v>
      </c>
      <c r="H88" s="49" t="s">
        <v>207</v>
      </c>
      <c r="I88" s="53" t="s">
        <v>50</v>
      </c>
      <c r="J88" s="656"/>
      <c r="K88" s="662"/>
      <c r="L88" s="662"/>
      <c r="M88" s="665"/>
      <c r="N88" s="665"/>
      <c r="O88" s="665"/>
      <c r="P88" s="665"/>
      <c r="Q88" s="656"/>
      <c r="R88" s="656"/>
    </row>
    <row r="89" spans="1:18" s="90" customFormat="1" ht="36.75" customHeight="1" x14ac:dyDescent="0.25">
      <c r="A89" s="671"/>
      <c r="B89" s="671"/>
      <c r="C89" s="656"/>
      <c r="D89" s="671"/>
      <c r="E89" s="674"/>
      <c r="F89" s="656"/>
      <c r="G89" s="657"/>
      <c r="H89" s="49" t="s">
        <v>42</v>
      </c>
      <c r="I89" s="53" t="s">
        <v>214</v>
      </c>
      <c r="J89" s="656"/>
      <c r="K89" s="662"/>
      <c r="L89" s="662"/>
      <c r="M89" s="665"/>
      <c r="N89" s="665"/>
      <c r="O89" s="665"/>
      <c r="P89" s="665"/>
      <c r="Q89" s="656"/>
      <c r="R89" s="656"/>
    </row>
    <row r="90" spans="1:18" s="90" customFormat="1" ht="36.75" customHeight="1" x14ac:dyDescent="0.25">
      <c r="A90" s="671"/>
      <c r="B90" s="671"/>
      <c r="C90" s="656"/>
      <c r="D90" s="671"/>
      <c r="E90" s="674"/>
      <c r="F90" s="656"/>
      <c r="G90" s="655" t="s">
        <v>1224</v>
      </c>
      <c r="H90" s="655" t="s">
        <v>1139</v>
      </c>
      <c r="I90" s="658" t="s">
        <v>50</v>
      </c>
      <c r="J90" s="656"/>
      <c r="K90" s="662"/>
      <c r="L90" s="662"/>
      <c r="M90" s="665"/>
      <c r="N90" s="665"/>
      <c r="O90" s="665"/>
      <c r="P90" s="665"/>
      <c r="Q90" s="656"/>
      <c r="R90" s="656"/>
    </row>
    <row r="91" spans="1:18" s="90" customFormat="1" ht="36.75" customHeight="1" x14ac:dyDescent="0.25">
      <c r="A91" s="671"/>
      <c r="B91" s="671"/>
      <c r="C91" s="656"/>
      <c r="D91" s="671"/>
      <c r="E91" s="674"/>
      <c r="F91" s="656"/>
      <c r="G91" s="657"/>
      <c r="H91" s="657"/>
      <c r="I91" s="660"/>
      <c r="J91" s="656"/>
      <c r="K91" s="662"/>
      <c r="L91" s="662"/>
      <c r="M91" s="665"/>
      <c r="N91" s="665"/>
      <c r="O91" s="665"/>
      <c r="P91" s="665"/>
      <c r="Q91" s="656"/>
      <c r="R91" s="656"/>
    </row>
    <row r="92" spans="1:18" s="90" customFormat="1" ht="36.75" customHeight="1" x14ac:dyDescent="0.25">
      <c r="A92" s="671"/>
      <c r="B92" s="671"/>
      <c r="C92" s="656"/>
      <c r="D92" s="671"/>
      <c r="E92" s="674"/>
      <c r="F92" s="656"/>
      <c r="G92" s="655" t="s">
        <v>1225</v>
      </c>
      <c r="H92" s="49" t="s">
        <v>1226</v>
      </c>
      <c r="I92" s="53" t="s">
        <v>50</v>
      </c>
      <c r="J92" s="656"/>
      <c r="K92" s="662"/>
      <c r="L92" s="662"/>
      <c r="M92" s="665"/>
      <c r="N92" s="665"/>
      <c r="O92" s="665"/>
      <c r="P92" s="665"/>
      <c r="Q92" s="656"/>
      <c r="R92" s="656"/>
    </row>
    <row r="93" spans="1:18" s="90" customFormat="1" ht="86.25" customHeight="1" x14ac:dyDescent="0.25">
      <c r="A93" s="671"/>
      <c r="B93" s="671"/>
      <c r="C93" s="656"/>
      <c r="D93" s="671"/>
      <c r="E93" s="674"/>
      <c r="F93" s="656"/>
      <c r="G93" s="656"/>
      <c r="H93" s="49" t="s">
        <v>1227</v>
      </c>
      <c r="I93" s="53" t="s">
        <v>50</v>
      </c>
      <c r="J93" s="656"/>
      <c r="K93" s="662"/>
      <c r="L93" s="662"/>
      <c r="M93" s="665"/>
      <c r="N93" s="665"/>
      <c r="O93" s="665"/>
      <c r="P93" s="665"/>
      <c r="Q93" s="656"/>
      <c r="R93" s="656"/>
    </row>
    <row r="94" spans="1:18" s="90" customFormat="1" ht="53.25" customHeight="1" x14ac:dyDescent="0.25">
      <c r="A94" s="672"/>
      <c r="B94" s="672"/>
      <c r="C94" s="657"/>
      <c r="D94" s="672"/>
      <c r="E94" s="675"/>
      <c r="F94" s="657"/>
      <c r="G94" s="657"/>
      <c r="H94" s="49" t="s">
        <v>1147</v>
      </c>
      <c r="I94" s="53" t="s">
        <v>343</v>
      </c>
      <c r="J94" s="657"/>
      <c r="K94" s="663"/>
      <c r="L94" s="663"/>
      <c r="M94" s="666"/>
      <c r="N94" s="666"/>
      <c r="O94" s="666"/>
      <c r="P94" s="666"/>
      <c r="Q94" s="657"/>
      <c r="R94" s="657"/>
    </row>
    <row r="95" spans="1:18" s="90" customFormat="1" ht="36" customHeight="1" x14ac:dyDescent="0.25">
      <c r="A95" s="630" t="s">
        <v>1230</v>
      </c>
      <c r="B95" s="631"/>
      <c r="C95" s="631"/>
      <c r="D95" s="631"/>
      <c r="E95" s="631"/>
      <c r="F95" s="631"/>
      <c r="G95" s="631"/>
      <c r="H95" s="631"/>
      <c r="I95" s="631"/>
      <c r="J95" s="631"/>
      <c r="K95" s="631"/>
      <c r="L95" s="631"/>
      <c r="M95" s="631"/>
      <c r="N95" s="631"/>
      <c r="O95" s="631"/>
      <c r="P95" s="631"/>
      <c r="Q95" s="631"/>
      <c r="R95" s="632"/>
    </row>
    <row r="97" spans="12:16" x14ac:dyDescent="0.25">
      <c r="L97" s="421"/>
      <c r="M97" s="716" t="s">
        <v>1369</v>
      </c>
      <c r="N97" s="717"/>
      <c r="O97" s="718" t="s">
        <v>1370</v>
      </c>
      <c r="P97" s="718"/>
    </row>
    <row r="98" spans="12:16" x14ac:dyDescent="0.25">
      <c r="L98" s="421"/>
      <c r="M98" s="438" t="s">
        <v>1371</v>
      </c>
      <c r="N98" s="438" t="s">
        <v>1372</v>
      </c>
      <c r="O98" s="438" t="s">
        <v>1371</v>
      </c>
      <c r="P98" s="438" t="s">
        <v>1372</v>
      </c>
    </row>
    <row r="99" spans="12:16" x14ac:dyDescent="0.25">
      <c r="L99" s="470" t="s">
        <v>1373</v>
      </c>
      <c r="M99" s="469">
        <v>10</v>
      </c>
      <c r="N99" s="460">
        <v>322245.13</v>
      </c>
      <c r="O99" s="482">
        <v>2</v>
      </c>
      <c r="P99" s="460">
        <v>53166.5</v>
      </c>
    </row>
    <row r="100" spans="12:16" x14ac:dyDescent="0.25">
      <c r="L100" s="470" t="s">
        <v>1374</v>
      </c>
      <c r="M100" s="469">
        <v>10</v>
      </c>
      <c r="N100" s="460">
        <v>322245.13</v>
      </c>
      <c r="O100" s="482">
        <v>1</v>
      </c>
      <c r="P100" s="460">
        <f>O47</f>
        <v>20246.5</v>
      </c>
    </row>
  </sheetData>
  <mergeCells count="236">
    <mergeCell ref="M97:N97"/>
    <mergeCell ref="O97:P97"/>
    <mergeCell ref="Q4:Q5"/>
    <mergeCell ref="R4:R5"/>
    <mergeCell ref="A7:A14"/>
    <mergeCell ref="B7:B14"/>
    <mergeCell ref="C7:C14"/>
    <mergeCell ref="D7:D14"/>
    <mergeCell ref="E7:E14"/>
    <mergeCell ref="F7:F14"/>
    <mergeCell ref="G7:G8"/>
    <mergeCell ref="J7:J14"/>
    <mergeCell ref="G4:G5"/>
    <mergeCell ref="H4:I4"/>
    <mergeCell ref="J4:J5"/>
    <mergeCell ref="K4:L4"/>
    <mergeCell ref="M4:N4"/>
    <mergeCell ref="O4:P4"/>
    <mergeCell ref="A4:A5"/>
    <mergeCell ref="B4:B5"/>
    <mergeCell ref="C4:C5"/>
    <mergeCell ref="D4:D5"/>
    <mergeCell ref="E4:E5"/>
    <mergeCell ref="F4:F5"/>
    <mergeCell ref="A25:A32"/>
    <mergeCell ref="B25:B32"/>
    <mergeCell ref="C25:C32"/>
    <mergeCell ref="D25:D32"/>
    <mergeCell ref="E25:E32"/>
    <mergeCell ref="F25:F32"/>
    <mergeCell ref="O15:O24"/>
    <mergeCell ref="Q7:Q14"/>
    <mergeCell ref="R7:R14"/>
    <mergeCell ref="G10:G11"/>
    <mergeCell ref="G12:G14"/>
    <mergeCell ref="A15:A24"/>
    <mergeCell ref="B15:B24"/>
    <mergeCell ref="C15:C24"/>
    <mergeCell ref="D15:D24"/>
    <mergeCell ref="E15:E24"/>
    <mergeCell ref="F15:F24"/>
    <mergeCell ref="K7:K14"/>
    <mergeCell ref="L7:L14"/>
    <mergeCell ref="M7:M14"/>
    <mergeCell ref="N7:N14"/>
    <mergeCell ref="O7:O14"/>
    <mergeCell ref="P7:P14"/>
    <mergeCell ref="R15:R24"/>
    <mergeCell ref="P15:P24"/>
    <mergeCell ref="Q15:Q24"/>
    <mergeCell ref="O25:O32"/>
    <mergeCell ref="P25:P32"/>
    <mergeCell ref="Q25:Q32"/>
    <mergeCell ref="R25:R32"/>
    <mergeCell ref="G27:G28"/>
    <mergeCell ref="G30:G32"/>
    <mergeCell ref="G25:G26"/>
    <mergeCell ref="J25:J32"/>
    <mergeCell ref="K25:K32"/>
    <mergeCell ref="L25:L32"/>
    <mergeCell ref="M25:M32"/>
    <mergeCell ref="N25:N32"/>
    <mergeCell ref="M15:M24"/>
    <mergeCell ref="N15:N24"/>
    <mergeCell ref="G17:G18"/>
    <mergeCell ref="G20:G21"/>
    <mergeCell ref="G22:G24"/>
    <mergeCell ref="G15:G16"/>
    <mergeCell ref="J15:J24"/>
    <mergeCell ref="K15:K24"/>
    <mergeCell ref="L15:L24"/>
    <mergeCell ref="O33:O39"/>
    <mergeCell ref="P33:P39"/>
    <mergeCell ref="Q33:Q39"/>
    <mergeCell ref="R33:R39"/>
    <mergeCell ref="G37:G39"/>
    <mergeCell ref="A40:A46"/>
    <mergeCell ref="B40:B46"/>
    <mergeCell ref="C40:C46"/>
    <mergeCell ref="D40:D46"/>
    <mergeCell ref="E40:E46"/>
    <mergeCell ref="G33:G34"/>
    <mergeCell ref="J33:J39"/>
    <mergeCell ref="K33:K39"/>
    <mergeCell ref="L33:L39"/>
    <mergeCell ref="M33:M39"/>
    <mergeCell ref="N33:N39"/>
    <mergeCell ref="A33:A39"/>
    <mergeCell ref="B33:B39"/>
    <mergeCell ref="C33:C39"/>
    <mergeCell ref="D33:D39"/>
    <mergeCell ref="E33:E39"/>
    <mergeCell ref="F33:F39"/>
    <mergeCell ref="N40:N46"/>
    <mergeCell ref="O40:O46"/>
    <mergeCell ref="P40:P46"/>
    <mergeCell ref="Q40:Q46"/>
    <mergeCell ref="R40:R46"/>
    <mergeCell ref="G42:G43"/>
    <mergeCell ref="G44:G46"/>
    <mergeCell ref="F40:F46"/>
    <mergeCell ref="G40:G41"/>
    <mergeCell ref="J40:J46"/>
    <mergeCell ref="K40:K46"/>
    <mergeCell ref="L40:L46"/>
    <mergeCell ref="M40:M46"/>
    <mergeCell ref="R48:R50"/>
    <mergeCell ref="A51:A58"/>
    <mergeCell ref="B51:B58"/>
    <mergeCell ref="C51:C58"/>
    <mergeCell ref="D51:D58"/>
    <mergeCell ref="E51:E58"/>
    <mergeCell ref="F51:F58"/>
    <mergeCell ref="G48:G50"/>
    <mergeCell ref="J48:J50"/>
    <mergeCell ref="K48:K50"/>
    <mergeCell ref="L48:L50"/>
    <mergeCell ref="M48:M50"/>
    <mergeCell ref="N48:N50"/>
    <mergeCell ref="A48:A50"/>
    <mergeCell ref="B48:B50"/>
    <mergeCell ref="C48:C50"/>
    <mergeCell ref="D48:D50"/>
    <mergeCell ref="E48:E50"/>
    <mergeCell ref="F48:F50"/>
    <mergeCell ref="R51:R58"/>
    <mergeCell ref="G54:G55"/>
    <mergeCell ref="A59:A68"/>
    <mergeCell ref="B59:B68"/>
    <mergeCell ref="C59:C68"/>
    <mergeCell ref="D59:D68"/>
    <mergeCell ref="E59:E68"/>
    <mergeCell ref="F59:F68"/>
    <mergeCell ref="O48:O50"/>
    <mergeCell ref="P48:P50"/>
    <mergeCell ref="Q48:Q50"/>
    <mergeCell ref="O51:O58"/>
    <mergeCell ref="P51:P58"/>
    <mergeCell ref="Q51:Q58"/>
    <mergeCell ref="O59:O68"/>
    <mergeCell ref="P59:P68"/>
    <mergeCell ref="Q59:Q68"/>
    <mergeCell ref="G56:G58"/>
    <mergeCell ref="G51:G52"/>
    <mergeCell ref="J51:J58"/>
    <mergeCell ref="K51:K58"/>
    <mergeCell ref="L51:L58"/>
    <mergeCell ref="M51:M58"/>
    <mergeCell ref="N51:N58"/>
    <mergeCell ref="R59:R68"/>
    <mergeCell ref="G61:G62"/>
    <mergeCell ref="G64:G65"/>
    <mergeCell ref="G66:G68"/>
    <mergeCell ref="G59:G60"/>
    <mergeCell ref="J59:J68"/>
    <mergeCell ref="K59:K68"/>
    <mergeCell ref="L59:L68"/>
    <mergeCell ref="M59:M68"/>
    <mergeCell ref="N59:N68"/>
    <mergeCell ref="A72:A75"/>
    <mergeCell ref="B72:B75"/>
    <mergeCell ref="C72:C75"/>
    <mergeCell ref="D72:D75"/>
    <mergeCell ref="E72:E75"/>
    <mergeCell ref="F72:F75"/>
    <mergeCell ref="G69:G70"/>
    <mergeCell ref="J69:J71"/>
    <mergeCell ref="K69:K71"/>
    <mergeCell ref="A69:A71"/>
    <mergeCell ref="B69:B71"/>
    <mergeCell ref="C69:C71"/>
    <mergeCell ref="D69:D71"/>
    <mergeCell ref="E69:E71"/>
    <mergeCell ref="F69:F71"/>
    <mergeCell ref="G74:G75"/>
    <mergeCell ref="R77:R85"/>
    <mergeCell ref="G79:G80"/>
    <mergeCell ref="G81:G82"/>
    <mergeCell ref="H81:H82"/>
    <mergeCell ref="I81:I82"/>
    <mergeCell ref="O69:O71"/>
    <mergeCell ref="P69:P71"/>
    <mergeCell ref="Q69:Q71"/>
    <mergeCell ref="R69:R71"/>
    <mergeCell ref="L69:L71"/>
    <mergeCell ref="M69:M71"/>
    <mergeCell ref="N69:N71"/>
    <mergeCell ref="R72:R75"/>
    <mergeCell ref="A86:A94"/>
    <mergeCell ref="B86:B94"/>
    <mergeCell ref="C86:C94"/>
    <mergeCell ref="D86:D94"/>
    <mergeCell ref="E86:E94"/>
    <mergeCell ref="A76:R76"/>
    <mergeCell ref="G72:G73"/>
    <mergeCell ref="J72:J75"/>
    <mergeCell ref="K72:K75"/>
    <mergeCell ref="L72:L75"/>
    <mergeCell ref="M72:M75"/>
    <mergeCell ref="N72:N75"/>
    <mergeCell ref="A77:A85"/>
    <mergeCell ref="B77:B85"/>
    <mergeCell ref="C77:C85"/>
    <mergeCell ref="D77:D85"/>
    <mergeCell ref="E77:E85"/>
    <mergeCell ref="F77:F85"/>
    <mergeCell ref="O72:O75"/>
    <mergeCell ref="P72:P75"/>
    <mergeCell ref="Q72:Q75"/>
    <mergeCell ref="O77:O85"/>
    <mergeCell ref="P77:P85"/>
    <mergeCell ref="Q77:Q85"/>
    <mergeCell ref="F86:F94"/>
    <mergeCell ref="G83:G85"/>
    <mergeCell ref="G77:G78"/>
    <mergeCell ref="J77:J85"/>
    <mergeCell ref="K77:K85"/>
    <mergeCell ref="L77:L85"/>
    <mergeCell ref="M77:M85"/>
    <mergeCell ref="N77:N85"/>
    <mergeCell ref="A95:R95"/>
    <mergeCell ref="O86:O94"/>
    <mergeCell ref="P86:P94"/>
    <mergeCell ref="Q86:Q94"/>
    <mergeCell ref="R86:R94"/>
    <mergeCell ref="G88:G89"/>
    <mergeCell ref="G90:G91"/>
    <mergeCell ref="H90:H91"/>
    <mergeCell ref="I90:I91"/>
    <mergeCell ref="G92:G94"/>
    <mergeCell ref="G86:G87"/>
    <mergeCell ref="J86:J94"/>
    <mergeCell ref="K86:K94"/>
    <mergeCell ref="L86:L94"/>
    <mergeCell ref="M86:M94"/>
    <mergeCell ref="N86:N9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6"/>
  <sheetViews>
    <sheetView zoomScale="70" zoomScaleNormal="70"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1231</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64" t="s">
        <v>16</v>
      </c>
      <c r="B6" s="65" t="s">
        <v>17</v>
      </c>
      <c r="C6" s="65" t="s">
        <v>18</v>
      </c>
      <c r="D6" s="65" t="s">
        <v>19</v>
      </c>
      <c r="E6" s="64" t="s">
        <v>20</v>
      </c>
      <c r="F6" s="64" t="s">
        <v>21</v>
      </c>
      <c r="G6" s="64" t="s">
        <v>22</v>
      </c>
      <c r="H6" s="65" t="s">
        <v>23</v>
      </c>
      <c r="I6" s="65" t="s">
        <v>24</v>
      </c>
      <c r="J6" s="64" t="s">
        <v>25</v>
      </c>
      <c r="K6" s="65" t="s">
        <v>26</v>
      </c>
      <c r="L6" s="65" t="s">
        <v>27</v>
      </c>
      <c r="M6" s="11" t="s">
        <v>28</v>
      </c>
      <c r="N6" s="11" t="s">
        <v>29</v>
      </c>
      <c r="O6" s="11" t="s">
        <v>30</v>
      </c>
      <c r="P6" s="11" t="s">
        <v>31</v>
      </c>
      <c r="Q6" s="64" t="s">
        <v>32</v>
      </c>
      <c r="R6" s="65" t="s">
        <v>33</v>
      </c>
      <c r="S6" s="3"/>
    </row>
    <row r="7" spans="1:19" s="325" customFormat="1" ht="140.25" customHeight="1" x14ac:dyDescent="0.2">
      <c r="A7" s="751">
        <v>1</v>
      </c>
      <c r="B7" s="751">
        <v>1</v>
      </c>
      <c r="C7" s="751">
        <v>4</v>
      </c>
      <c r="D7" s="741">
        <v>5</v>
      </c>
      <c r="E7" s="753" t="s">
        <v>1232</v>
      </c>
      <c r="F7" s="1162" t="s">
        <v>1233</v>
      </c>
      <c r="G7" s="83" t="s">
        <v>144</v>
      </c>
      <c r="H7" s="196" t="s">
        <v>96</v>
      </c>
      <c r="I7" s="93" t="s">
        <v>158</v>
      </c>
      <c r="J7" s="741" t="s">
        <v>1234</v>
      </c>
      <c r="K7" s="749" t="s">
        <v>516</v>
      </c>
      <c r="L7" s="749"/>
      <c r="M7" s="739">
        <v>40321.199999999997</v>
      </c>
      <c r="N7" s="739"/>
      <c r="O7" s="739">
        <v>40321.199999999997</v>
      </c>
      <c r="P7" s="739"/>
      <c r="Q7" s="741" t="s">
        <v>1235</v>
      </c>
      <c r="R7" s="741" t="s">
        <v>1236</v>
      </c>
      <c r="S7" s="394"/>
    </row>
    <row r="8" spans="1:19" s="325" customFormat="1" ht="159" customHeight="1" x14ac:dyDescent="0.2">
      <c r="A8" s="820"/>
      <c r="B8" s="820"/>
      <c r="C8" s="820"/>
      <c r="D8" s="802"/>
      <c r="E8" s="804"/>
      <c r="F8" s="1163"/>
      <c r="G8" s="83" t="s">
        <v>66</v>
      </c>
      <c r="H8" s="83" t="s">
        <v>1004</v>
      </c>
      <c r="I8" s="93" t="s">
        <v>102</v>
      </c>
      <c r="J8" s="802"/>
      <c r="K8" s="810"/>
      <c r="L8" s="810"/>
      <c r="M8" s="798"/>
      <c r="N8" s="798"/>
      <c r="O8" s="798"/>
      <c r="P8" s="798"/>
      <c r="Q8" s="802"/>
      <c r="R8" s="802"/>
      <c r="S8" s="394"/>
    </row>
    <row r="9" spans="1:19" s="102" customFormat="1" ht="140.25" customHeight="1" x14ac:dyDescent="0.25">
      <c r="A9" s="993">
        <v>2</v>
      </c>
      <c r="B9" s="993">
        <v>1</v>
      </c>
      <c r="C9" s="993">
        <v>4</v>
      </c>
      <c r="D9" s="984">
        <v>5</v>
      </c>
      <c r="E9" s="1148" t="s">
        <v>1237</v>
      </c>
      <c r="F9" s="1161" t="s">
        <v>1238</v>
      </c>
      <c r="G9" s="95" t="s">
        <v>144</v>
      </c>
      <c r="H9" s="395" t="s">
        <v>96</v>
      </c>
      <c r="I9" s="142" t="s">
        <v>158</v>
      </c>
      <c r="J9" s="865" t="s">
        <v>1239</v>
      </c>
      <c r="K9" s="879" t="s">
        <v>52</v>
      </c>
      <c r="L9" s="870"/>
      <c r="M9" s="874">
        <v>85164.2</v>
      </c>
      <c r="N9" s="870"/>
      <c r="O9" s="874">
        <f>M9</f>
        <v>85164.2</v>
      </c>
      <c r="P9" s="870"/>
      <c r="Q9" s="865" t="s">
        <v>1235</v>
      </c>
      <c r="R9" s="865" t="s">
        <v>1236</v>
      </c>
      <c r="S9" s="135"/>
    </row>
    <row r="10" spans="1:19" s="102" customFormat="1" ht="152.25" customHeight="1" x14ac:dyDescent="0.25">
      <c r="A10" s="993"/>
      <c r="B10" s="993"/>
      <c r="C10" s="993"/>
      <c r="D10" s="984"/>
      <c r="E10" s="1148"/>
      <c r="F10" s="944"/>
      <c r="G10" s="95" t="s">
        <v>66</v>
      </c>
      <c r="H10" s="55" t="s">
        <v>1004</v>
      </c>
      <c r="I10" s="142" t="s">
        <v>102</v>
      </c>
      <c r="J10" s="866"/>
      <c r="K10" s="880"/>
      <c r="L10" s="871"/>
      <c r="M10" s="875"/>
      <c r="N10" s="871"/>
      <c r="O10" s="875"/>
      <c r="P10" s="871"/>
      <c r="Q10" s="866"/>
      <c r="R10" s="866"/>
      <c r="S10" s="135"/>
    </row>
    <row r="11" spans="1:19" s="90" customFormat="1" ht="234" customHeight="1" x14ac:dyDescent="0.25">
      <c r="A11" s="396">
        <v>3</v>
      </c>
      <c r="B11" s="396">
        <v>1</v>
      </c>
      <c r="C11" s="396">
        <v>4</v>
      </c>
      <c r="D11" s="55">
        <v>2</v>
      </c>
      <c r="E11" s="397" t="s">
        <v>1240</v>
      </c>
      <c r="F11" s="398" t="s">
        <v>1241</v>
      </c>
      <c r="G11" s="55" t="s">
        <v>206</v>
      </c>
      <c r="H11" s="395" t="s">
        <v>96</v>
      </c>
      <c r="I11" s="142" t="s">
        <v>325</v>
      </c>
      <c r="J11" s="55" t="s">
        <v>1242</v>
      </c>
      <c r="K11" s="338" t="s">
        <v>52</v>
      </c>
      <c r="L11" s="338"/>
      <c r="M11" s="399">
        <v>10988.2</v>
      </c>
      <c r="N11" s="399"/>
      <c r="O11" s="399">
        <f t="shared" ref="O11:O17" si="0">M11</f>
        <v>10988.2</v>
      </c>
      <c r="P11" s="399"/>
      <c r="Q11" s="55" t="s">
        <v>1235</v>
      </c>
      <c r="R11" s="55" t="s">
        <v>1236</v>
      </c>
      <c r="S11" s="114"/>
    </row>
    <row r="12" spans="1:19" s="90" customFormat="1" ht="207" customHeight="1" x14ac:dyDescent="0.25">
      <c r="A12" s="396">
        <v>4</v>
      </c>
      <c r="B12" s="396">
        <v>1</v>
      </c>
      <c r="C12" s="396">
        <v>4</v>
      </c>
      <c r="D12" s="55">
        <v>2</v>
      </c>
      <c r="E12" s="397" t="s">
        <v>1243</v>
      </c>
      <c r="F12" s="400" t="s">
        <v>1244</v>
      </c>
      <c r="G12" s="55" t="s">
        <v>144</v>
      </c>
      <c r="H12" s="395" t="s">
        <v>96</v>
      </c>
      <c r="I12" s="142" t="s">
        <v>1245</v>
      </c>
      <c r="J12" s="55" t="s">
        <v>1246</v>
      </c>
      <c r="K12" s="338" t="s">
        <v>352</v>
      </c>
      <c r="L12" s="338"/>
      <c r="M12" s="399">
        <v>7212.84</v>
      </c>
      <c r="N12" s="399"/>
      <c r="O12" s="399">
        <f t="shared" si="0"/>
        <v>7212.84</v>
      </c>
      <c r="P12" s="399"/>
      <c r="Q12" s="55" t="s">
        <v>1235</v>
      </c>
      <c r="R12" s="55" t="s">
        <v>1236</v>
      </c>
      <c r="S12" s="114"/>
    </row>
    <row r="13" spans="1:19" s="90" customFormat="1" ht="214.5" customHeight="1" x14ac:dyDescent="0.25">
      <c r="A13" s="396">
        <v>5</v>
      </c>
      <c r="B13" s="396">
        <v>1</v>
      </c>
      <c r="C13" s="396">
        <v>4</v>
      </c>
      <c r="D13" s="55">
        <v>5</v>
      </c>
      <c r="E13" s="397" t="s">
        <v>1247</v>
      </c>
      <c r="F13" s="400" t="s">
        <v>1248</v>
      </c>
      <c r="G13" s="55" t="s">
        <v>236</v>
      </c>
      <c r="H13" s="395" t="s">
        <v>96</v>
      </c>
      <c r="I13" s="142" t="s">
        <v>1249</v>
      </c>
      <c r="J13" s="55" t="s">
        <v>1250</v>
      </c>
      <c r="K13" s="338" t="s">
        <v>352</v>
      </c>
      <c r="L13" s="338"/>
      <c r="M13" s="399">
        <v>19755.400000000001</v>
      </c>
      <c r="N13" s="399"/>
      <c r="O13" s="399">
        <f t="shared" si="0"/>
        <v>19755.400000000001</v>
      </c>
      <c r="P13" s="399"/>
      <c r="Q13" s="55" t="s">
        <v>1235</v>
      </c>
      <c r="R13" s="55" t="s">
        <v>1236</v>
      </c>
      <c r="S13" s="114"/>
    </row>
    <row r="14" spans="1:19" s="90" customFormat="1" ht="206.25" customHeight="1" x14ac:dyDescent="0.25">
      <c r="A14" s="396">
        <v>6</v>
      </c>
      <c r="B14" s="396">
        <v>1</v>
      </c>
      <c r="C14" s="396">
        <v>4</v>
      </c>
      <c r="D14" s="55">
        <v>2</v>
      </c>
      <c r="E14" s="397" t="s">
        <v>1251</v>
      </c>
      <c r="F14" s="400" t="s">
        <v>1252</v>
      </c>
      <c r="G14" s="55" t="s">
        <v>1253</v>
      </c>
      <c r="H14" s="395" t="s">
        <v>96</v>
      </c>
      <c r="I14" s="142" t="s">
        <v>146</v>
      </c>
      <c r="J14" s="55" t="s">
        <v>1254</v>
      </c>
      <c r="K14" s="338" t="s">
        <v>352</v>
      </c>
      <c r="L14" s="338"/>
      <c r="M14" s="399">
        <v>18895.72</v>
      </c>
      <c r="N14" s="399"/>
      <c r="O14" s="399">
        <f t="shared" si="0"/>
        <v>18895.72</v>
      </c>
      <c r="P14" s="399"/>
      <c r="Q14" s="55" t="s">
        <v>1235</v>
      </c>
      <c r="R14" s="55" t="s">
        <v>1236</v>
      </c>
      <c r="S14" s="114"/>
    </row>
    <row r="15" spans="1:19" s="90" customFormat="1" ht="282.75" customHeight="1" x14ac:dyDescent="0.25">
      <c r="A15" s="396">
        <v>7</v>
      </c>
      <c r="B15" s="396">
        <v>1</v>
      </c>
      <c r="C15" s="396">
        <v>4</v>
      </c>
      <c r="D15" s="55">
        <v>2</v>
      </c>
      <c r="E15" s="397" t="s">
        <v>1255</v>
      </c>
      <c r="F15" s="400" t="s">
        <v>1256</v>
      </c>
      <c r="G15" s="55" t="s">
        <v>37</v>
      </c>
      <c r="H15" s="395" t="s">
        <v>96</v>
      </c>
      <c r="I15" s="142" t="s">
        <v>131</v>
      </c>
      <c r="J15" s="55" t="s">
        <v>1257</v>
      </c>
      <c r="K15" s="338" t="s">
        <v>52</v>
      </c>
      <c r="L15" s="338"/>
      <c r="M15" s="399">
        <v>25783.1</v>
      </c>
      <c r="N15" s="399"/>
      <c r="O15" s="399">
        <f t="shared" si="0"/>
        <v>25783.1</v>
      </c>
      <c r="P15" s="399"/>
      <c r="Q15" s="55" t="s">
        <v>1235</v>
      </c>
      <c r="R15" s="55" t="s">
        <v>1236</v>
      </c>
      <c r="S15" s="114"/>
    </row>
    <row r="16" spans="1:19" s="401" customFormat="1" ht="210" customHeight="1" x14ac:dyDescent="0.25">
      <c r="A16" s="396">
        <v>8</v>
      </c>
      <c r="B16" s="396">
        <v>1</v>
      </c>
      <c r="C16" s="396">
        <v>4</v>
      </c>
      <c r="D16" s="55">
        <v>2</v>
      </c>
      <c r="E16" s="397" t="s">
        <v>1258</v>
      </c>
      <c r="F16" s="400" t="s">
        <v>1259</v>
      </c>
      <c r="G16" s="55" t="s">
        <v>144</v>
      </c>
      <c r="H16" s="395" t="s">
        <v>96</v>
      </c>
      <c r="I16" s="142" t="s">
        <v>1260</v>
      </c>
      <c r="J16" s="55" t="s">
        <v>1261</v>
      </c>
      <c r="K16" s="338" t="s">
        <v>352</v>
      </c>
      <c r="L16" s="338"/>
      <c r="M16" s="399">
        <v>18041.64</v>
      </c>
      <c r="N16" s="399"/>
      <c r="O16" s="399">
        <f t="shared" si="0"/>
        <v>18041.64</v>
      </c>
      <c r="P16" s="399"/>
      <c r="Q16" s="55" t="s">
        <v>1235</v>
      </c>
      <c r="R16" s="55" t="s">
        <v>1236</v>
      </c>
      <c r="S16" s="114"/>
    </row>
    <row r="17" spans="1:19" s="401" customFormat="1" ht="87.75" customHeight="1" x14ac:dyDescent="0.25">
      <c r="A17" s="1152">
        <v>9</v>
      </c>
      <c r="B17" s="1152">
        <v>1</v>
      </c>
      <c r="C17" s="1152">
        <v>4</v>
      </c>
      <c r="D17" s="782">
        <v>2</v>
      </c>
      <c r="E17" s="1157" t="s">
        <v>1262</v>
      </c>
      <c r="F17" s="1159" t="s">
        <v>1263</v>
      </c>
      <c r="G17" s="782" t="s">
        <v>1264</v>
      </c>
      <c r="H17" s="395" t="s">
        <v>1126</v>
      </c>
      <c r="I17" s="142" t="s">
        <v>83</v>
      </c>
      <c r="J17" s="782" t="s">
        <v>1265</v>
      </c>
      <c r="K17" s="1155" t="s">
        <v>39</v>
      </c>
      <c r="L17" s="1155"/>
      <c r="M17" s="1150">
        <v>29829.35</v>
      </c>
      <c r="N17" s="1150"/>
      <c r="O17" s="1150">
        <f t="shared" si="0"/>
        <v>29829.35</v>
      </c>
      <c r="P17" s="1150"/>
      <c r="Q17" s="782" t="s">
        <v>1235</v>
      </c>
      <c r="R17" s="782" t="s">
        <v>1236</v>
      </c>
      <c r="S17" s="114"/>
    </row>
    <row r="18" spans="1:19" s="90" customFormat="1" ht="151.5" customHeight="1" x14ac:dyDescent="0.25">
      <c r="A18" s="1153"/>
      <c r="B18" s="1153"/>
      <c r="C18" s="1153"/>
      <c r="D18" s="783"/>
      <c r="E18" s="1158"/>
      <c r="F18" s="1160"/>
      <c r="G18" s="783"/>
      <c r="H18" s="55" t="s">
        <v>1266</v>
      </c>
      <c r="I18" s="142" t="s">
        <v>73</v>
      </c>
      <c r="J18" s="783"/>
      <c r="K18" s="1156"/>
      <c r="L18" s="1156"/>
      <c r="M18" s="1151"/>
      <c r="N18" s="1151"/>
      <c r="O18" s="1151"/>
      <c r="P18" s="1151"/>
      <c r="Q18" s="783"/>
      <c r="R18" s="783"/>
      <c r="S18" s="114"/>
    </row>
    <row r="19" spans="1:19" s="90" customFormat="1" ht="132" customHeight="1" x14ac:dyDescent="0.25">
      <c r="A19" s="82">
        <v>10</v>
      </c>
      <c r="B19" s="82">
        <v>1</v>
      </c>
      <c r="C19" s="82">
        <v>4</v>
      </c>
      <c r="D19" s="83">
        <v>5</v>
      </c>
      <c r="E19" s="111" t="s">
        <v>1267</v>
      </c>
      <c r="F19" s="83" t="s">
        <v>1268</v>
      </c>
      <c r="G19" s="83" t="s">
        <v>37</v>
      </c>
      <c r="H19" s="93" t="s">
        <v>96</v>
      </c>
      <c r="I19" s="93" t="s">
        <v>89</v>
      </c>
      <c r="J19" s="83" t="s">
        <v>1269</v>
      </c>
      <c r="K19" s="88" t="s">
        <v>352</v>
      </c>
      <c r="L19" s="88"/>
      <c r="M19" s="89">
        <v>24463.5</v>
      </c>
      <c r="N19" s="89"/>
      <c r="O19" s="89">
        <v>20963.5</v>
      </c>
      <c r="P19" s="89"/>
      <c r="Q19" s="83" t="s">
        <v>109</v>
      </c>
      <c r="R19" s="83" t="s">
        <v>1270</v>
      </c>
      <c r="S19" s="114"/>
    </row>
    <row r="20" spans="1:19" s="90" customFormat="1" ht="243.75" customHeight="1" x14ac:dyDescent="0.25">
      <c r="A20" s="81">
        <v>11</v>
      </c>
      <c r="B20" s="82">
        <v>1</v>
      </c>
      <c r="C20" s="82">
        <v>4</v>
      </c>
      <c r="D20" s="83">
        <v>5</v>
      </c>
      <c r="E20" s="83" t="s">
        <v>1271</v>
      </c>
      <c r="F20" s="116" t="s">
        <v>1272</v>
      </c>
      <c r="G20" s="83" t="s">
        <v>144</v>
      </c>
      <c r="H20" s="93" t="s">
        <v>96</v>
      </c>
      <c r="I20" s="93" t="s">
        <v>214</v>
      </c>
      <c r="J20" s="83" t="s">
        <v>1273</v>
      </c>
      <c r="K20" s="88" t="s">
        <v>52</v>
      </c>
      <c r="L20" s="88"/>
      <c r="M20" s="89">
        <v>68541.2</v>
      </c>
      <c r="N20" s="89"/>
      <c r="O20" s="89">
        <v>68541.2</v>
      </c>
      <c r="P20" s="89"/>
      <c r="Q20" s="83" t="s">
        <v>1235</v>
      </c>
      <c r="R20" s="83" t="s">
        <v>1274</v>
      </c>
      <c r="S20" s="114"/>
    </row>
    <row r="21" spans="1:19" s="143" customFormat="1" ht="69.75" customHeight="1" x14ac:dyDescent="0.25">
      <c r="A21" s="1152">
        <v>12</v>
      </c>
      <c r="B21" s="860">
        <v>1</v>
      </c>
      <c r="C21" s="860">
        <v>4</v>
      </c>
      <c r="D21" s="645">
        <v>2</v>
      </c>
      <c r="E21" s="645" t="s">
        <v>1275</v>
      </c>
      <c r="F21" s="1154" t="s">
        <v>1276</v>
      </c>
      <c r="G21" s="55" t="s">
        <v>271</v>
      </c>
      <c r="H21" s="142" t="s">
        <v>96</v>
      </c>
      <c r="I21" s="142" t="s">
        <v>370</v>
      </c>
      <c r="J21" s="645" t="s">
        <v>1273</v>
      </c>
      <c r="K21" s="853" t="s">
        <v>52</v>
      </c>
      <c r="L21" s="860"/>
      <c r="M21" s="854">
        <v>20998.2</v>
      </c>
      <c r="N21" s="854"/>
      <c r="O21" s="854">
        <v>20998.2</v>
      </c>
      <c r="P21" s="860"/>
      <c r="Q21" s="645" t="s">
        <v>1235</v>
      </c>
      <c r="R21" s="645" t="s">
        <v>1274</v>
      </c>
      <c r="S21" s="402"/>
    </row>
    <row r="22" spans="1:19" s="143" customFormat="1" ht="69" customHeight="1" x14ac:dyDescent="0.25">
      <c r="A22" s="1153"/>
      <c r="B22" s="860"/>
      <c r="C22" s="860"/>
      <c r="D22" s="645"/>
      <c r="E22" s="645"/>
      <c r="F22" s="1154"/>
      <c r="G22" s="55" t="s">
        <v>66</v>
      </c>
      <c r="H22" s="55" t="s">
        <v>1004</v>
      </c>
      <c r="I22" s="142" t="s">
        <v>102</v>
      </c>
      <c r="J22" s="645"/>
      <c r="K22" s="853"/>
      <c r="L22" s="860"/>
      <c r="M22" s="854"/>
      <c r="N22" s="854"/>
      <c r="O22" s="854"/>
      <c r="P22" s="860"/>
      <c r="Q22" s="645"/>
      <c r="R22" s="645"/>
      <c r="S22" s="402"/>
    </row>
    <row r="23" spans="1:19" s="90" customFormat="1" ht="118.5" customHeight="1" x14ac:dyDescent="0.25">
      <c r="A23" s="791">
        <v>13</v>
      </c>
      <c r="B23" s="751">
        <v>1</v>
      </c>
      <c r="C23" s="751">
        <v>4</v>
      </c>
      <c r="D23" s="741">
        <v>5</v>
      </c>
      <c r="E23" s="741" t="s">
        <v>1277</v>
      </c>
      <c r="F23" s="1127" t="s">
        <v>1278</v>
      </c>
      <c r="G23" s="83" t="s">
        <v>144</v>
      </c>
      <c r="H23" s="83" t="s">
        <v>96</v>
      </c>
      <c r="I23" s="93" t="s">
        <v>158</v>
      </c>
      <c r="J23" s="741" t="s">
        <v>1279</v>
      </c>
      <c r="K23" s="814"/>
      <c r="L23" s="751" t="s">
        <v>52</v>
      </c>
      <c r="M23" s="739"/>
      <c r="N23" s="739">
        <v>83400</v>
      </c>
      <c r="O23" s="739"/>
      <c r="P23" s="739">
        <v>83400</v>
      </c>
      <c r="Q23" s="812" t="s">
        <v>1235</v>
      </c>
      <c r="R23" s="812" t="s">
        <v>1274</v>
      </c>
      <c r="S23" s="114"/>
    </row>
    <row r="24" spans="1:19" s="90" customFormat="1" ht="137.25" customHeight="1" x14ac:dyDescent="0.25">
      <c r="A24" s="791"/>
      <c r="B24" s="820"/>
      <c r="C24" s="820"/>
      <c r="D24" s="802"/>
      <c r="E24" s="802"/>
      <c r="F24" s="1129"/>
      <c r="G24" s="83" t="s">
        <v>66</v>
      </c>
      <c r="H24" s="83" t="s">
        <v>1004</v>
      </c>
      <c r="I24" s="93" t="s">
        <v>102</v>
      </c>
      <c r="J24" s="802"/>
      <c r="K24" s="814"/>
      <c r="L24" s="820"/>
      <c r="M24" s="798"/>
      <c r="N24" s="798"/>
      <c r="O24" s="798"/>
      <c r="P24" s="798"/>
      <c r="Q24" s="812"/>
      <c r="R24" s="812"/>
      <c r="S24" s="114"/>
    </row>
    <row r="25" spans="1:19" s="90" customFormat="1" ht="115.5" customHeight="1" x14ac:dyDescent="0.25">
      <c r="A25" s="627">
        <v>13</v>
      </c>
      <c r="B25" s="670">
        <v>1</v>
      </c>
      <c r="C25" s="670">
        <v>4</v>
      </c>
      <c r="D25" s="655">
        <v>5</v>
      </c>
      <c r="E25" s="655" t="s">
        <v>1277</v>
      </c>
      <c r="F25" s="996" t="s">
        <v>1278</v>
      </c>
      <c r="G25" s="49" t="s">
        <v>144</v>
      </c>
      <c r="H25" s="49" t="s">
        <v>96</v>
      </c>
      <c r="I25" s="53" t="s">
        <v>158</v>
      </c>
      <c r="J25" s="655" t="s">
        <v>1280</v>
      </c>
      <c r="K25" s="641"/>
      <c r="L25" s="670" t="s">
        <v>52</v>
      </c>
      <c r="M25" s="664"/>
      <c r="N25" s="664">
        <v>83400</v>
      </c>
      <c r="O25" s="664"/>
      <c r="P25" s="664">
        <v>83400</v>
      </c>
      <c r="Q25" s="628" t="s">
        <v>1235</v>
      </c>
      <c r="R25" s="628" t="s">
        <v>1274</v>
      </c>
      <c r="S25" s="114"/>
    </row>
    <row r="26" spans="1:19" s="90" customFormat="1" ht="139.5" customHeight="1" x14ac:dyDescent="0.25">
      <c r="A26" s="627"/>
      <c r="B26" s="672"/>
      <c r="C26" s="672"/>
      <c r="D26" s="657"/>
      <c r="E26" s="657"/>
      <c r="F26" s="997"/>
      <c r="G26" s="49" t="s">
        <v>66</v>
      </c>
      <c r="H26" s="49" t="s">
        <v>1004</v>
      </c>
      <c r="I26" s="53" t="s">
        <v>102</v>
      </c>
      <c r="J26" s="657"/>
      <c r="K26" s="641"/>
      <c r="L26" s="672"/>
      <c r="M26" s="666"/>
      <c r="N26" s="666"/>
      <c r="O26" s="666"/>
      <c r="P26" s="666"/>
      <c r="Q26" s="628"/>
      <c r="R26" s="628"/>
      <c r="S26" s="114"/>
    </row>
    <row r="27" spans="1:19" s="90" customFormat="1" ht="30.75" customHeight="1" x14ac:dyDescent="0.25">
      <c r="A27" s="630" t="s">
        <v>1281</v>
      </c>
      <c r="B27" s="631"/>
      <c r="C27" s="631"/>
      <c r="D27" s="631"/>
      <c r="E27" s="631"/>
      <c r="F27" s="631"/>
      <c r="G27" s="631"/>
      <c r="H27" s="631"/>
      <c r="I27" s="631"/>
      <c r="J27" s="631"/>
      <c r="K27" s="631"/>
      <c r="L27" s="631"/>
      <c r="M27" s="631"/>
      <c r="N27" s="631"/>
      <c r="O27" s="631"/>
      <c r="P27" s="631"/>
      <c r="Q27" s="631"/>
      <c r="R27" s="632"/>
      <c r="S27" s="114"/>
    </row>
    <row r="28" spans="1:19" s="90" customFormat="1" ht="140.25" customHeight="1" x14ac:dyDescent="0.25">
      <c r="A28" s="82">
        <v>14</v>
      </c>
      <c r="B28" s="82">
        <v>1</v>
      </c>
      <c r="C28" s="82">
        <v>4</v>
      </c>
      <c r="D28" s="83">
        <v>2</v>
      </c>
      <c r="E28" s="83" t="s">
        <v>1282</v>
      </c>
      <c r="F28" s="85" t="s">
        <v>1283</v>
      </c>
      <c r="G28" s="83" t="s">
        <v>144</v>
      </c>
      <c r="H28" s="83" t="s">
        <v>96</v>
      </c>
      <c r="I28" s="93" t="s">
        <v>164</v>
      </c>
      <c r="J28" s="83" t="s">
        <v>1284</v>
      </c>
      <c r="K28" s="88"/>
      <c r="L28" s="82" t="s">
        <v>327</v>
      </c>
      <c r="M28" s="89"/>
      <c r="N28" s="89">
        <v>76500</v>
      </c>
      <c r="O28" s="89"/>
      <c r="P28" s="89">
        <v>76500</v>
      </c>
      <c r="Q28" s="83" t="s">
        <v>1235</v>
      </c>
      <c r="R28" s="83" t="s">
        <v>1236</v>
      </c>
      <c r="S28" s="114"/>
    </row>
    <row r="29" spans="1:19" s="90" customFormat="1" ht="140.25" customHeight="1" x14ac:dyDescent="0.25">
      <c r="A29" s="48">
        <v>14</v>
      </c>
      <c r="B29" s="48">
        <v>1</v>
      </c>
      <c r="C29" s="48">
        <v>4</v>
      </c>
      <c r="D29" s="49">
        <v>2</v>
      </c>
      <c r="E29" s="49" t="s">
        <v>1282</v>
      </c>
      <c r="F29" s="164" t="s">
        <v>1283</v>
      </c>
      <c r="G29" s="49" t="s">
        <v>144</v>
      </c>
      <c r="H29" s="49" t="s">
        <v>96</v>
      </c>
      <c r="I29" s="53" t="s">
        <v>164</v>
      </c>
      <c r="J29" s="49" t="s">
        <v>1285</v>
      </c>
      <c r="K29" s="54"/>
      <c r="L29" s="48" t="s">
        <v>327</v>
      </c>
      <c r="M29" s="51"/>
      <c r="N29" s="51">
        <v>76500</v>
      </c>
      <c r="O29" s="51"/>
      <c r="P29" s="51">
        <v>76500</v>
      </c>
      <c r="Q29" s="49" t="s">
        <v>1235</v>
      </c>
      <c r="R29" s="49" t="s">
        <v>1236</v>
      </c>
      <c r="S29" s="114"/>
    </row>
    <row r="30" spans="1:19" s="90" customFormat="1" ht="30" customHeight="1" x14ac:dyDescent="0.25">
      <c r="A30" s="630" t="s">
        <v>1281</v>
      </c>
      <c r="B30" s="631"/>
      <c r="C30" s="631"/>
      <c r="D30" s="631"/>
      <c r="E30" s="631"/>
      <c r="F30" s="631"/>
      <c r="G30" s="631"/>
      <c r="H30" s="631"/>
      <c r="I30" s="631"/>
      <c r="J30" s="631"/>
      <c r="K30" s="631"/>
      <c r="L30" s="631"/>
      <c r="M30" s="631"/>
      <c r="N30" s="631"/>
      <c r="O30" s="631"/>
      <c r="P30" s="631"/>
      <c r="Q30" s="631"/>
      <c r="R30" s="632"/>
      <c r="S30" s="114"/>
    </row>
    <row r="31" spans="1:19" s="90" customFormat="1" ht="140.25" customHeight="1" x14ac:dyDescent="0.25">
      <c r="A31" s="751">
        <v>15</v>
      </c>
      <c r="B31" s="751">
        <v>1</v>
      </c>
      <c r="C31" s="751">
        <v>4</v>
      </c>
      <c r="D31" s="741">
        <v>2</v>
      </c>
      <c r="E31" s="741" t="s">
        <v>1286</v>
      </c>
      <c r="F31" s="1127" t="s">
        <v>1287</v>
      </c>
      <c r="G31" s="83" t="s">
        <v>37</v>
      </c>
      <c r="H31" s="83" t="s">
        <v>96</v>
      </c>
      <c r="I31" s="93" t="s">
        <v>89</v>
      </c>
      <c r="J31" s="741" t="s">
        <v>1273</v>
      </c>
      <c r="K31" s="741"/>
      <c r="L31" s="751" t="s">
        <v>39</v>
      </c>
      <c r="M31" s="741"/>
      <c r="N31" s="799">
        <v>24533</v>
      </c>
      <c r="O31" s="799"/>
      <c r="P31" s="799">
        <v>24533</v>
      </c>
      <c r="Q31" s="741" t="s">
        <v>1235</v>
      </c>
      <c r="R31" s="741" t="s">
        <v>1236</v>
      </c>
      <c r="S31" s="114"/>
    </row>
    <row r="32" spans="1:19" s="90" customFormat="1" ht="134.25" customHeight="1" x14ac:dyDescent="0.25">
      <c r="A32" s="820"/>
      <c r="B32" s="820"/>
      <c r="C32" s="820"/>
      <c r="D32" s="802"/>
      <c r="E32" s="802"/>
      <c r="F32" s="1129"/>
      <c r="G32" s="83" t="s">
        <v>66</v>
      </c>
      <c r="H32" s="83" t="s">
        <v>1004</v>
      </c>
      <c r="I32" s="93" t="s">
        <v>102</v>
      </c>
      <c r="J32" s="802"/>
      <c r="K32" s="802"/>
      <c r="L32" s="820"/>
      <c r="M32" s="802"/>
      <c r="N32" s="801"/>
      <c r="O32" s="801"/>
      <c r="P32" s="801"/>
      <c r="Q32" s="802"/>
      <c r="R32" s="802"/>
      <c r="S32" s="114"/>
    </row>
    <row r="33" spans="1:19" s="90" customFormat="1" ht="134.25" customHeight="1" x14ac:dyDescent="0.25">
      <c r="A33" s="670">
        <v>15</v>
      </c>
      <c r="B33" s="670">
        <v>1</v>
      </c>
      <c r="C33" s="670">
        <v>4</v>
      </c>
      <c r="D33" s="655">
        <v>2</v>
      </c>
      <c r="E33" s="655" t="s">
        <v>1286</v>
      </c>
      <c r="F33" s="996" t="s">
        <v>1287</v>
      </c>
      <c r="G33" s="49" t="s">
        <v>37</v>
      </c>
      <c r="H33" s="49" t="s">
        <v>96</v>
      </c>
      <c r="I33" s="53" t="s">
        <v>89</v>
      </c>
      <c r="J33" s="655" t="s">
        <v>1288</v>
      </c>
      <c r="K33" s="655"/>
      <c r="L33" s="670" t="s">
        <v>39</v>
      </c>
      <c r="M33" s="655"/>
      <c r="N33" s="1049">
        <v>24533</v>
      </c>
      <c r="O33" s="1049"/>
      <c r="P33" s="1049">
        <v>24533</v>
      </c>
      <c r="Q33" s="655" t="s">
        <v>1235</v>
      </c>
      <c r="R33" s="655" t="s">
        <v>1236</v>
      </c>
      <c r="S33" s="114"/>
    </row>
    <row r="34" spans="1:19" s="90" customFormat="1" ht="134.25" customHeight="1" x14ac:dyDescent="0.25">
      <c r="A34" s="672"/>
      <c r="B34" s="672"/>
      <c r="C34" s="672"/>
      <c r="D34" s="657"/>
      <c r="E34" s="657"/>
      <c r="F34" s="997"/>
      <c r="G34" s="49" t="s">
        <v>66</v>
      </c>
      <c r="H34" s="49" t="s">
        <v>1004</v>
      </c>
      <c r="I34" s="53" t="s">
        <v>102</v>
      </c>
      <c r="J34" s="657"/>
      <c r="K34" s="657"/>
      <c r="L34" s="672"/>
      <c r="M34" s="657"/>
      <c r="N34" s="1051"/>
      <c r="O34" s="1051"/>
      <c r="P34" s="1051"/>
      <c r="Q34" s="657"/>
      <c r="R34" s="657"/>
      <c r="S34" s="114"/>
    </row>
    <row r="35" spans="1:19" s="90" customFormat="1" ht="35.25" customHeight="1" x14ac:dyDescent="0.25">
      <c r="A35" s="630" t="s">
        <v>1281</v>
      </c>
      <c r="B35" s="631"/>
      <c r="C35" s="631"/>
      <c r="D35" s="631"/>
      <c r="E35" s="631"/>
      <c r="F35" s="631"/>
      <c r="G35" s="631"/>
      <c r="H35" s="631"/>
      <c r="I35" s="631"/>
      <c r="J35" s="631"/>
      <c r="K35" s="631"/>
      <c r="L35" s="631"/>
      <c r="M35" s="631"/>
      <c r="N35" s="631"/>
      <c r="O35" s="631"/>
      <c r="P35" s="631"/>
      <c r="Q35" s="631"/>
      <c r="R35" s="632"/>
      <c r="S35" s="114"/>
    </row>
    <row r="36" spans="1:19" s="90" customFormat="1" ht="140.25" customHeight="1" x14ac:dyDescent="0.25">
      <c r="A36" s="82">
        <v>16</v>
      </c>
      <c r="B36" s="82">
        <v>1</v>
      </c>
      <c r="C36" s="82">
        <v>4</v>
      </c>
      <c r="D36" s="83">
        <v>2</v>
      </c>
      <c r="E36" s="83" t="s">
        <v>1289</v>
      </c>
      <c r="F36" s="85" t="s">
        <v>1290</v>
      </c>
      <c r="G36" s="83" t="s">
        <v>37</v>
      </c>
      <c r="H36" s="83" t="s">
        <v>96</v>
      </c>
      <c r="I36" s="93" t="s">
        <v>992</v>
      </c>
      <c r="J36" s="82" t="s">
        <v>1273</v>
      </c>
      <c r="K36" s="351"/>
      <c r="L36" s="82" t="s">
        <v>52</v>
      </c>
      <c r="M36" s="351"/>
      <c r="N36" s="89">
        <v>18910.310000000001</v>
      </c>
      <c r="O36" s="89"/>
      <c r="P36" s="89">
        <v>18910.310000000001</v>
      </c>
      <c r="Q36" s="83" t="s">
        <v>1235</v>
      </c>
      <c r="R36" s="83" t="s">
        <v>1236</v>
      </c>
      <c r="S36" s="114"/>
    </row>
    <row r="37" spans="1:19" s="90" customFormat="1" ht="140.25" customHeight="1" x14ac:dyDescent="0.25">
      <c r="A37" s="48">
        <v>16</v>
      </c>
      <c r="B37" s="48">
        <v>1</v>
      </c>
      <c r="C37" s="48">
        <v>4</v>
      </c>
      <c r="D37" s="49">
        <v>2</v>
      </c>
      <c r="E37" s="49" t="s">
        <v>1289</v>
      </c>
      <c r="F37" s="164" t="s">
        <v>1290</v>
      </c>
      <c r="G37" s="49" t="s">
        <v>37</v>
      </c>
      <c r="H37" s="49" t="s">
        <v>96</v>
      </c>
      <c r="I37" s="53" t="s">
        <v>992</v>
      </c>
      <c r="J37" s="49" t="s">
        <v>1288</v>
      </c>
      <c r="K37" s="403"/>
      <c r="L37" s="48" t="s">
        <v>52</v>
      </c>
      <c r="M37" s="403"/>
      <c r="N37" s="51">
        <v>18910.310000000001</v>
      </c>
      <c r="O37" s="51"/>
      <c r="P37" s="51">
        <v>18910.310000000001</v>
      </c>
      <c r="Q37" s="49" t="s">
        <v>1235</v>
      </c>
      <c r="R37" s="49" t="s">
        <v>1236</v>
      </c>
      <c r="S37" s="114"/>
    </row>
    <row r="38" spans="1:19" s="90" customFormat="1" ht="33.75" customHeight="1" x14ac:dyDescent="0.25">
      <c r="A38" s="630" t="s">
        <v>1281</v>
      </c>
      <c r="B38" s="631"/>
      <c r="C38" s="631"/>
      <c r="D38" s="631"/>
      <c r="E38" s="631"/>
      <c r="F38" s="631"/>
      <c r="G38" s="631"/>
      <c r="H38" s="631"/>
      <c r="I38" s="631"/>
      <c r="J38" s="631"/>
      <c r="K38" s="631"/>
      <c r="L38" s="631"/>
      <c r="M38" s="631"/>
      <c r="N38" s="631"/>
      <c r="O38" s="631"/>
      <c r="P38" s="631"/>
      <c r="Q38" s="631"/>
      <c r="R38" s="632"/>
      <c r="S38" s="114"/>
    </row>
    <row r="39" spans="1:19" s="90" customFormat="1" ht="113.25" customHeight="1" x14ac:dyDescent="0.25">
      <c r="A39" s="133">
        <v>17</v>
      </c>
      <c r="B39" s="133">
        <v>1</v>
      </c>
      <c r="C39" s="128">
        <v>4</v>
      </c>
      <c r="D39" s="133">
        <v>5</v>
      </c>
      <c r="E39" s="404" t="s">
        <v>1291</v>
      </c>
      <c r="F39" s="405" t="s">
        <v>1292</v>
      </c>
      <c r="G39" s="406" t="s">
        <v>721</v>
      </c>
      <c r="H39" s="407" t="s">
        <v>1293</v>
      </c>
      <c r="I39" s="290" t="s">
        <v>73</v>
      </c>
      <c r="J39" s="128" t="s">
        <v>1294</v>
      </c>
      <c r="K39" s="137"/>
      <c r="L39" s="408" t="s">
        <v>352</v>
      </c>
      <c r="M39" s="161"/>
      <c r="N39" s="409">
        <v>56000</v>
      </c>
      <c r="O39" s="161"/>
      <c r="P39" s="409">
        <v>50000</v>
      </c>
      <c r="Q39" s="407" t="s">
        <v>1295</v>
      </c>
      <c r="R39" s="407" t="s">
        <v>1296</v>
      </c>
    </row>
    <row r="40" spans="1:19" s="102" customFormat="1" ht="53.25" customHeight="1" x14ac:dyDescent="0.25">
      <c r="A40" s="993">
        <v>18</v>
      </c>
      <c r="B40" s="993">
        <v>1</v>
      </c>
      <c r="C40" s="984">
        <v>4</v>
      </c>
      <c r="D40" s="993">
        <v>5</v>
      </c>
      <c r="E40" s="1148" t="s">
        <v>1297</v>
      </c>
      <c r="F40" s="1142" t="s">
        <v>1298</v>
      </c>
      <c r="G40" s="1142" t="s">
        <v>37</v>
      </c>
      <c r="H40" s="95" t="s">
        <v>194</v>
      </c>
      <c r="I40" s="410" t="s">
        <v>50</v>
      </c>
      <c r="J40" s="812" t="s">
        <v>1299</v>
      </c>
      <c r="K40" s="987"/>
      <c r="L40" s="1149" t="s">
        <v>359</v>
      </c>
      <c r="M40" s="983"/>
      <c r="N40" s="1139">
        <v>51795.92</v>
      </c>
      <c r="O40" s="983"/>
      <c r="P40" s="1139">
        <v>40885</v>
      </c>
      <c r="Q40" s="1142" t="s">
        <v>1300</v>
      </c>
      <c r="R40" s="1142" t="s">
        <v>1301</v>
      </c>
    </row>
    <row r="41" spans="1:19" s="102" customFormat="1" ht="60" customHeight="1" x14ac:dyDescent="0.25">
      <c r="A41" s="993"/>
      <c r="B41" s="993"/>
      <c r="C41" s="984"/>
      <c r="D41" s="993"/>
      <c r="E41" s="1148"/>
      <c r="F41" s="1144"/>
      <c r="G41" s="1144"/>
      <c r="H41" s="95" t="s">
        <v>42</v>
      </c>
      <c r="I41" s="410" t="s">
        <v>89</v>
      </c>
      <c r="J41" s="812"/>
      <c r="K41" s="987"/>
      <c r="L41" s="987"/>
      <c r="M41" s="983"/>
      <c r="N41" s="1141"/>
      <c r="O41" s="983"/>
      <c r="P41" s="1141"/>
      <c r="Q41" s="1144"/>
      <c r="R41" s="1144"/>
    </row>
    <row r="42" spans="1:19" s="325" customFormat="1" ht="50.25" customHeight="1" x14ac:dyDescent="0.2">
      <c r="A42" s="751">
        <v>19</v>
      </c>
      <c r="B42" s="751">
        <v>1</v>
      </c>
      <c r="C42" s="751">
        <v>4</v>
      </c>
      <c r="D42" s="741">
        <v>5</v>
      </c>
      <c r="E42" s="753" t="s">
        <v>1302</v>
      </c>
      <c r="F42" s="741" t="s">
        <v>1303</v>
      </c>
      <c r="G42" s="741" t="s">
        <v>48</v>
      </c>
      <c r="H42" s="411" t="s">
        <v>167</v>
      </c>
      <c r="I42" s="411">
        <v>1</v>
      </c>
      <c r="J42" s="741" t="s">
        <v>1304</v>
      </c>
      <c r="K42" s="756"/>
      <c r="L42" s="756" t="s">
        <v>359</v>
      </c>
      <c r="M42" s="1145"/>
      <c r="N42" s="1139">
        <v>30488.65</v>
      </c>
      <c r="O42" s="768"/>
      <c r="P42" s="1139">
        <v>28051.87</v>
      </c>
      <c r="Q42" s="1142" t="s">
        <v>1305</v>
      </c>
      <c r="R42" s="1142" t="s">
        <v>1306</v>
      </c>
    </row>
    <row r="43" spans="1:19" s="325" customFormat="1" ht="65.25" customHeight="1" x14ac:dyDescent="0.2">
      <c r="A43" s="752"/>
      <c r="B43" s="752"/>
      <c r="C43" s="752"/>
      <c r="D43" s="742"/>
      <c r="E43" s="754"/>
      <c r="F43" s="742"/>
      <c r="G43" s="742"/>
      <c r="H43" s="411" t="s">
        <v>1307</v>
      </c>
      <c r="I43" s="411">
        <v>30</v>
      </c>
      <c r="J43" s="742"/>
      <c r="K43" s="757"/>
      <c r="L43" s="757"/>
      <c r="M43" s="1146"/>
      <c r="N43" s="1140"/>
      <c r="O43" s="769"/>
      <c r="P43" s="1140"/>
      <c r="Q43" s="1143"/>
      <c r="R43" s="1143"/>
    </row>
    <row r="44" spans="1:19" s="325" customFormat="1" ht="60" customHeight="1" x14ac:dyDescent="0.2">
      <c r="A44" s="752"/>
      <c r="B44" s="752"/>
      <c r="C44" s="752"/>
      <c r="D44" s="742"/>
      <c r="E44" s="754"/>
      <c r="F44" s="742"/>
      <c r="G44" s="812" t="s">
        <v>88</v>
      </c>
      <c r="H44" s="411" t="s">
        <v>149</v>
      </c>
      <c r="I44" s="411">
        <v>1</v>
      </c>
      <c r="J44" s="742"/>
      <c r="K44" s="757"/>
      <c r="L44" s="757"/>
      <c r="M44" s="1146"/>
      <c r="N44" s="1140"/>
      <c r="O44" s="769"/>
      <c r="P44" s="1140"/>
      <c r="Q44" s="1143"/>
      <c r="R44" s="1143"/>
    </row>
    <row r="45" spans="1:19" s="325" customFormat="1" ht="72.75" customHeight="1" x14ac:dyDescent="0.2">
      <c r="A45" s="820"/>
      <c r="B45" s="820"/>
      <c r="C45" s="820"/>
      <c r="D45" s="802"/>
      <c r="E45" s="804"/>
      <c r="F45" s="802"/>
      <c r="G45" s="812"/>
      <c r="H45" s="411" t="s">
        <v>940</v>
      </c>
      <c r="I45" s="411">
        <v>30</v>
      </c>
      <c r="J45" s="802"/>
      <c r="K45" s="758"/>
      <c r="L45" s="758"/>
      <c r="M45" s="1147"/>
      <c r="N45" s="1141"/>
      <c r="O45" s="770"/>
      <c r="P45" s="1141"/>
      <c r="Q45" s="1144"/>
      <c r="R45" s="1144"/>
    </row>
    <row r="46" spans="1:19" s="102" customFormat="1" ht="102" customHeight="1" x14ac:dyDescent="0.25">
      <c r="A46" s="751">
        <v>20</v>
      </c>
      <c r="B46" s="751">
        <v>1</v>
      </c>
      <c r="C46" s="751">
        <v>4</v>
      </c>
      <c r="D46" s="741">
        <v>5</v>
      </c>
      <c r="E46" s="753" t="s">
        <v>1308</v>
      </c>
      <c r="F46" s="741" t="s">
        <v>1309</v>
      </c>
      <c r="G46" s="741" t="s">
        <v>144</v>
      </c>
      <c r="H46" s="411" t="s">
        <v>149</v>
      </c>
      <c r="I46" s="411">
        <v>1</v>
      </c>
      <c r="J46" s="741" t="s">
        <v>1310</v>
      </c>
      <c r="K46" s="756"/>
      <c r="L46" s="756" t="s">
        <v>359</v>
      </c>
      <c r="M46" s="1145"/>
      <c r="N46" s="768">
        <v>60000</v>
      </c>
      <c r="O46" s="768"/>
      <c r="P46" s="768">
        <v>60000</v>
      </c>
      <c r="Q46" s="1142" t="s">
        <v>1311</v>
      </c>
      <c r="R46" s="1142" t="s">
        <v>1312</v>
      </c>
    </row>
    <row r="47" spans="1:19" s="102" customFormat="1" ht="162.75" customHeight="1" x14ac:dyDescent="0.25">
      <c r="A47" s="820"/>
      <c r="B47" s="820"/>
      <c r="C47" s="820"/>
      <c r="D47" s="802"/>
      <c r="E47" s="804"/>
      <c r="F47" s="802"/>
      <c r="G47" s="802"/>
      <c r="H47" s="411" t="s">
        <v>42</v>
      </c>
      <c r="I47" s="411">
        <v>25</v>
      </c>
      <c r="J47" s="802"/>
      <c r="K47" s="758"/>
      <c r="L47" s="758"/>
      <c r="M47" s="1147"/>
      <c r="N47" s="770"/>
      <c r="O47" s="770"/>
      <c r="P47" s="770"/>
      <c r="Q47" s="1144"/>
      <c r="R47" s="1144"/>
    </row>
    <row r="48" spans="1:19" s="90" customFormat="1" ht="60" customHeight="1" x14ac:dyDescent="0.25">
      <c r="A48" s="791">
        <v>21</v>
      </c>
      <c r="B48" s="791">
        <v>1</v>
      </c>
      <c r="C48" s="812">
        <v>4</v>
      </c>
      <c r="D48" s="791">
        <v>5</v>
      </c>
      <c r="E48" s="812" t="s">
        <v>1313</v>
      </c>
      <c r="F48" s="1134" t="s">
        <v>1314</v>
      </c>
      <c r="G48" s="812" t="s">
        <v>184</v>
      </c>
      <c r="H48" s="741" t="s">
        <v>1315</v>
      </c>
      <c r="I48" s="745" t="s">
        <v>158</v>
      </c>
      <c r="J48" s="741" t="s">
        <v>1316</v>
      </c>
      <c r="K48" s="814"/>
      <c r="L48" s="814" t="s">
        <v>435</v>
      </c>
      <c r="M48" s="815"/>
      <c r="N48" s="815">
        <v>3000</v>
      </c>
      <c r="O48" s="815"/>
      <c r="P48" s="815">
        <v>3000</v>
      </c>
      <c r="Q48" s="812" t="s">
        <v>1235</v>
      </c>
      <c r="R48" s="812" t="s">
        <v>1317</v>
      </c>
      <c r="S48" s="114"/>
    </row>
    <row r="49" spans="1:19" s="90" customFormat="1" ht="64.5" customHeight="1" x14ac:dyDescent="0.25">
      <c r="A49" s="791"/>
      <c r="B49" s="791"/>
      <c r="C49" s="812"/>
      <c r="D49" s="791"/>
      <c r="E49" s="812"/>
      <c r="F49" s="1134"/>
      <c r="G49" s="812"/>
      <c r="H49" s="802"/>
      <c r="I49" s="811"/>
      <c r="J49" s="742"/>
      <c r="K49" s="814"/>
      <c r="L49" s="814"/>
      <c r="M49" s="815"/>
      <c r="N49" s="815"/>
      <c r="O49" s="815"/>
      <c r="P49" s="815"/>
      <c r="Q49" s="812"/>
      <c r="R49" s="812"/>
      <c r="S49" s="114"/>
    </row>
    <row r="50" spans="1:19" s="90" customFormat="1" ht="140.25" customHeight="1" x14ac:dyDescent="0.25">
      <c r="A50" s="791">
        <v>22</v>
      </c>
      <c r="B50" s="791">
        <v>1</v>
      </c>
      <c r="C50" s="812">
        <v>4</v>
      </c>
      <c r="D50" s="791">
        <v>2</v>
      </c>
      <c r="E50" s="805" t="s">
        <v>1318</v>
      </c>
      <c r="F50" s="1134" t="s">
        <v>1319</v>
      </c>
      <c r="G50" s="812" t="s">
        <v>144</v>
      </c>
      <c r="H50" s="741" t="s">
        <v>1315</v>
      </c>
      <c r="I50" s="745" t="s">
        <v>1245</v>
      </c>
      <c r="J50" s="741" t="s">
        <v>1316</v>
      </c>
      <c r="K50" s="814"/>
      <c r="L50" s="814" t="s">
        <v>1320</v>
      </c>
      <c r="M50" s="815"/>
      <c r="N50" s="815">
        <v>8550</v>
      </c>
      <c r="O50" s="815"/>
      <c r="P50" s="815">
        <v>8550</v>
      </c>
      <c r="Q50" s="812" t="s">
        <v>1235</v>
      </c>
      <c r="R50" s="812" t="s">
        <v>1317</v>
      </c>
      <c r="S50" s="114"/>
    </row>
    <row r="51" spans="1:19" s="90" customFormat="1" ht="140.25" customHeight="1" x14ac:dyDescent="0.25">
      <c r="A51" s="791"/>
      <c r="B51" s="791"/>
      <c r="C51" s="812"/>
      <c r="D51" s="791"/>
      <c r="E51" s="807"/>
      <c r="F51" s="1134"/>
      <c r="G51" s="812"/>
      <c r="H51" s="802"/>
      <c r="I51" s="811"/>
      <c r="J51" s="802"/>
      <c r="K51" s="814"/>
      <c r="L51" s="814"/>
      <c r="M51" s="815"/>
      <c r="N51" s="815"/>
      <c r="O51" s="815"/>
      <c r="P51" s="815"/>
      <c r="Q51" s="812"/>
      <c r="R51" s="812"/>
      <c r="S51" s="114"/>
    </row>
    <row r="53" spans="1:19" x14ac:dyDescent="0.25">
      <c r="L53" s="421"/>
      <c r="M53" s="716" t="s">
        <v>1369</v>
      </c>
      <c r="N53" s="717"/>
      <c r="O53" s="718" t="s">
        <v>1370</v>
      </c>
      <c r="P53" s="718"/>
    </row>
    <row r="54" spans="1:19" x14ac:dyDescent="0.25">
      <c r="L54" s="421"/>
      <c r="M54" s="438" t="s">
        <v>1371</v>
      </c>
      <c r="N54" s="438" t="s">
        <v>1372</v>
      </c>
      <c r="O54" s="438" t="s">
        <v>1371</v>
      </c>
      <c r="P54" s="438" t="s">
        <v>1372</v>
      </c>
    </row>
    <row r="55" spans="1:19" x14ac:dyDescent="0.25">
      <c r="L55" s="470" t="s">
        <v>1373</v>
      </c>
      <c r="M55" s="469">
        <v>15</v>
      </c>
      <c r="N55" s="460">
        <v>560424.36</v>
      </c>
      <c r="O55" s="482">
        <v>5</v>
      </c>
      <c r="P55" s="460">
        <v>199900.37</v>
      </c>
    </row>
    <row r="56" spans="1:19" x14ac:dyDescent="0.25">
      <c r="L56" s="470" t="s">
        <v>1374</v>
      </c>
      <c r="M56" s="469">
        <v>15</v>
      </c>
      <c r="N56" s="460">
        <v>560424.36</v>
      </c>
      <c r="O56" s="482">
        <v>5</v>
      </c>
      <c r="P56" s="460">
        <v>199900.37</v>
      </c>
    </row>
  </sheetData>
  <mergeCells count="226">
    <mergeCell ref="M53:N53"/>
    <mergeCell ref="O53:P53"/>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 ref="M9:M10"/>
    <mergeCell ref="N9:N10"/>
    <mergeCell ref="O9:O10"/>
    <mergeCell ref="P9:P10"/>
    <mergeCell ref="Q9:Q10"/>
    <mergeCell ref="R9:R10"/>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O17:O18"/>
    <mergeCell ref="P17:P18"/>
    <mergeCell ref="Q17:Q18"/>
    <mergeCell ref="R17:R18"/>
    <mergeCell ref="A21:A22"/>
    <mergeCell ref="B21:B22"/>
    <mergeCell ref="C21:C22"/>
    <mergeCell ref="D21:D22"/>
    <mergeCell ref="E21:E22"/>
    <mergeCell ref="F21:F22"/>
    <mergeCell ref="G17:G18"/>
    <mergeCell ref="J17:J18"/>
    <mergeCell ref="K17:K18"/>
    <mergeCell ref="L17:L18"/>
    <mergeCell ref="M17:M18"/>
    <mergeCell ref="N17:N18"/>
    <mergeCell ref="A17:A18"/>
    <mergeCell ref="B17:B18"/>
    <mergeCell ref="C17:C18"/>
    <mergeCell ref="D17:D18"/>
    <mergeCell ref="E17:E18"/>
    <mergeCell ref="F17:F18"/>
    <mergeCell ref="P21:P22"/>
    <mergeCell ref="Q21:Q22"/>
    <mergeCell ref="R21:R22"/>
    <mergeCell ref="A23:A24"/>
    <mergeCell ref="B23:B24"/>
    <mergeCell ref="C23:C24"/>
    <mergeCell ref="D23:D24"/>
    <mergeCell ref="E23:E24"/>
    <mergeCell ref="F23:F24"/>
    <mergeCell ref="J23:J24"/>
    <mergeCell ref="J21:J22"/>
    <mergeCell ref="K21:K22"/>
    <mergeCell ref="L21:L22"/>
    <mergeCell ref="M21:M22"/>
    <mergeCell ref="N21:N22"/>
    <mergeCell ref="O21:O22"/>
    <mergeCell ref="Q23:Q24"/>
    <mergeCell ref="R23:R24"/>
    <mergeCell ref="L23:L24"/>
    <mergeCell ref="M23:M24"/>
    <mergeCell ref="N23:N24"/>
    <mergeCell ref="O23:O24"/>
    <mergeCell ref="P23:P24"/>
    <mergeCell ref="A25:A26"/>
    <mergeCell ref="B25:B26"/>
    <mergeCell ref="C25:C26"/>
    <mergeCell ref="D25:D26"/>
    <mergeCell ref="E25:E26"/>
    <mergeCell ref="F25:F26"/>
    <mergeCell ref="J25:J26"/>
    <mergeCell ref="K25:K26"/>
    <mergeCell ref="K23:K24"/>
    <mergeCell ref="K31:K32"/>
    <mergeCell ref="R25:R26"/>
    <mergeCell ref="A27:R27"/>
    <mergeCell ref="A30:R30"/>
    <mergeCell ref="A31:A32"/>
    <mergeCell ref="B31:B32"/>
    <mergeCell ref="C31:C32"/>
    <mergeCell ref="D31:D32"/>
    <mergeCell ref="E31:E32"/>
    <mergeCell ref="F31:F32"/>
    <mergeCell ref="J31:J32"/>
    <mergeCell ref="L25:L26"/>
    <mergeCell ref="M25:M26"/>
    <mergeCell ref="N25:N26"/>
    <mergeCell ref="O25:O26"/>
    <mergeCell ref="P25:P26"/>
    <mergeCell ref="Q25:Q26"/>
    <mergeCell ref="Q31:Q32"/>
    <mergeCell ref="R31:R32"/>
    <mergeCell ref="L31:L32"/>
    <mergeCell ref="M31:M32"/>
    <mergeCell ref="N31:N32"/>
    <mergeCell ref="O31:O32"/>
    <mergeCell ref="P31:P32"/>
    <mergeCell ref="B33:B34"/>
    <mergeCell ref="C33:C34"/>
    <mergeCell ref="D33:D34"/>
    <mergeCell ref="E33:E34"/>
    <mergeCell ref="F33:F34"/>
    <mergeCell ref="J33:J34"/>
    <mergeCell ref="K33:K34"/>
    <mergeCell ref="J40:J41"/>
    <mergeCell ref="K40:K41"/>
    <mergeCell ref="R33:R34"/>
    <mergeCell ref="A35:R35"/>
    <mergeCell ref="A38:R38"/>
    <mergeCell ref="A40:A41"/>
    <mergeCell ref="B40:B41"/>
    <mergeCell ref="C40:C41"/>
    <mergeCell ref="D40:D41"/>
    <mergeCell ref="E40:E41"/>
    <mergeCell ref="F40:F41"/>
    <mergeCell ref="G40:G41"/>
    <mergeCell ref="L33:L34"/>
    <mergeCell ref="M33:M34"/>
    <mergeCell ref="N33:N34"/>
    <mergeCell ref="O33:O34"/>
    <mergeCell ref="P33:P34"/>
    <mergeCell ref="Q33:Q34"/>
    <mergeCell ref="P40:P41"/>
    <mergeCell ref="Q40:Q41"/>
    <mergeCell ref="R40:R41"/>
    <mergeCell ref="L40:L41"/>
    <mergeCell ref="M40:M41"/>
    <mergeCell ref="N40:N41"/>
    <mergeCell ref="O40:O41"/>
    <mergeCell ref="A33:A34"/>
    <mergeCell ref="B42:B45"/>
    <mergeCell ref="C42:C45"/>
    <mergeCell ref="D42:D45"/>
    <mergeCell ref="E42:E45"/>
    <mergeCell ref="F42:F45"/>
    <mergeCell ref="G42:G43"/>
    <mergeCell ref="G46:G47"/>
    <mergeCell ref="J46:J47"/>
    <mergeCell ref="K46:K47"/>
    <mergeCell ref="P42:P45"/>
    <mergeCell ref="Q42:Q45"/>
    <mergeCell ref="R42:R45"/>
    <mergeCell ref="G44:G45"/>
    <mergeCell ref="A46:A47"/>
    <mergeCell ref="B46:B47"/>
    <mergeCell ref="C46:C47"/>
    <mergeCell ref="D46:D47"/>
    <mergeCell ref="E46:E47"/>
    <mergeCell ref="F46:F47"/>
    <mergeCell ref="J42:J45"/>
    <mergeCell ref="K42:K45"/>
    <mergeCell ref="L42:L45"/>
    <mergeCell ref="M42:M45"/>
    <mergeCell ref="N42:N45"/>
    <mergeCell ref="O42:O45"/>
    <mergeCell ref="O46:O47"/>
    <mergeCell ref="P46:P47"/>
    <mergeCell ref="Q46:Q47"/>
    <mergeCell ref="R46:R47"/>
    <mergeCell ref="L46:L47"/>
    <mergeCell ref="M46:M47"/>
    <mergeCell ref="N46:N47"/>
    <mergeCell ref="A42:A45"/>
    <mergeCell ref="P48:P49"/>
    <mergeCell ref="Q48:Q49"/>
    <mergeCell ref="R48:R49"/>
    <mergeCell ref="G48:G49"/>
    <mergeCell ref="H48:H49"/>
    <mergeCell ref="I48:I49"/>
    <mergeCell ref="J48:J49"/>
    <mergeCell ref="K48:K49"/>
    <mergeCell ref="L48:L49"/>
    <mergeCell ref="A50:A51"/>
    <mergeCell ref="B50:B51"/>
    <mergeCell ref="C50:C51"/>
    <mergeCell ref="D50:D51"/>
    <mergeCell ref="E50:E51"/>
    <mergeCell ref="F50:F51"/>
    <mergeCell ref="M48:M49"/>
    <mergeCell ref="N48:N49"/>
    <mergeCell ref="O48:O49"/>
    <mergeCell ref="M50:M51"/>
    <mergeCell ref="N50:N51"/>
    <mergeCell ref="O50:O51"/>
    <mergeCell ref="A48:A49"/>
    <mergeCell ref="B48:B49"/>
    <mergeCell ref="C48:C49"/>
    <mergeCell ref="D48:D49"/>
    <mergeCell ref="E48:E49"/>
    <mergeCell ref="F48:F49"/>
    <mergeCell ref="P50:P51"/>
    <mergeCell ref="Q50:Q51"/>
    <mergeCell ref="R50:R51"/>
    <mergeCell ref="G50:G51"/>
    <mergeCell ref="H50:H51"/>
    <mergeCell ref="I50:I51"/>
    <mergeCell ref="J50:J51"/>
    <mergeCell ref="K50:K51"/>
    <mergeCell ref="L50:L5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41"/>
  <sheetViews>
    <sheetView zoomScale="80" zoomScaleNormal="80"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4.2851562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1321</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s="90" customFormat="1" ht="190.5" customHeight="1" x14ac:dyDescent="0.25">
      <c r="A7" s="83">
        <v>1</v>
      </c>
      <c r="B7" s="82">
        <v>1.2</v>
      </c>
      <c r="C7" s="82">
        <v>4</v>
      </c>
      <c r="D7" s="82">
        <v>2</v>
      </c>
      <c r="E7" s="83" t="s">
        <v>1322</v>
      </c>
      <c r="F7" s="83" t="s">
        <v>1323</v>
      </c>
      <c r="G7" s="82" t="s">
        <v>1324</v>
      </c>
      <c r="H7" s="412" t="s">
        <v>1325</v>
      </c>
      <c r="I7" s="413">
        <v>200</v>
      </c>
      <c r="J7" s="83" t="s">
        <v>1326</v>
      </c>
      <c r="K7" s="82" t="s">
        <v>52</v>
      </c>
      <c r="L7" s="351"/>
      <c r="M7" s="89">
        <v>14169.6</v>
      </c>
      <c r="N7" s="351"/>
      <c r="O7" s="89">
        <v>14169.6</v>
      </c>
      <c r="P7" s="351"/>
      <c r="Q7" s="83" t="s">
        <v>1327</v>
      </c>
      <c r="R7" s="83" t="s">
        <v>1328</v>
      </c>
      <c r="S7" s="114"/>
    </row>
    <row r="8" spans="1:19" s="90" customFormat="1" ht="165" x14ac:dyDescent="0.25">
      <c r="A8" s="82">
        <v>2</v>
      </c>
      <c r="B8" s="82">
        <v>1</v>
      </c>
      <c r="C8" s="82">
        <v>4</v>
      </c>
      <c r="D8" s="83">
        <v>2</v>
      </c>
      <c r="E8" s="83" t="s">
        <v>1329</v>
      </c>
      <c r="F8" s="83" t="s">
        <v>1330</v>
      </c>
      <c r="G8" s="82" t="s">
        <v>206</v>
      </c>
      <c r="H8" s="412" t="s">
        <v>1325</v>
      </c>
      <c r="I8" s="82">
        <v>20</v>
      </c>
      <c r="J8" s="83" t="s">
        <v>1331</v>
      </c>
      <c r="K8" s="88" t="s">
        <v>52</v>
      </c>
      <c r="L8" s="88"/>
      <c r="M8" s="89">
        <v>23999</v>
      </c>
      <c r="N8" s="89"/>
      <c r="O8" s="89">
        <v>23999</v>
      </c>
      <c r="P8" s="89"/>
      <c r="Q8" s="83" t="s">
        <v>1327</v>
      </c>
      <c r="R8" s="83" t="s">
        <v>1328</v>
      </c>
    </row>
    <row r="9" spans="1:19" s="90" customFormat="1" ht="120" x14ac:dyDescent="0.25">
      <c r="A9" s="82">
        <v>3</v>
      </c>
      <c r="B9" s="82">
        <v>1</v>
      </c>
      <c r="C9" s="82">
        <v>4</v>
      </c>
      <c r="D9" s="82">
        <v>5</v>
      </c>
      <c r="E9" s="83" t="s">
        <v>1332</v>
      </c>
      <c r="F9" s="83" t="s">
        <v>1333</v>
      </c>
      <c r="G9" s="83" t="s">
        <v>1334</v>
      </c>
      <c r="H9" s="83" t="s">
        <v>140</v>
      </c>
      <c r="I9" s="82">
        <v>24</v>
      </c>
      <c r="J9" s="83" t="s">
        <v>1335</v>
      </c>
      <c r="K9" s="83" t="s">
        <v>52</v>
      </c>
      <c r="L9" s="293"/>
      <c r="M9" s="89">
        <v>39998.89</v>
      </c>
      <c r="N9" s="136"/>
      <c r="O9" s="89">
        <v>39998.89</v>
      </c>
      <c r="P9" s="136"/>
      <c r="Q9" s="83" t="s">
        <v>1327</v>
      </c>
      <c r="R9" s="83" t="s">
        <v>1328</v>
      </c>
    </row>
    <row r="10" spans="1:19" s="90" customFormat="1" ht="78" customHeight="1" x14ac:dyDescent="0.25">
      <c r="A10" s="82">
        <v>4</v>
      </c>
      <c r="B10" s="82">
        <v>1</v>
      </c>
      <c r="C10" s="82">
        <v>4</v>
      </c>
      <c r="D10" s="83">
        <v>2</v>
      </c>
      <c r="E10" s="83" t="s">
        <v>1336</v>
      </c>
      <c r="F10" s="83" t="s">
        <v>1337</v>
      </c>
      <c r="G10" s="82" t="s">
        <v>606</v>
      </c>
      <c r="H10" s="412" t="s">
        <v>1338</v>
      </c>
      <c r="I10" s="82">
        <v>50</v>
      </c>
      <c r="J10" s="83" t="s">
        <v>1339</v>
      </c>
      <c r="K10" s="88" t="s">
        <v>52</v>
      </c>
      <c r="L10" s="88"/>
      <c r="M10" s="89">
        <v>32499</v>
      </c>
      <c r="N10" s="89"/>
      <c r="O10" s="89">
        <v>32499</v>
      </c>
      <c r="P10" s="89"/>
      <c r="Q10" s="83" t="s">
        <v>1327</v>
      </c>
      <c r="R10" s="83" t="s">
        <v>1328</v>
      </c>
    </row>
    <row r="11" spans="1:19" s="90" customFormat="1" ht="86.25" customHeight="1" x14ac:dyDescent="0.25">
      <c r="A11" s="82">
        <v>5</v>
      </c>
      <c r="B11" s="82">
        <v>1</v>
      </c>
      <c r="C11" s="82">
        <v>4</v>
      </c>
      <c r="D11" s="82">
        <v>5</v>
      </c>
      <c r="E11" s="83" t="s">
        <v>1340</v>
      </c>
      <c r="F11" s="83" t="s">
        <v>1341</v>
      </c>
      <c r="G11" s="83" t="s">
        <v>606</v>
      </c>
      <c r="H11" s="83" t="s">
        <v>140</v>
      </c>
      <c r="I11" s="82">
        <v>40</v>
      </c>
      <c r="J11" s="83" t="s">
        <v>1342</v>
      </c>
      <c r="K11" s="83" t="s">
        <v>52</v>
      </c>
      <c r="L11" s="293"/>
      <c r="M11" s="89">
        <v>31917.99</v>
      </c>
      <c r="N11" s="136"/>
      <c r="O11" s="89">
        <v>31917.99</v>
      </c>
      <c r="P11" s="136"/>
      <c r="Q11" s="83" t="s">
        <v>1327</v>
      </c>
      <c r="R11" s="83" t="s">
        <v>1328</v>
      </c>
    </row>
    <row r="12" spans="1:19" s="90" customFormat="1" ht="60" x14ac:dyDescent="0.25">
      <c r="A12" s="751">
        <v>6</v>
      </c>
      <c r="B12" s="751">
        <v>1</v>
      </c>
      <c r="C12" s="751">
        <v>4</v>
      </c>
      <c r="D12" s="741">
        <v>2</v>
      </c>
      <c r="E12" s="741" t="s">
        <v>1343</v>
      </c>
      <c r="F12" s="741" t="s">
        <v>1344</v>
      </c>
      <c r="G12" s="741" t="s">
        <v>1345</v>
      </c>
      <c r="H12" s="412" t="s">
        <v>1325</v>
      </c>
      <c r="I12" s="412">
        <v>200</v>
      </c>
      <c r="J12" s="1166" t="s">
        <v>1346</v>
      </c>
      <c r="L12" s="749" t="s">
        <v>52</v>
      </c>
      <c r="M12" s="739"/>
      <c r="N12" s="739">
        <v>15000</v>
      </c>
      <c r="O12" s="739"/>
      <c r="P12" s="739">
        <v>15000</v>
      </c>
      <c r="Q12" s="741" t="s">
        <v>1327</v>
      </c>
      <c r="R12" s="741" t="s">
        <v>1328</v>
      </c>
      <c r="S12" s="114"/>
    </row>
    <row r="13" spans="1:19" s="90" customFormat="1" ht="148.5" customHeight="1" x14ac:dyDescent="0.25">
      <c r="A13" s="820"/>
      <c r="B13" s="820"/>
      <c r="C13" s="820"/>
      <c r="D13" s="802"/>
      <c r="E13" s="802"/>
      <c r="F13" s="802"/>
      <c r="G13" s="802"/>
      <c r="H13" s="412" t="s">
        <v>42</v>
      </c>
      <c r="I13" s="412">
        <v>200</v>
      </c>
      <c r="J13" s="1166"/>
      <c r="L13" s="810"/>
      <c r="M13" s="798"/>
      <c r="N13" s="798"/>
      <c r="O13" s="798"/>
      <c r="P13" s="798"/>
      <c r="Q13" s="802"/>
      <c r="R13" s="802"/>
      <c r="S13" s="114"/>
    </row>
    <row r="14" spans="1:19" s="90" customFormat="1" ht="108" customHeight="1" x14ac:dyDescent="0.25">
      <c r="A14" s="670">
        <v>6</v>
      </c>
      <c r="B14" s="670">
        <v>1</v>
      </c>
      <c r="C14" s="670">
        <v>4</v>
      </c>
      <c r="D14" s="655">
        <v>2</v>
      </c>
      <c r="E14" s="980" t="s">
        <v>1343</v>
      </c>
      <c r="F14" s="655" t="s">
        <v>1344</v>
      </c>
      <c r="G14" s="655" t="s">
        <v>1345</v>
      </c>
      <c r="H14" s="46" t="s">
        <v>1325</v>
      </c>
      <c r="I14" s="46">
        <v>200</v>
      </c>
      <c r="J14" s="1164" t="s">
        <v>1367</v>
      </c>
      <c r="K14" s="416"/>
      <c r="L14" s="661" t="s">
        <v>52</v>
      </c>
      <c r="M14" s="664"/>
      <c r="N14" s="667">
        <v>15766.14</v>
      </c>
      <c r="O14" s="664"/>
      <c r="P14" s="667">
        <v>15766.14</v>
      </c>
      <c r="Q14" s="655" t="s">
        <v>1327</v>
      </c>
      <c r="R14" s="655" t="s">
        <v>1347</v>
      </c>
      <c r="S14" s="114"/>
    </row>
    <row r="15" spans="1:19" s="90" customFormat="1" ht="108" customHeight="1" x14ac:dyDescent="0.25">
      <c r="A15" s="672"/>
      <c r="B15" s="672"/>
      <c r="C15" s="672"/>
      <c r="D15" s="657"/>
      <c r="E15" s="981"/>
      <c r="F15" s="657"/>
      <c r="G15" s="657"/>
      <c r="H15" s="46" t="s">
        <v>42</v>
      </c>
      <c r="I15" s="46">
        <v>200</v>
      </c>
      <c r="J15" s="1165"/>
      <c r="K15" s="417"/>
      <c r="L15" s="663"/>
      <c r="M15" s="666"/>
      <c r="N15" s="669"/>
      <c r="O15" s="666"/>
      <c r="P15" s="669"/>
      <c r="Q15" s="657"/>
      <c r="R15" s="657"/>
    </row>
    <row r="16" spans="1:19" s="90" customFormat="1" x14ac:dyDescent="0.25">
      <c r="A16" s="652" t="s">
        <v>1366</v>
      </c>
      <c r="B16" s="653"/>
      <c r="C16" s="653"/>
      <c r="D16" s="653"/>
      <c r="E16" s="653"/>
      <c r="F16" s="653"/>
      <c r="G16" s="653"/>
      <c r="H16" s="653"/>
      <c r="I16" s="653"/>
      <c r="J16" s="653"/>
      <c r="K16" s="653"/>
      <c r="L16" s="653"/>
      <c r="M16" s="653"/>
      <c r="N16" s="653"/>
      <c r="O16" s="653"/>
      <c r="P16" s="653"/>
      <c r="Q16" s="653"/>
      <c r="R16" s="654"/>
    </row>
    <row r="17" spans="1:18" s="90" customFormat="1" ht="180" x14ac:dyDescent="0.25">
      <c r="A17" s="82">
        <v>7</v>
      </c>
      <c r="B17" s="82">
        <v>1</v>
      </c>
      <c r="C17" s="82">
        <v>4</v>
      </c>
      <c r="D17" s="83">
        <v>2</v>
      </c>
      <c r="E17" s="85" t="s">
        <v>1348</v>
      </c>
      <c r="F17" s="83" t="s">
        <v>1349</v>
      </c>
      <c r="G17" s="82" t="s">
        <v>1350</v>
      </c>
      <c r="H17" s="412" t="s">
        <v>1338</v>
      </c>
      <c r="I17" s="82">
        <v>200</v>
      </c>
      <c r="J17" s="83" t="s">
        <v>1351</v>
      </c>
      <c r="L17" s="88" t="s">
        <v>52</v>
      </c>
      <c r="M17" s="89"/>
      <c r="N17" s="89">
        <v>40000</v>
      </c>
      <c r="O17" s="89"/>
      <c r="P17" s="89">
        <v>40000</v>
      </c>
      <c r="Q17" s="83" t="s">
        <v>1327</v>
      </c>
      <c r="R17" s="83" t="s">
        <v>1328</v>
      </c>
    </row>
    <row r="18" spans="1:18" s="115" customFormat="1" ht="180" x14ac:dyDescent="0.25">
      <c r="A18" s="48">
        <v>7</v>
      </c>
      <c r="B18" s="48">
        <v>1</v>
      </c>
      <c r="C18" s="48">
        <v>4</v>
      </c>
      <c r="D18" s="49">
        <v>2</v>
      </c>
      <c r="E18" s="164" t="s">
        <v>1348</v>
      </c>
      <c r="F18" s="49" t="s">
        <v>1349</v>
      </c>
      <c r="G18" s="48" t="s">
        <v>1350</v>
      </c>
      <c r="H18" s="46" t="s">
        <v>1338</v>
      </c>
      <c r="I18" s="48">
        <v>200</v>
      </c>
      <c r="J18" s="49" t="s">
        <v>1351</v>
      </c>
      <c r="K18" s="306"/>
      <c r="L18" s="54" t="s">
        <v>52</v>
      </c>
      <c r="M18" s="51"/>
      <c r="N18" s="56">
        <v>43642.57</v>
      </c>
      <c r="O18" s="51"/>
      <c r="P18" s="56">
        <v>43642.57</v>
      </c>
      <c r="Q18" s="49" t="s">
        <v>1327</v>
      </c>
      <c r="R18" s="49" t="s">
        <v>1347</v>
      </c>
    </row>
    <row r="19" spans="1:18" x14ac:dyDescent="0.25">
      <c r="A19" s="652" t="s">
        <v>1352</v>
      </c>
      <c r="B19" s="653"/>
      <c r="C19" s="653"/>
      <c r="D19" s="653"/>
      <c r="E19" s="653"/>
      <c r="F19" s="653"/>
      <c r="G19" s="653"/>
      <c r="H19" s="653"/>
      <c r="I19" s="653"/>
      <c r="J19" s="653"/>
      <c r="K19" s="653"/>
      <c r="L19" s="653"/>
      <c r="M19" s="653"/>
      <c r="N19" s="653"/>
      <c r="O19" s="653"/>
      <c r="P19" s="653"/>
      <c r="Q19" s="653"/>
      <c r="R19" s="654"/>
    </row>
    <row r="20" spans="1:18" ht="105" x14ac:dyDescent="0.25">
      <c r="A20" s="82">
        <v>8</v>
      </c>
      <c r="B20" s="82">
        <v>1</v>
      </c>
      <c r="C20" s="82">
        <v>4</v>
      </c>
      <c r="D20" s="82">
        <v>2</v>
      </c>
      <c r="E20" s="83" t="s">
        <v>1353</v>
      </c>
      <c r="F20" s="83" t="s">
        <v>1354</v>
      </c>
      <c r="G20" s="83" t="s">
        <v>613</v>
      </c>
      <c r="H20" s="83" t="s">
        <v>140</v>
      </c>
      <c r="I20" s="82">
        <v>50</v>
      </c>
      <c r="J20" s="83" t="s">
        <v>1355</v>
      </c>
      <c r="K20" s="83" t="s">
        <v>52</v>
      </c>
      <c r="L20" s="293"/>
      <c r="M20" s="89"/>
      <c r="N20" s="89">
        <v>19550</v>
      </c>
      <c r="O20" s="89"/>
      <c r="P20" s="89">
        <v>19550</v>
      </c>
      <c r="Q20" s="83" t="s">
        <v>1327</v>
      </c>
      <c r="R20" s="83" t="s">
        <v>1328</v>
      </c>
    </row>
    <row r="21" spans="1:18" s="115" customFormat="1" ht="113.25" customHeight="1" x14ac:dyDescent="0.25">
      <c r="A21" s="48">
        <v>8</v>
      </c>
      <c r="B21" s="48">
        <v>1</v>
      </c>
      <c r="C21" s="48">
        <v>4</v>
      </c>
      <c r="D21" s="48">
        <v>2</v>
      </c>
      <c r="E21" s="49" t="s">
        <v>1353</v>
      </c>
      <c r="F21" s="104" t="s">
        <v>1354</v>
      </c>
      <c r="G21" s="49" t="s">
        <v>613</v>
      </c>
      <c r="H21" s="49" t="s">
        <v>140</v>
      </c>
      <c r="I21" s="48">
        <v>50</v>
      </c>
      <c r="J21" s="49" t="s">
        <v>1355</v>
      </c>
      <c r="K21" s="306"/>
      <c r="L21" s="52" t="s">
        <v>52</v>
      </c>
      <c r="M21" s="110"/>
      <c r="N21" s="56">
        <v>12612.44</v>
      </c>
      <c r="O21" s="110"/>
      <c r="P21" s="56">
        <v>12612.44</v>
      </c>
      <c r="Q21" s="49" t="s">
        <v>1327</v>
      </c>
      <c r="R21" s="49" t="s">
        <v>1347</v>
      </c>
    </row>
    <row r="22" spans="1:18" s="115" customFormat="1" x14ac:dyDescent="0.25">
      <c r="A22" s="652" t="s">
        <v>1356</v>
      </c>
      <c r="B22" s="653"/>
      <c r="C22" s="653"/>
      <c r="D22" s="653"/>
      <c r="E22" s="653"/>
      <c r="F22" s="653"/>
      <c r="G22" s="653"/>
      <c r="H22" s="653"/>
      <c r="I22" s="653"/>
      <c r="J22" s="653"/>
      <c r="K22" s="653"/>
      <c r="L22" s="653"/>
      <c r="M22" s="653"/>
      <c r="N22" s="653"/>
      <c r="O22" s="653"/>
      <c r="P22" s="653"/>
      <c r="Q22" s="653"/>
      <c r="R22" s="654"/>
    </row>
    <row r="23" spans="1:18" ht="135" x14ac:dyDescent="0.25">
      <c r="A23" s="82">
        <v>9</v>
      </c>
      <c r="B23" s="82">
        <v>1</v>
      </c>
      <c r="C23" s="82">
        <v>4</v>
      </c>
      <c r="D23" s="82">
        <v>5</v>
      </c>
      <c r="E23" s="83" t="s">
        <v>1357</v>
      </c>
      <c r="F23" s="83" t="s">
        <v>1358</v>
      </c>
      <c r="G23" s="83" t="s">
        <v>606</v>
      </c>
      <c r="H23" s="83" t="s">
        <v>140</v>
      </c>
      <c r="I23" s="82">
        <v>40</v>
      </c>
      <c r="J23" s="83" t="s">
        <v>1355</v>
      </c>
      <c r="K23" s="414"/>
      <c r="L23" s="83" t="s">
        <v>52</v>
      </c>
      <c r="M23" s="89"/>
      <c r="N23" s="89">
        <v>75000</v>
      </c>
      <c r="O23" s="89"/>
      <c r="P23" s="89">
        <v>75000</v>
      </c>
      <c r="Q23" s="83" t="s">
        <v>1327</v>
      </c>
      <c r="R23" s="83" t="s">
        <v>1328</v>
      </c>
    </row>
    <row r="24" spans="1:18" s="115" customFormat="1" ht="135" x14ac:dyDescent="0.25">
      <c r="A24" s="48">
        <v>9</v>
      </c>
      <c r="B24" s="48">
        <v>1</v>
      </c>
      <c r="C24" s="48">
        <v>4</v>
      </c>
      <c r="D24" s="48">
        <v>5</v>
      </c>
      <c r="E24" s="49" t="s">
        <v>1368</v>
      </c>
      <c r="F24" s="49" t="s">
        <v>1358</v>
      </c>
      <c r="G24" s="49" t="s">
        <v>606</v>
      </c>
      <c r="H24" s="49" t="s">
        <v>140</v>
      </c>
      <c r="I24" s="291">
        <v>35</v>
      </c>
      <c r="J24" s="49" t="s">
        <v>1355</v>
      </c>
      <c r="K24" s="306"/>
      <c r="L24" s="49" t="s">
        <v>52</v>
      </c>
      <c r="M24" s="110"/>
      <c r="N24" s="110">
        <v>75000</v>
      </c>
      <c r="O24" s="110"/>
      <c r="P24" s="110">
        <v>75000</v>
      </c>
      <c r="Q24" s="49" t="s">
        <v>1327</v>
      </c>
      <c r="R24" s="49" t="s">
        <v>1347</v>
      </c>
    </row>
    <row r="25" spans="1:18" s="115" customFormat="1" x14ac:dyDescent="0.25">
      <c r="A25" s="652" t="s">
        <v>1359</v>
      </c>
      <c r="B25" s="653"/>
      <c r="C25" s="653"/>
      <c r="D25" s="653"/>
      <c r="E25" s="653"/>
      <c r="F25" s="653"/>
      <c r="G25" s="653"/>
      <c r="H25" s="653"/>
      <c r="I25" s="653"/>
      <c r="J25" s="653"/>
      <c r="K25" s="653"/>
      <c r="L25" s="653"/>
      <c r="M25" s="653"/>
      <c r="N25" s="653"/>
      <c r="O25" s="653"/>
      <c r="P25" s="653"/>
      <c r="Q25" s="653"/>
      <c r="R25" s="654"/>
    </row>
    <row r="26" spans="1:18" ht="142.5" customHeight="1" x14ac:dyDescent="0.25">
      <c r="A26" s="82">
        <v>10</v>
      </c>
      <c r="B26" s="82">
        <v>1</v>
      </c>
      <c r="C26" s="82">
        <v>4</v>
      </c>
      <c r="D26" s="82">
        <v>5</v>
      </c>
      <c r="E26" s="83" t="s">
        <v>1360</v>
      </c>
      <c r="F26" s="83" t="s">
        <v>1361</v>
      </c>
      <c r="G26" s="83" t="s">
        <v>606</v>
      </c>
      <c r="H26" s="83" t="s">
        <v>140</v>
      </c>
      <c r="I26" s="82">
        <v>45</v>
      </c>
      <c r="J26" s="83" t="s">
        <v>1355</v>
      </c>
      <c r="K26" s="293"/>
      <c r="L26" s="83" t="s">
        <v>52</v>
      </c>
      <c r="M26" s="89"/>
      <c r="N26" s="89">
        <v>75000</v>
      </c>
      <c r="O26" s="89"/>
      <c r="P26" s="89">
        <v>75000</v>
      </c>
      <c r="Q26" s="83" t="s">
        <v>1327</v>
      </c>
      <c r="R26" s="83" t="s">
        <v>1328</v>
      </c>
    </row>
    <row r="27" spans="1:18" s="115" customFormat="1" ht="113.25" customHeight="1" x14ac:dyDescent="0.25">
      <c r="A27" s="418">
        <v>11</v>
      </c>
      <c r="B27" s="418">
        <v>1</v>
      </c>
      <c r="C27" s="418">
        <v>4</v>
      </c>
      <c r="D27" s="418">
        <v>5</v>
      </c>
      <c r="E27" s="209" t="s">
        <v>1362</v>
      </c>
      <c r="F27" s="209" t="s">
        <v>1363</v>
      </c>
      <c r="G27" s="209" t="s">
        <v>606</v>
      </c>
      <c r="H27" s="209" t="s">
        <v>140</v>
      </c>
      <c r="I27" s="418">
        <v>20</v>
      </c>
      <c r="J27" s="209" t="s">
        <v>1364</v>
      </c>
      <c r="K27" s="415"/>
      <c r="L27" s="209" t="s">
        <v>52</v>
      </c>
      <c r="M27" s="419"/>
      <c r="N27" s="419">
        <v>26400</v>
      </c>
      <c r="O27" s="419"/>
      <c r="P27" s="419">
        <v>26400</v>
      </c>
      <c r="Q27" s="209" t="s">
        <v>1327</v>
      </c>
      <c r="R27" s="209" t="s">
        <v>1347</v>
      </c>
    </row>
    <row r="28" spans="1:18" s="115" customFormat="1" ht="33.75" customHeight="1" x14ac:dyDescent="0.25">
      <c r="A28" s="945" t="s">
        <v>1365</v>
      </c>
      <c r="B28" s="946"/>
      <c r="C28" s="946"/>
      <c r="D28" s="946"/>
      <c r="E28" s="946"/>
      <c r="F28" s="946"/>
      <c r="G28" s="946"/>
      <c r="H28" s="946"/>
      <c r="I28" s="946"/>
      <c r="J28" s="946"/>
      <c r="K28" s="946"/>
      <c r="L28" s="946"/>
      <c r="M28" s="946"/>
      <c r="N28" s="946"/>
      <c r="O28" s="946"/>
      <c r="P28" s="946"/>
      <c r="Q28" s="946"/>
      <c r="R28" s="947"/>
    </row>
    <row r="30" spans="1:18" x14ac:dyDescent="0.25">
      <c r="L30" s="421"/>
      <c r="M30" s="716" t="s">
        <v>1369</v>
      </c>
      <c r="N30" s="717"/>
      <c r="O30" s="718" t="s">
        <v>1370</v>
      </c>
      <c r="P30" s="718"/>
    </row>
    <row r="31" spans="1:18" x14ac:dyDescent="0.25">
      <c r="L31" s="421"/>
      <c r="M31" s="438" t="s">
        <v>1371</v>
      </c>
      <c r="N31" s="438" t="s">
        <v>1372</v>
      </c>
      <c r="O31" s="438" t="s">
        <v>1371</v>
      </c>
      <c r="P31" s="438" t="s">
        <v>1372</v>
      </c>
    </row>
    <row r="32" spans="1:18" x14ac:dyDescent="0.25">
      <c r="L32" s="470" t="s">
        <v>1373</v>
      </c>
      <c r="M32" s="466">
        <v>10</v>
      </c>
      <c r="N32" s="472">
        <v>367134.48</v>
      </c>
      <c r="O32" s="461" t="s">
        <v>805</v>
      </c>
      <c r="P32" s="522" t="s">
        <v>805</v>
      </c>
    </row>
    <row r="33" spans="9:16" x14ac:dyDescent="0.25">
      <c r="L33" s="470" t="s">
        <v>1374</v>
      </c>
      <c r="M33" s="469">
        <v>11</v>
      </c>
      <c r="N33" s="460">
        <f>O7+O8+O9+O10+O11+P14+P18+P21+P24+P26+P27</f>
        <v>391005.63</v>
      </c>
      <c r="O33" s="461" t="s">
        <v>805</v>
      </c>
      <c r="P33" s="522" t="s">
        <v>805</v>
      </c>
    </row>
    <row r="41" spans="9:16" x14ac:dyDescent="0.25">
      <c r="I41" s="2"/>
    </row>
  </sheetData>
  <mergeCells count="51">
    <mergeCell ref="M30:N30"/>
    <mergeCell ref="O30:P30"/>
    <mergeCell ref="O4:P4"/>
    <mergeCell ref="A4:A5"/>
    <mergeCell ref="B4:B5"/>
    <mergeCell ref="C4:C5"/>
    <mergeCell ref="D4:D5"/>
    <mergeCell ref="E4:E5"/>
    <mergeCell ref="F4:F5"/>
    <mergeCell ref="M14:M15"/>
    <mergeCell ref="N14:N15"/>
    <mergeCell ref="O14:O15"/>
    <mergeCell ref="P14:P15"/>
    <mergeCell ref="A28:R28"/>
    <mergeCell ref="Q4:Q5"/>
    <mergeCell ref="R4:R5"/>
    <mergeCell ref="G4:G5"/>
    <mergeCell ref="H4:I4"/>
    <mergeCell ref="J4:J5"/>
    <mergeCell ref="A12:A13"/>
    <mergeCell ref="B12:B13"/>
    <mergeCell ref="C12:C13"/>
    <mergeCell ref="D12:D13"/>
    <mergeCell ref="E12:E13"/>
    <mergeCell ref="K4:L4"/>
    <mergeCell ref="M4:N4"/>
    <mergeCell ref="R12:R13"/>
    <mergeCell ref="A14:A15"/>
    <mergeCell ref="B14:B15"/>
    <mergeCell ref="C14:C15"/>
    <mergeCell ref="D14:D15"/>
    <mergeCell ref="E14:E15"/>
    <mergeCell ref="F14:F15"/>
    <mergeCell ref="G14:G15"/>
    <mergeCell ref="J14:J15"/>
    <mergeCell ref="L14:L15"/>
    <mergeCell ref="L12:L13"/>
    <mergeCell ref="M12:M13"/>
    <mergeCell ref="N12:N13"/>
    <mergeCell ref="O12:O13"/>
    <mergeCell ref="A22:R22"/>
    <mergeCell ref="A25:R25"/>
    <mergeCell ref="R14:R15"/>
    <mergeCell ref="P12:P13"/>
    <mergeCell ref="Q12:Q13"/>
    <mergeCell ref="Q14:Q15"/>
    <mergeCell ref="A16:R16"/>
    <mergeCell ref="A19:R19"/>
    <mergeCell ref="F12:F13"/>
    <mergeCell ref="G12:G13"/>
    <mergeCell ref="J12: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115"/>
  <sheetViews>
    <sheetView tabSelected="1" zoomScale="70" zoomScaleNormal="70" workbookViewId="0">
      <selection activeCell="A2" sqref="A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2.7109375" customWidth="1"/>
    <col min="13" max="16" width="14.7109375" style="2" customWidth="1"/>
    <col min="17" max="17" width="19.140625" customWidth="1"/>
    <col min="18" max="18" width="19.42578125" customWidth="1"/>
    <col min="19" max="19" width="19.5703125" customWidth="1"/>
    <col min="20" max="20" width="11.28515625" bestFit="1" customWidth="1"/>
    <col min="21" max="21" width="12"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2" spans="1:20" x14ac:dyDescent="0.25">
      <c r="A2" s="1" t="s">
        <v>1598</v>
      </c>
    </row>
    <row r="4" spans="1:20"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20" s="4" customFormat="1" ht="35.25" customHeight="1" x14ac:dyDescent="0.2">
      <c r="A5" s="689"/>
      <c r="B5" s="691"/>
      <c r="C5" s="691"/>
      <c r="D5" s="691"/>
      <c r="E5" s="689"/>
      <c r="F5" s="689"/>
      <c r="G5" s="689"/>
      <c r="H5" s="5" t="s">
        <v>14</v>
      </c>
      <c r="I5" s="5" t="s">
        <v>15</v>
      </c>
      <c r="J5" s="689"/>
      <c r="K5" s="6">
        <v>2018</v>
      </c>
      <c r="L5" s="6">
        <v>2019</v>
      </c>
      <c r="M5" s="7">
        <v>2018</v>
      </c>
      <c r="N5" s="7">
        <v>2019</v>
      </c>
      <c r="O5" s="7">
        <v>2018</v>
      </c>
      <c r="P5" s="7">
        <v>2019</v>
      </c>
      <c r="Q5" s="689"/>
      <c r="R5" s="691"/>
      <c r="S5" s="3"/>
    </row>
    <row r="6" spans="1:20" s="4" customFormat="1" ht="15.75" customHeight="1" x14ac:dyDescent="0.2">
      <c r="A6" s="8" t="s">
        <v>16</v>
      </c>
      <c r="B6" s="9" t="s">
        <v>17</v>
      </c>
      <c r="C6" s="9" t="s">
        <v>18</v>
      </c>
      <c r="D6" s="9" t="s">
        <v>19</v>
      </c>
      <c r="E6" s="8" t="s">
        <v>20</v>
      </c>
      <c r="F6" s="8" t="s">
        <v>21</v>
      </c>
      <c r="G6" s="8" t="s">
        <v>22</v>
      </c>
      <c r="H6" s="9" t="s">
        <v>23</v>
      </c>
      <c r="I6" s="9" t="s">
        <v>24</v>
      </c>
      <c r="J6" s="8" t="s">
        <v>25</v>
      </c>
      <c r="K6" s="10" t="s">
        <v>26</v>
      </c>
      <c r="L6" s="10" t="s">
        <v>27</v>
      </c>
      <c r="M6" s="11" t="s">
        <v>28</v>
      </c>
      <c r="N6" s="11" t="s">
        <v>29</v>
      </c>
      <c r="O6" s="11" t="s">
        <v>30</v>
      </c>
      <c r="P6" s="11" t="s">
        <v>31</v>
      </c>
      <c r="Q6" s="8" t="s">
        <v>32</v>
      </c>
      <c r="R6" s="9" t="s">
        <v>33</v>
      </c>
      <c r="S6" s="3"/>
    </row>
    <row r="7" spans="1:20" s="14" customFormat="1" ht="71.25" customHeight="1" x14ac:dyDescent="0.25">
      <c r="A7" s="633">
        <v>1</v>
      </c>
      <c r="B7" s="633">
        <v>1</v>
      </c>
      <c r="C7" s="633">
        <v>4</v>
      </c>
      <c r="D7" s="634">
        <v>2</v>
      </c>
      <c r="E7" s="635" t="s">
        <v>34</v>
      </c>
      <c r="F7" s="634" t="s">
        <v>35</v>
      </c>
      <c r="G7" s="634" t="s">
        <v>36</v>
      </c>
      <c r="H7" s="12" t="s">
        <v>37</v>
      </c>
      <c r="I7" s="12">
        <v>1</v>
      </c>
      <c r="J7" s="636" t="s">
        <v>38</v>
      </c>
      <c r="K7" s="636" t="s">
        <v>39</v>
      </c>
      <c r="L7" s="636"/>
      <c r="M7" s="686">
        <v>96590.43</v>
      </c>
      <c r="N7" s="637"/>
      <c r="O7" s="686">
        <v>96590.43</v>
      </c>
      <c r="P7" s="637"/>
      <c r="Q7" s="636" t="s">
        <v>40</v>
      </c>
      <c r="R7" s="687" t="s">
        <v>41</v>
      </c>
      <c r="S7" s="13"/>
    </row>
    <row r="8" spans="1:20" s="14" customFormat="1" ht="71.25" customHeight="1" x14ac:dyDescent="0.25">
      <c r="A8" s="633"/>
      <c r="B8" s="633"/>
      <c r="C8" s="633"/>
      <c r="D8" s="634"/>
      <c r="E8" s="635"/>
      <c r="F8" s="634"/>
      <c r="G8" s="634"/>
      <c r="H8" s="12" t="s">
        <v>42</v>
      </c>
      <c r="I8" s="12" t="s">
        <v>43</v>
      </c>
      <c r="J8" s="636"/>
      <c r="K8" s="636"/>
      <c r="L8" s="636"/>
      <c r="M8" s="686"/>
      <c r="N8" s="637"/>
      <c r="O8" s="686"/>
      <c r="P8" s="637"/>
      <c r="Q8" s="636"/>
      <c r="R8" s="687"/>
      <c r="S8" s="13"/>
      <c r="T8" s="15"/>
    </row>
    <row r="9" spans="1:20" s="14" customFormat="1" ht="107.25" customHeight="1" x14ac:dyDescent="0.25">
      <c r="A9" s="633"/>
      <c r="B9" s="633"/>
      <c r="C9" s="633"/>
      <c r="D9" s="634"/>
      <c r="E9" s="635"/>
      <c r="F9" s="634"/>
      <c r="G9" s="634"/>
      <c r="H9" s="16" t="s">
        <v>44</v>
      </c>
      <c r="I9" s="17" t="s">
        <v>45</v>
      </c>
      <c r="J9" s="636"/>
      <c r="K9" s="636"/>
      <c r="L9" s="636"/>
      <c r="M9" s="686"/>
      <c r="N9" s="637"/>
      <c r="O9" s="686"/>
      <c r="P9" s="637"/>
      <c r="Q9" s="636"/>
      <c r="R9" s="687"/>
      <c r="S9" s="13"/>
    </row>
    <row r="10" spans="1:20" s="14" customFormat="1" ht="34.5" customHeight="1" x14ac:dyDescent="0.25">
      <c r="A10" s="633">
        <v>2</v>
      </c>
      <c r="B10" s="633">
        <v>1</v>
      </c>
      <c r="C10" s="634">
        <v>4</v>
      </c>
      <c r="D10" s="633">
        <v>2</v>
      </c>
      <c r="E10" s="635" t="s">
        <v>46</v>
      </c>
      <c r="F10" s="634" t="s">
        <v>47</v>
      </c>
      <c r="G10" s="634" t="s">
        <v>48</v>
      </c>
      <c r="H10" s="18" t="s">
        <v>49</v>
      </c>
      <c r="I10" s="17" t="s">
        <v>50</v>
      </c>
      <c r="J10" s="634" t="s">
        <v>51</v>
      </c>
      <c r="K10" s="643" t="s">
        <v>52</v>
      </c>
      <c r="L10" s="643"/>
      <c r="M10" s="644">
        <v>6684.78</v>
      </c>
      <c r="N10" s="644"/>
      <c r="O10" s="644">
        <v>6684.78</v>
      </c>
      <c r="P10" s="644"/>
      <c r="Q10" s="634" t="s">
        <v>40</v>
      </c>
      <c r="R10" s="645" t="s">
        <v>41</v>
      </c>
      <c r="S10" s="13"/>
    </row>
    <row r="11" spans="1:20" s="14" customFormat="1" ht="34.5" customHeight="1" x14ac:dyDescent="0.25">
      <c r="A11" s="633"/>
      <c r="B11" s="633"/>
      <c r="C11" s="634"/>
      <c r="D11" s="633"/>
      <c r="E11" s="635"/>
      <c r="F11" s="634"/>
      <c r="G11" s="634"/>
      <c r="H11" s="18" t="s">
        <v>42</v>
      </c>
      <c r="I11" s="17" t="s">
        <v>53</v>
      </c>
      <c r="J11" s="634"/>
      <c r="K11" s="643"/>
      <c r="L11" s="643"/>
      <c r="M11" s="644"/>
      <c r="N11" s="644"/>
      <c r="O11" s="644"/>
      <c r="P11" s="644"/>
      <c r="Q11" s="634"/>
      <c r="R11" s="645"/>
      <c r="S11" s="13"/>
    </row>
    <row r="12" spans="1:20" s="14" customFormat="1" ht="76.5" customHeight="1" x14ac:dyDescent="0.25">
      <c r="A12" s="633">
        <v>3</v>
      </c>
      <c r="B12" s="633">
        <v>1</v>
      </c>
      <c r="C12" s="634">
        <v>4</v>
      </c>
      <c r="D12" s="633">
        <v>2</v>
      </c>
      <c r="E12" s="635" t="s">
        <v>54</v>
      </c>
      <c r="F12" s="634" t="s">
        <v>55</v>
      </c>
      <c r="G12" s="634" t="s">
        <v>56</v>
      </c>
      <c r="H12" s="18" t="s">
        <v>57</v>
      </c>
      <c r="I12" s="17" t="s">
        <v>50</v>
      </c>
      <c r="J12" s="634" t="s">
        <v>58</v>
      </c>
      <c r="K12" s="643" t="s">
        <v>39</v>
      </c>
      <c r="L12" s="643"/>
      <c r="M12" s="644">
        <v>32582.63</v>
      </c>
      <c r="N12" s="644"/>
      <c r="O12" s="644">
        <v>32582.63</v>
      </c>
      <c r="P12" s="644"/>
      <c r="Q12" s="634" t="s">
        <v>40</v>
      </c>
      <c r="R12" s="645" t="s">
        <v>41</v>
      </c>
      <c r="S12" s="13"/>
    </row>
    <row r="13" spans="1:20" s="14" customFormat="1" ht="121.5" customHeight="1" x14ac:dyDescent="0.25">
      <c r="A13" s="633"/>
      <c r="B13" s="633"/>
      <c r="C13" s="634"/>
      <c r="D13" s="633"/>
      <c r="E13" s="635"/>
      <c r="F13" s="634"/>
      <c r="G13" s="634"/>
      <c r="H13" s="18" t="s">
        <v>42</v>
      </c>
      <c r="I13" s="17" t="s">
        <v>59</v>
      </c>
      <c r="J13" s="634"/>
      <c r="K13" s="643"/>
      <c r="L13" s="643"/>
      <c r="M13" s="644"/>
      <c r="N13" s="644"/>
      <c r="O13" s="644"/>
      <c r="P13" s="644"/>
      <c r="Q13" s="634"/>
      <c r="R13" s="645"/>
      <c r="S13" s="13"/>
    </row>
    <row r="14" spans="1:20" s="14" customFormat="1" ht="65.25" customHeight="1" x14ac:dyDescent="0.25">
      <c r="A14" s="633">
        <v>4</v>
      </c>
      <c r="B14" s="633">
        <v>1</v>
      </c>
      <c r="C14" s="634">
        <v>4</v>
      </c>
      <c r="D14" s="633">
        <v>2</v>
      </c>
      <c r="E14" s="635" t="s">
        <v>60</v>
      </c>
      <c r="F14" s="634" t="s">
        <v>61</v>
      </c>
      <c r="G14" s="634" t="s">
        <v>56</v>
      </c>
      <c r="H14" s="18" t="s">
        <v>57</v>
      </c>
      <c r="I14" s="17" t="s">
        <v>50</v>
      </c>
      <c r="J14" s="634" t="s">
        <v>62</v>
      </c>
      <c r="K14" s="643" t="s">
        <v>52</v>
      </c>
      <c r="L14" s="643"/>
      <c r="M14" s="644">
        <v>69506.53</v>
      </c>
      <c r="N14" s="644"/>
      <c r="O14" s="644">
        <v>69334.63</v>
      </c>
      <c r="P14" s="644"/>
      <c r="Q14" s="634" t="s">
        <v>40</v>
      </c>
      <c r="R14" s="645" t="s">
        <v>41</v>
      </c>
      <c r="S14" s="13"/>
    </row>
    <row r="15" spans="1:20" s="14" customFormat="1" ht="71.25" customHeight="1" x14ac:dyDescent="0.25">
      <c r="A15" s="633"/>
      <c r="B15" s="633"/>
      <c r="C15" s="634"/>
      <c r="D15" s="633"/>
      <c r="E15" s="635"/>
      <c r="F15" s="634"/>
      <c r="G15" s="634"/>
      <c r="H15" s="18" t="s">
        <v>42</v>
      </c>
      <c r="I15" s="17" t="s">
        <v>63</v>
      </c>
      <c r="J15" s="634"/>
      <c r="K15" s="643"/>
      <c r="L15" s="643"/>
      <c r="M15" s="644"/>
      <c r="N15" s="644"/>
      <c r="O15" s="644"/>
      <c r="P15" s="644"/>
      <c r="Q15" s="634"/>
      <c r="R15" s="645"/>
      <c r="S15" s="13"/>
    </row>
    <row r="16" spans="1:20" s="14" customFormat="1" ht="53.25" customHeight="1" x14ac:dyDescent="0.25">
      <c r="A16" s="633">
        <v>5</v>
      </c>
      <c r="B16" s="633">
        <v>1</v>
      </c>
      <c r="C16" s="634">
        <v>4</v>
      </c>
      <c r="D16" s="633">
        <v>5</v>
      </c>
      <c r="E16" s="635" t="s">
        <v>64</v>
      </c>
      <c r="F16" s="634" t="s">
        <v>65</v>
      </c>
      <c r="G16" s="634" t="s">
        <v>66</v>
      </c>
      <c r="H16" s="18" t="s">
        <v>66</v>
      </c>
      <c r="I16" s="17" t="s">
        <v>50</v>
      </c>
      <c r="J16" s="634" t="s">
        <v>67</v>
      </c>
      <c r="K16" s="643" t="s">
        <v>39</v>
      </c>
      <c r="L16" s="643"/>
      <c r="M16" s="644">
        <v>26527</v>
      </c>
      <c r="N16" s="644"/>
      <c r="O16" s="644">
        <v>26527</v>
      </c>
      <c r="P16" s="644"/>
      <c r="Q16" s="634" t="s">
        <v>40</v>
      </c>
      <c r="R16" s="645" t="s">
        <v>41</v>
      </c>
      <c r="S16" s="13"/>
    </row>
    <row r="17" spans="1:19" s="14" customFormat="1" ht="53.25" customHeight="1" x14ac:dyDescent="0.25">
      <c r="A17" s="633"/>
      <c r="B17" s="633"/>
      <c r="C17" s="634"/>
      <c r="D17" s="633"/>
      <c r="E17" s="635"/>
      <c r="F17" s="634"/>
      <c r="G17" s="634"/>
      <c r="H17" s="18" t="s">
        <v>68</v>
      </c>
      <c r="I17" s="17" t="s">
        <v>69</v>
      </c>
      <c r="J17" s="634"/>
      <c r="K17" s="643"/>
      <c r="L17" s="643"/>
      <c r="M17" s="644"/>
      <c r="N17" s="644"/>
      <c r="O17" s="644"/>
      <c r="P17" s="644"/>
      <c r="Q17" s="634"/>
      <c r="R17" s="645"/>
      <c r="S17" s="13"/>
    </row>
    <row r="18" spans="1:19" s="14" customFormat="1" ht="75.75" customHeight="1" x14ac:dyDescent="0.25">
      <c r="A18" s="633">
        <v>6</v>
      </c>
      <c r="B18" s="633">
        <v>1</v>
      </c>
      <c r="C18" s="634">
        <v>4</v>
      </c>
      <c r="D18" s="633">
        <v>5</v>
      </c>
      <c r="E18" s="635" t="s">
        <v>70</v>
      </c>
      <c r="F18" s="634" t="s">
        <v>71</v>
      </c>
      <c r="G18" s="634" t="s">
        <v>72</v>
      </c>
      <c r="H18" s="18" t="s">
        <v>49</v>
      </c>
      <c r="I18" s="17" t="s">
        <v>73</v>
      </c>
      <c r="J18" s="634" t="s">
        <v>74</v>
      </c>
      <c r="K18" s="643" t="s">
        <v>39</v>
      </c>
      <c r="L18" s="643"/>
      <c r="M18" s="644">
        <v>43301.01</v>
      </c>
      <c r="N18" s="644"/>
      <c r="O18" s="644">
        <v>43301.01</v>
      </c>
      <c r="P18" s="644"/>
      <c r="Q18" s="634" t="s">
        <v>40</v>
      </c>
      <c r="R18" s="645" t="s">
        <v>41</v>
      </c>
      <c r="S18" s="13"/>
    </row>
    <row r="19" spans="1:19" s="14" customFormat="1" ht="81" customHeight="1" x14ac:dyDescent="0.25">
      <c r="A19" s="633"/>
      <c r="B19" s="633"/>
      <c r="C19" s="634"/>
      <c r="D19" s="633"/>
      <c r="E19" s="635"/>
      <c r="F19" s="634"/>
      <c r="G19" s="634"/>
      <c r="H19" s="18" t="s">
        <v>75</v>
      </c>
      <c r="I19" s="17" t="s">
        <v>76</v>
      </c>
      <c r="J19" s="634"/>
      <c r="K19" s="643"/>
      <c r="L19" s="643"/>
      <c r="M19" s="644"/>
      <c r="N19" s="644"/>
      <c r="O19" s="644"/>
      <c r="P19" s="644"/>
      <c r="Q19" s="634"/>
      <c r="R19" s="645"/>
      <c r="S19" s="13"/>
    </row>
    <row r="20" spans="1:19" s="14" customFormat="1" ht="114" customHeight="1" x14ac:dyDescent="0.25">
      <c r="A20" s="633"/>
      <c r="B20" s="633"/>
      <c r="C20" s="634"/>
      <c r="D20" s="633"/>
      <c r="E20" s="635"/>
      <c r="F20" s="634"/>
      <c r="G20" s="634"/>
      <c r="H20" s="18" t="s">
        <v>77</v>
      </c>
      <c r="I20" s="17" t="s">
        <v>78</v>
      </c>
      <c r="J20" s="634"/>
      <c r="K20" s="643"/>
      <c r="L20" s="643"/>
      <c r="M20" s="644"/>
      <c r="N20" s="644"/>
      <c r="O20" s="644"/>
      <c r="P20" s="644"/>
      <c r="Q20" s="634"/>
      <c r="R20" s="645"/>
      <c r="S20" s="13"/>
    </row>
    <row r="21" spans="1:19" s="14" customFormat="1" ht="84.75" customHeight="1" x14ac:dyDescent="0.25">
      <c r="A21" s="633">
        <v>7</v>
      </c>
      <c r="B21" s="633">
        <v>1</v>
      </c>
      <c r="C21" s="634">
        <v>4</v>
      </c>
      <c r="D21" s="633">
        <v>5</v>
      </c>
      <c r="E21" s="635" t="s">
        <v>79</v>
      </c>
      <c r="F21" s="634" t="s">
        <v>80</v>
      </c>
      <c r="G21" s="634" t="s">
        <v>81</v>
      </c>
      <c r="H21" s="18" t="s">
        <v>82</v>
      </c>
      <c r="I21" s="17" t="s">
        <v>83</v>
      </c>
      <c r="J21" s="634" t="s">
        <v>84</v>
      </c>
      <c r="K21" s="643" t="s">
        <v>39</v>
      </c>
      <c r="L21" s="643"/>
      <c r="M21" s="644">
        <v>51516.67</v>
      </c>
      <c r="N21" s="644"/>
      <c r="O21" s="644">
        <v>51516.67</v>
      </c>
      <c r="P21" s="644"/>
      <c r="Q21" s="634" t="s">
        <v>40</v>
      </c>
      <c r="R21" s="645" t="s">
        <v>41</v>
      </c>
      <c r="S21" s="13"/>
    </row>
    <row r="22" spans="1:19" s="14" customFormat="1" ht="84.75" customHeight="1" x14ac:dyDescent="0.25">
      <c r="A22" s="633"/>
      <c r="B22" s="633"/>
      <c r="C22" s="634"/>
      <c r="D22" s="633"/>
      <c r="E22" s="635"/>
      <c r="F22" s="634"/>
      <c r="G22" s="634"/>
      <c r="H22" s="18" t="s">
        <v>42</v>
      </c>
      <c r="I22" s="17" t="s">
        <v>85</v>
      </c>
      <c r="J22" s="634"/>
      <c r="K22" s="643"/>
      <c r="L22" s="643"/>
      <c r="M22" s="644"/>
      <c r="N22" s="644"/>
      <c r="O22" s="644"/>
      <c r="P22" s="644"/>
      <c r="Q22" s="634"/>
      <c r="R22" s="645"/>
      <c r="S22" s="13"/>
    </row>
    <row r="23" spans="1:19" s="14" customFormat="1" ht="378" customHeight="1" x14ac:dyDescent="0.25">
      <c r="A23" s="19">
        <v>8</v>
      </c>
      <c r="B23" s="19">
        <v>1</v>
      </c>
      <c r="C23" s="19">
        <v>4</v>
      </c>
      <c r="D23" s="18">
        <v>5</v>
      </c>
      <c r="E23" s="20" t="s">
        <v>86</v>
      </c>
      <c r="F23" s="21" t="s">
        <v>87</v>
      </c>
      <c r="G23" s="18" t="s">
        <v>88</v>
      </c>
      <c r="H23" s="18" t="s">
        <v>42</v>
      </c>
      <c r="I23" s="17" t="s">
        <v>89</v>
      </c>
      <c r="J23" s="18" t="s">
        <v>90</v>
      </c>
      <c r="K23" s="16" t="s">
        <v>52</v>
      </c>
      <c r="L23" s="16"/>
      <c r="M23" s="22">
        <v>134000</v>
      </c>
      <c r="N23" s="22"/>
      <c r="O23" s="22">
        <v>127875</v>
      </c>
      <c r="P23" s="22"/>
      <c r="Q23" s="18" t="s">
        <v>91</v>
      </c>
      <c r="R23" s="18" t="s">
        <v>92</v>
      </c>
      <c r="S23" s="13"/>
    </row>
    <row r="24" spans="1:19" s="14" customFormat="1" ht="315" customHeight="1" x14ac:dyDescent="0.25">
      <c r="A24" s="633">
        <v>9</v>
      </c>
      <c r="B24" s="633">
        <v>1</v>
      </c>
      <c r="C24" s="633">
        <v>4</v>
      </c>
      <c r="D24" s="634">
        <v>5</v>
      </c>
      <c r="E24" s="635" t="s">
        <v>93</v>
      </c>
      <c r="F24" s="634" t="s">
        <v>94</v>
      </c>
      <c r="G24" s="676" t="s">
        <v>95</v>
      </c>
      <c r="H24" s="18" t="s">
        <v>96</v>
      </c>
      <c r="I24" s="17" t="s">
        <v>97</v>
      </c>
      <c r="J24" s="634" t="s">
        <v>98</v>
      </c>
      <c r="K24" s="643" t="s">
        <v>39</v>
      </c>
      <c r="L24" s="643"/>
      <c r="M24" s="644">
        <v>191618.39</v>
      </c>
      <c r="N24" s="644"/>
      <c r="O24" s="644">
        <v>191618.39</v>
      </c>
      <c r="P24" s="644"/>
      <c r="Q24" s="634" t="s">
        <v>99</v>
      </c>
      <c r="R24" s="634" t="s">
        <v>100</v>
      </c>
      <c r="S24" s="13"/>
    </row>
    <row r="25" spans="1:19" s="14" customFormat="1" ht="328.5" customHeight="1" x14ac:dyDescent="0.25">
      <c r="A25" s="633"/>
      <c r="B25" s="633"/>
      <c r="C25" s="633"/>
      <c r="D25" s="634"/>
      <c r="E25" s="635"/>
      <c r="F25" s="634"/>
      <c r="G25" s="677"/>
      <c r="H25" s="18" t="s">
        <v>101</v>
      </c>
      <c r="I25" s="17" t="s">
        <v>102</v>
      </c>
      <c r="J25" s="634"/>
      <c r="K25" s="643"/>
      <c r="L25" s="643"/>
      <c r="M25" s="644"/>
      <c r="N25" s="644"/>
      <c r="O25" s="644"/>
      <c r="P25" s="644"/>
      <c r="Q25" s="634"/>
      <c r="R25" s="634"/>
      <c r="S25" s="13"/>
    </row>
    <row r="26" spans="1:19" s="14" customFormat="1" ht="80.25" customHeight="1" x14ac:dyDescent="0.25">
      <c r="A26" s="633">
        <v>10</v>
      </c>
      <c r="B26" s="633">
        <v>1</v>
      </c>
      <c r="C26" s="633">
        <v>4</v>
      </c>
      <c r="D26" s="634">
        <v>5</v>
      </c>
      <c r="E26" s="635" t="s">
        <v>103</v>
      </c>
      <c r="F26" s="634" t="s">
        <v>104</v>
      </c>
      <c r="G26" s="634" t="s">
        <v>105</v>
      </c>
      <c r="H26" s="18" t="s">
        <v>106</v>
      </c>
      <c r="I26" s="17" t="s">
        <v>107</v>
      </c>
      <c r="J26" s="634" t="s">
        <v>108</v>
      </c>
      <c r="K26" s="643" t="s">
        <v>52</v>
      </c>
      <c r="L26" s="643"/>
      <c r="M26" s="644">
        <v>76511</v>
      </c>
      <c r="N26" s="644"/>
      <c r="O26" s="644">
        <v>67986</v>
      </c>
      <c r="P26" s="644"/>
      <c r="Q26" s="634" t="s">
        <v>109</v>
      </c>
      <c r="R26" s="634" t="s">
        <v>110</v>
      </c>
      <c r="S26" s="13"/>
    </row>
    <row r="27" spans="1:19" s="14" customFormat="1" ht="80.25" customHeight="1" x14ac:dyDescent="0.25">
      <c r="A27" s="633"/>
      <c r="B27" s="633"/>
      <c r="C27" s="633"/>
      <c r="D27" s="634"/>
      <c r="E27" s="635"/>
      <c r="F27" s="634"/>
      <c r="G27" s="634"/>
      <c r="H27" s="18" t="s">
        <v>111</v>
      </c>
      <c r="I27" s="17" t="s">
        <v>83</v>
      </c>
      <c r="J27" s="634"/>
      <c r="K27" s="643"/>
      <c r="L27" s="643"/>
      <c r="M27" s="644"/>
      <c r="N27" s="644"/>
      <c r="O27" s="644"/>
      <c r="P27" s="644"/>
      <c r="Q27" s="634"/>
      <c r="R27" s="634"/>
      <c r="S27" s="13"/>
    </row>
    <row r="28" spans="1:19" s="14" customFormat="1" ht="37.5" customHeight="1" x14ac:dyDescent="0.25">
      <c r="A28" s="633">
        <v>11</v>
      </c>
      <c r="B28" s="633">
        <v>1</v>
      </c>
      <c r="C28" s="634">
        <v>4</v>
      </c>
      <c r="D28" s="633">
        <v>2</v>
      </c>
      <c r="E28" s="635" t="s">
        <v>112</v>
      </c>
      <c r="F28" s="634" t="s">
        <v>113</v>
      </c>
      <c r="G28" s="634" t="s">
        <v>114</v>
      </c>
      <c r="H28" s="18" t="s">
        <v>57</v>
      </c>
      <c r="I28" s="17" t="s">
        <v>50</v>
      </c>
      <c r="J28" s="634" t="s">
        <v>115</v>
      </c>
      <c r="K28" s="643" t="s">
        <v>52</v>
      </c>
      <c r="L28" s="643"/>
      <c r="M28" s="644">
        <v>44993.4</v>
      </c>
      <c r="N28" s="644"/>
      <c r="O28" s="644">
        <v>44993.4</v>
      </c>
      <c r="P28" s="644"/>
      <c r="Q28" s="634" t="s">
        <v>40</v>
      </c>
      <c r="R28" s="645" t="s">
        <v>116</v>
      </c>
    </row>
    <row r="29" spans="1:19" s="14" customFormat="1" ht="100.5" customHeight="1" x14ac:dyDescent="0.25">
      <c r="A29" s="633"/>
      <c r="B29" s="633"/>
      <c r="C29" s="634"/>
      <c r="D29" s="633"/>
      <c r="E29" s="635"/>
      <c r="F29" s="634"/>
      <c r="G29" s="634"/>
      <c r="H29" s="18" t="s">
        <v>42</v>
      </c>
      <c r="I29" s="17" t="s">
        <v>117</v>
      </c>
      <c r="J29" s="634"/>
      <c r="K29" s="643"/>
      <c r="L29" s="643"/>
      <c r="M29" s="644"/>
      <c r="N29" s="644"/>
      <c r="O29" s="644"/>
      <c r="P29" s="644"/>
      <c r="Q29" s="634"/>
      <c r="R29" s="645"/>
    </row>
    <row r="30" spans="1:19" s="14" customFormat="1" ht="107.25" customHeight="1" x14ac:dyDescent="0.25">
      <c r="A30" s="633">
        <v>12</v>
      </c>
      <c r="B30" s="633">
        <v>1</v>
      </c>
      <c r="C30" s="634">
        <v>4</v>
      </c>
      <c r="D30" s="633">
        <v>2</v>
      </c>
      <c r="E30" s="635" t="s">
        <v>118</v>
      </c>
      <c r="F30" s="634" t="s">
        <v>119</v>
      </c>
      <c r="G30" s="634" t="s">
        <v>81</v>
      </c>
      <c r="H30" s="18" t="s">
        <v>82</v>
      </c>
      <c r="I30" s="17" t="s">
        <v>73</v>
      </c>
      <c r="J30" s="634" t="s">
        <v>120</v>
      </c>
      <c r="K30" s="643"/>
      <c r="L30" s="643" t="s">
        <v>121</v>
      </c>
      <c r="M30" s="644"/>
      <c r="N30" s="644">
        <v>50000</v>
      </c>
      <c r="O30" s="644"/>
      <c r="P30" s="644">
        <v>50000</v>
      </c>
      <c r="Q30" s="634" t="s">
        <v>40</v>
      </c>
      <c r="R30" s="645" t="s">
        <v>41</v>
      </c>
      <c r="S30" s="13"/>
    </row>
    <row r="31" spans="1:19" s="14" customFormat="1" ht="84.75" customHeight="1" x14ac:dyDescent="0.25">
      <c r="A31" s="633"/>
      <c r="B31" s="633"/>
      <c r="C31" s="634"/>
      <c r="D31" s="633"/>
      <c r="E31" s="635"/>
      <c r="F31" s="634"/>
      <c r="G31" s="634"/>
      <c r="H31" s="18" t="s">
        <v>42</v>
      </c>
      <c r="I31" s="17" t="s">
        <v>97</v>
      </c>
      <c r="J31" s="634"/>
      <c r="K31" s="643"/>
      <c r="L31" s="643"/>
      <c r="M31" s="644"/>
      <c r="N31" s="644"/>
      <c r="O31" s="644"/>
      <c r="P31" s="644"/>
      <c r="Q31" s="634"/>
      <c r="R31" s="645"/>
      <c r="S31" s="13"/>
    </row>
    <row r="32" spans="1:19" s="14" customFormat="1" ht="107.25" customHeight="1" x14ac:dyDescent="0.25">
      <c r="A32" s="627">
        <v>12</v>
      </c>
      <c r="B32" s="627">
        <v>1</v>
      </c>
      <c r="C32" s="628">
        <v>4</v>
      </c>
      <c r="D32" s="627">
        <v>2</v>
      </c>
      <c r="E32" s="629" t="s">
        <v>118</v>
      </c>
      <c r="F32" s="628" t="s">
        <v>119</v>
      </c>
      <c r="G32" s="628" t="s">
        <v>81</v>
      </c>
      <c r="H32" s="23" t="s">
        <v>82</v>
      </c>
      <c r="I32" s="24" t="s">
        <v>73</v>
      </c>
      <c r="J32" s="628" t="s">
        <v>120</v>
      </c>
      <c r="K32" s="641"/>
      <c r="L32" s="641" t="s">
        <v>121</v>
      </c>
      <c r="M32" s="638"/>
      <c r="N32" s="638">
        <v>50000</v>
      </c>
      <c r="O32" s="638"/>
      <c r="P32" s="638">
        <v>50000</v>
      </c>
      <c r="Q32" s="639" t="s">
        <v>122</v>
      </c>
      <c r="R32" s="639" t="s">
        <v>123</v>
      </c>
      <c r="S32" s="13"/>
    </row>
    <row r="33" spans="1:19" s="14" customFormat="1" ht="84.75" customHeight="1" x14ac:dyDescent="0.25">
      <c r="A33" s="627"/>
      <c r="B33" s="627"/>
      <c r="C33" s="628"/>
      <c r="D33" s="627"/>
      <c r="E33" s="629"/>
      <c r="F33" s="628"/>
      <c r="G33" s="628"/>
      <c r="H33" s="23" t="s">
        <v>42</v>
      </c>
      <c r="I33" s="24" t="s">
        <v>97</v>
      </c>
      <c r="J33" s="628"/>
      <c r="K33" s="641"/>
      <c r="L33" s="641"/>
      <c r="M33" s="638"/>
      <c r="N33" s="638"/>
      <c r="O33" s="638"/>
      <c r="P33" s="638"/>
      <c r="Q33" s="639"/>
      <c r="R33" s="639"/>
      <c r="S33" s="13"/>
    </row>
    <row r="34" spans="1:19" s="14" customFormat="1" ht="48" customHeight="1" x14ac:dyDescent="0.25">
      <c r="A34" s="630" t="s">
        <v>124</v>
      </c>
      <c r="B34" s="631"/>
      <c r="C34" s="631"/>
      <c r="D34" s="631"/>
      <c r="E34" s="631"/>
      <c r="F34" s="631"/>
      <c r="G34" s="631"/>
      <c r="H34" s="631"/>
      <c r="I34" s="631"/>
      <c r="J34" s="631"/>
      <c r="K34" s="631"/>
      <c r="L34" s="631"/>
      <c r="M34" s="631"/>
      <c r="N34" s="631"/>
      <c r="O34" s="631"/>
      <c r="P34" s="631"/>
      <c r="Q34" s="631"/>
      <c r="R34" s="632"/>
      <c r="S34" s="13"/>
    </row>
    <row r="35" spans="1:19" s="14" customFormat="1" ht="93" customHeight="1" x14ac:dyDescent="0.25">
      <c r="A35" s="680">
        <v>13</v>
      </c>
      <c r="B35" s="680">
        <v>1</v>
      </c>
      <c r="C35" s="676">
        <v>4</v>
      </c>
      <c r="D35" s="680">
        <v>5</v>
      </c>
      <c r="E35" s="682" t="s">
        <v>125</v>
      </c>
      <c r="F35" s="676" t="s">
        <v>126</v>
      </c>
      <c r="G35" s="676" t="s">
        <v>127</v>
      </c>
      <c r="H35" s="18" t="s">
        <v>49</v>
      </c>
      <c r="I35" s="17" t="s">
        <v>128</v>
      </c>
      <c r="J35" s="676" t="s">
        <v>129</v>
      </c>
      <c r="K35" s="678"/>
      <c r="L35" s="678" t="s">
        <v>39</v>
      </c>
      <c r="M35" s="684"/>
      <c r="N35" s="684">
        <v>86000</v>
      </c>
      <c r="O35" s="684"/>
      <c r="P35" s="684">
        <v>86000</v>
      </c>
      <c r="Q35" s="676" t="s">
        <v>40</v>
      </c>
      <c r="R35" s="676" t="s">
        <v>41</v>
      </c>
      <c r="S35" s="13"/>
    </row>
    <row r="36" spans="1:19" s="14" customFormat="1" ht="84.75" customHeight="1" x14ac:dyDescent="0.25">
      <c r="A36" s="681"/>
      <c r="B36" s="681"/>
      <c r="C36" s="677"/>
      <c r="D36" s="681"/>
      <c r="E36" s="683"/>
      <c r="F36" s="677"/>
      <c r="G36" s="677"/>
      <c r="H36" s="18" t="s">
        <v>130</v>
      </c>
      <c r="I36" s="17" t="s">
        <v>131</v>
      </c>
      <c r="J36" s="677"/>
      <c r="K36" s="679"/>
      <c r="L36" s="679"/>
      <c r="M36" s="685"/>
      <c r="N36" s="685"/>
      <c r="O36" s="685"/>
      <c r="P36" s="685"/>
      <c r="Q36" s="677"/>
      <c r="R36" s="677"/>
      <c r="S36" s="13"/>
    </row>
    <row r="37" spans="1:19" s="14" customFormat="1" ht="78" customHeight="1" x14ac:dyDescent="0.25">
      <c r="A37" s="670">
        <v>13</v>
      </c>
      <c r="B37" s="670">
        <v>1</v>
      </c>
      <c r="C37" s="655">
        <v>4</v>
      </c>
      <c r="D37" s="670">
        <v>5</v>
      </c>
      <c r="E37" s="673" t="s">
        <v>125</v>
      </c>
      <c r="F37" s="655" t="s">
        <v>126</v>
      </c>
      <c r="G37" s="655" t="s">
        <v>127</v>
      </c>
      <c r="H37" s="39" t="s">
        <v>49</v>
      </c>
      <c r="I37" s="40" t="s">
        <v>128</v>
      </c>
      <c r="J37" s="655" t="s">
        <v>129</v>
      </c>
      <c r="K37" s="661"/>
      <c r="L37" s="661" t="s">
        <v>39</v>
      </c>
      <c r="M37" s="664"/>
      <c r="N37" s="667">
        <v>65051.64</v>
      </c>
      <c r="O37" s="664"/>
      <c r="P37" s="667">
        <v>65051.64</v>
      </c>
      <c r="Q37" s="639" t="s">
        <v>122</v>
      </c>
      <c r="R37" s="639" t="s">
        <v>123</v>
      </c>
      <c r="S37" s="13"/>
    </row>
    <row r="38" spans="1:19" s="14" customFormat="1" ht="78" customHeight="1" x14ac:dyDescent="0.25">
      <c r="A38" s="671"/>
      <c r="B38" s="671"/>
      <c r="C38" s="656"/>
      <c r="D38" s="671"/>
      <c r="E38" s="674"/>
      <c r="F38" s="656"/>
      <c r="G38" s="656"/>
      <c r="H38" s="25" t="s">
        <v>132</v>
      </c>
      <c r="I38" s="26" t="s">
        <v>228</v>
      </c>
      <c r="J38" s="656"/>
      <c r="K38" s="662"/>
      <c r="L38" s="662"/>
      <c r="M38" s="665"/>
      <c r="N38" s="668"/>
      <c r="O38" s="665"/>
      <c r="P38" s="668"/>
      <c r="Q38" s="639"/>
      <c r="R38" s="639"/>
      <c r="S38" s="13"/>
    </row>
    <row r="39" spans="1:19" s="14" customFormat="1" ht="78" customHeight="1" x14ac:dyDescent="0.25">
      <c r="A39" s="671"/>
      <c r="B39" s="671"/>
      <c r="C39" s="656"/>
      <c r="D39" s="671"/>
      <c r="E39" s="674"/>
      <c r="F39" s="656"/>
      <c r="G39" s="656"/>
      <c r="H39" s="25" t="s">
        <v>133</v>
      </c>
      <c r="I39" s="26" t="s">
        <v>229</v>
      </c>
      <c r="J39" s="656"/>
      <c r="K39" s="662"/>
      <c r="L39" s="662"/>
      <c r="M39" s="665"/>
      <c r="N39" s="668"/>
      <c r="O39" s="665"/>
      <c r="P39" s="668"/>
      <c r="Q39" s="639"/>
      <c r="R39" s="639"/>
      <c r="S39" s="13"/>
    </row>
    <row r="40" spans="1:19" s="14" customFormat="1" ht="85.5" customHeight="1" x14ac:dyDescent="0.25">
      <c r="A40" s="672"/>
      <c r="B40" s="672"/>
      <c r="C40" s="657"/>
      <c r="D40" s="672"/>
      <c r="E40" s="675"/>
      <c r="F40" s="657"/>
      <c r="G40" s="657"/>
      <c r="H40" s="25" t="s">
        <v>134</v>
      </c>
      <c r="I40" s="26" t="s">
        <v>230</v>
      </c>
      <c r="J40" s="657"/>
      <c r="K40" s="663"/>
      <c r="L40" s="663"/>
      <c r="M40" s="666"/>
      <c r="N40" s="669"/>
      <c r="O40" s="666"/>
      <c r="P40" s="669"/>
      <c r="Q40" s="639"/>
      <c r="R40" s="639"/>
      <c r="S40" s="13"/>
    </row>
    <row r="41" spans="1:19" s="14" customFormat="1" ht="82.5" customHeight="1" x14ac:dyDescent="0.25">
      <c r="A41" s="588" t="s">
        <v>135</v>
      </c>
      <c r="B41" s="589"/>
      <c r="C41" s="589"/>
      <c r="D41" s="589"/>
      <c r="E41" s="589"/>
      <c r="F41" s="589"/>
      <c r="G41" s="589"/>
      <c r="H41" s="589"/>
      <c r="I41" s="589"/>
      <c r="J41" s="589"/>
      <c r="K41" s="589"/>
      <c r="L41" s="589"/>
      <c r="M41" s="589"/>
      <c r="N41" s="589"/>
      <c r="O41" s="589"/>
      <c r="P41" s="589"/>
      <c r="Q41" s="589"/>
      <c r="R41" s="590"/>
      <c r="S41" s="13"/>
    </row>
    <row r="42" spans="1:19" s="14" customFormat="1" ht="56.25" customHeight="1" x14ac:dyDescent="0.25">
      <c r="A42" s="633">
        <v>14</v>
      </c>
      <c r="B42" s="633">
        <v>1</v>
      </c>
      <c r="C42" s="634">
        <v>4</v>
      </c>
      <c r="D42" s="633">
        <v>5</v>
      </c>
      <c r="E42" s="635" t="s">
        <v>136</v>
      </c>
      <c r="F42" s="634" t="s">
        <v>137</v>
      </c>
      <c r="G42" s="634" t="s">
        <v>138</v>
      </c>
      <c r="H42" s="18" t="s">
        <v>57</v>
      </c>
      <c r="I42" s="17" t="s">
        <v>50</v>
      </c>
      <c r="J42" s="634" t="s">
        <v>139</v>
      </c>
      <c r="K42" s="643"/>
      <c r="L42" s="643" t="s">
        <v>39</v>
      </c>
      <c r="M42" s="644"/>
      <c r="N42" s="644">
        <v>64000</v>
      </c>
      <c r="O42" s="644"/>
      <c r="P42" s="644">
        <v>64000</v>
      </c>
      <c r="Q42" s="634" t="s">
        <v>40</v>
      </c>
      <c r="R42" s="634" t="s">
        <v>41</v>
      </c>
      <c r="S42" s="13"/>
    </row>
    <row r="43" spans="1:19" s="14" customFormat="1" ht="112.5" customHeight="1" x14ac:dyDescent="0.25">
      <c r="A43" s="633"/>
      <c r="B43" s="633"/>
      <c r="C43" s="634"/>
      <c r="D43" s="633"/>
      <c r="E43" s="635"/>
      <c r="F43" s="634"/>
      <c r="G43" s="634"/>
      <c r="H43" s="18" t="s">
        <v>42</v>
      </c>
      <c r="I43" s="17" t="s">
        <v>131</v>
      </c>
      <c r="J43" s="634"/>
      <c r="K43" s="643"/>
      <c r="L43" s="643"/>
      <c r="M43" s="644"/>
      <c r="N43" s="644"/>
      <c r="O43" s="644"/>
      <c r="P43" s="644"/>
      <c r="Q43" s="634"/>
      <c r="R43" s="634"/>
      <c r="S43" s="13"/>
    </row>
    <row r="44" spans="1:19" s="14" customFormat="1" ht="112.5" customHeight="1" x14ac:dyDescent="0.25">
      <c r="A44" s="627">
        <v>14</v>
      </c>
      <c r="B44" s="627">
        <v>1</v>
      </c>
      <c r="C44" s="628">
        <v>4</v>
      </c>
      <c r="D44" s="627">
        <v>5</v>
      </c>
      <c r="E44" s="629" t="s">
        <v>136</v>
      </c>
      <c r="F44" s="628" t="s">
        <v>137</v>
      </c>
      <c r="G44" s="628" t="s">
        <v>138</v>
      </c>
      <c r="H44" s="23" t="s">
        <v>57</v>
      </c>
      <c r="I44" s="24" t="s">
        <v>50</v>
      </c>
      <c r="J44" s="628" t="s">
        <v>139</v>
      </c>
      <c r="K44" s="641"/>
      <c r="L44" s="641" t="s">
        <v>39</v>
      </c>
      <c r="M44" s="638"/>
      <c r="N44" s="651">
        <v>120000</v>
      </c>
      <c r="O44" s="638"/>
      <c r="P44" s="651">
        <v>120000</v>
      </c>
      <c r="Q44" s="639" t="s">
        <v>122</v>
      </c>
      <c r="R44" s="639" t="s">
        <v>123</v>
      </c>
      <c r="S44" s="13"/>
    </row>
    <row r="45" spans="1:19" s="14" customFormat="1" ht="75" customHeight="1" x14ac:dyDescent="0.25">
      <c r="A45" s="627"/>
      <c r="B45" s="627"/>
      <c r="C45" s="628"/>
      <c r="D45" s="627"/>
      <c r="E45" s="629"/>
      <c r="F45" s="628"/>
      <c r="G45" s="628"/>
      <c r="H45" s="655" t="s">
        <v>140</v>
      </c>
      <c r="I45" s="658" t="s">
        <v>131</v>
      </c>
      <c r="J45" s="628"/>
      <c r="K45" s="641"/>
      <c r="L45" s="641"/>
      <c r="M45" s="638"/>
      <c r="N45" s="651"/>
      <c r="O45" s="638"/>
      <c r="P45" s="651"/>
      <c r="Q45" s="639"/>
      <c r="R45" s="639"/>
      <c r="S45" s="13"/>
    </row>
    <row r="46" spans="1:19" s="14" customFormat="1" ht="5.25" customHeight="1" x14ac:dyDescent="0.25">
      <c r="A46" s="627"/>
      <c r="B46" s="627"/>
      <c r="C46" s="628"/>
      <c r="D46" s="627"/>
      <c r="E46" s="629"/>
      <c r="F46" s="628"/>
      <c r="G46" s="628"/>
      <c r="H46" s="656"/>
      <c r="I46" s="659"/>
      <c r="J46" s="628"/>
      <c r="K46" s="641"/>
      <c r="L46" s="641"/>
      <c r="M46" s="638"/>
      <c r="N46" s="651"/>
      <c r="O46" s="638"/>
      <c r="P46" s="651"/>
      <c r="Q46" s="639"/>
      <c r="R46" s="639"/>
      <c r="S46" s="13"/>
    </row>
    <row r="47" spans="1:19" s="14" customFormat="1" ht="9.75" customHeight="1" x14ac:dyDescent="0.25">
      <c r="A47" s="627"/>
      <c r="B47" s="627"/>
      <c r="C47" s="628"/>
      <c r="D47" s="627"/>
      <c r="E47" s="629"/>
      <c r="F47" s="628"/>
      <c r="G47" s="628"/>
      <c r="H47" s="657"/>
      <c r="I47" s="660"/>
      <c r="J47" s="628"/>
      <c r="K47" s="641"/>
      <c r="L47" s="641"/>
      <c r="M47" s="638"/>
      <c r="N47" s="651"/>
      <c r="O47" s="638"/>
      <c r="P47" s="651"/>
      <c r="Q47" s="639"/>
      <c r="R47" s="639"/>
      <c r="S47" s="13"/>
    </row>
    <row r="48" spans="1:19" s="14" customFormat="1" ht="63" customHeight="1" x14ac:dyDescent="0.25">
      <c r="A48" s="652" t="s">
        <v>141</v>
      </c>
      <c r="B48" s="653"/>
      <c r="C48" s="653"/>
      <c r="D48" s="653"/>
      <c r="E48" s="653"/>
      <c r="F48" s="653"/>
      <c r="G48" s="653"/>
      <c r="H48" s="653"/>
      <c r="I48" s="653"/>
      <c r="J48" s="653"/>
      <c r="K48" s="653"/>
      <c r="L48" s="653"/>
      <c r="M48" s="653"/>
      <c r="N48" s="653"/>
      <c r="O48" s="653"/>
      <c r="P48" s="653"/>
      <c r="Q48" s="653"/>
      <c r="R48" s="654"/>
      <c r="S48" s="13"/>
    </row>
    <row r="49" spans="1:19" s="14" customFormat="1" ht="97.5" customHeight="1" x14ac:dyDescent="0.25">
      <c r="A49" s="633">
        <v>15</v>
      </c>
      <c r="B49" s="633">
        <v>1</v>
      </c>
      <c r="C49" s="634">
        <v>4</v>
      </c>
      <c r="D49" s="633">
        <v>2</v>
      </c>
      <c r="E49" s="635" t="s">
        <v>142</v>
      </c>
      <c r="F49" s="634" t="s">
        <v>143</v>
      </c>
      <c r="G49" s="634" t="s">
        <v>144</v>
      </c>
      <c r="H49" s="18" t="s">
        <v>144</v>
      </c>
      <c r="I49" s="17" t="s">
        <v>50</v>
      </c>
      <c r="J49" s="634" t="s">
        <v>145</v>
      </c>
      <c r="K49" s="643"/>
      <c r="L49" s="643" t="s">
        <v>39</v>
      </c>
      <c r="M49" s="644"/>
      <c r="N49" s="644">
        <v>144789.25</v>
      </c>
      <c r="O49" s="644"/>
      <c r="P49" s="644">
        <v>144789.25</v>
      </c>
      <c r="Q49" s="634" t="s">
        <v>40</v>
      </c>
      <c r="R49" s="634" t="s">
        <v>41</v>
      </c>
      <c r="S49" s="13"/>
    </row>
    <row r="50" spans="1:19" s="14" customFormat="1" ht="81.75" customHeight="1" x14ac:dyDescent="0.25">
      <c r="A50" s="633"/>
      <c r="B50" s="633"/>
      <c r="C50" s="634"/>
      <c r="D50" s="633"/>
      <c r="E50" s="635"/>
      <c r="F50" s="634"/>
      <c r="G50" s="634"/>
      <c r="H50" s="18" t="s">
        <v>42</v>
      </c>
      <c r="I50" s="17" t="s">
        <v>146</v>
      </c>
      <c r="J50" s="634"/>
      <c r="K50" s="643"/>
      <c r="L50" s="643"/>
      <c r="M50" s="644"/>
      <c r="N50" s="644"/>
      <c r="O50" s="644"/>
      <c r="P50" s="644"/>
      <c r="Q50" s="634"/>
      <c r="R50" s="634"/>
      <c r="S50" s="13"/>
    </row>
    <row r="51" spans="1:19" s="14" customFormat="1" ht="81.75" customHeight="1" x14ac:dyDescent="0.25">
      <c r="A51" s="627">
        <v>15</v>
      </c>
      <c r="B51" s="627">
        <v>1</v>
      </c>
      <c r="C51" s="628">
        <v>4</v>
      </c>
      <c r="D51" s="627">
        <v>2</v>
      </c>
      <c r="E51" s="629" t="s">
        <v>142</v>
      </c>
      <c r="F51" s="628" t="s">
        <v>143</v>
      </c>
      <c r="G51" s="628" t="s">
        <v>144</v>
      </c>
      <c r="H51" s="23" t="s">
        <v>144</v>
      </c>
      <c r="I51" s="24" t="s">
        <v>50</v>
      </c>
      <c r="J51" s="628" t="s">
        <v>145</v>
      </c>
      <c r="K51" s="641"/>
      <c r="L51" s="641" t="s">
        <v>39</v>
      </c>
      <c r="M51" s="638"/>
      <c r="N51" s="651">
        <v>138480</v>
      </c>
      <c r="O51" s="638"/>
      <c r="P51" s="651">
        <v>138480</v>
      </c>
      <c r="Q51" s="639" t="s">
        <v>122</v>
      </c>
      <c r="R51" s="639" t="s">
        <v>123</v>
      </c>
      <c r="S51" s="13"/>
    </row>
    <row r="52" spans="1:19" s="14" customFormat="1" ht="81.75" customHeight="1" x14ac:dyDescent="0.25">
      <c r="A52" s="627"/>
      <c r="B52" s="627"/>
      <c r="C52" s="628"/>
      <c r="D52" s="627"/>
      <c r="E52" s="629"/>
      <c r="F52" s="628"/>
      <c r="G52" s="628"/>
      <c r="H52" s="25" t="s">
        <v>42</v>
      </c>
      <c r="I52" s="26" t="s">
        <v>215</v>
      </c>
      <c r="J52" s="628"/>
      <c r="K52" s="641"/>
      <c r="L52" s="641"/>
      <c r="M52" s="638"/>
      <c r="N52" s="651"/>
      <c r="O52" s="638"/>
      <c r="P52" s="651"/>
      <c r="Q52" s="639"/>
      <c r="R52" s="639"/>
      <c r="S52" s="13"/>
    </row>
    <row r="53" spans="1:19" s="14" customFormat="1" ht="74.25" customHeight="1" x14ac:dyDescent="0.25">
      <c r="A53" s="588" t="s">
        <v>231</v>
      </c>
      <c r="B53" s="589"/>
      <c r="C53" s="589"/>
      <c r="D53" s="589"/>
      <c r="E53" s="589"/>
      <c r="F53" s="589"/>
      <c r="G53" s="589"/>
      <c r="H53" s="589"/>
      <c r="I53" s="589"/>
      <c r="J53" s="589"/>
      <c r="K53" s="589"/>
      <c r="L53" s="589"/>
      <c r="M53" s="589"/>
      <c r="N53" s="589"/>
      <c r="O53" s="589"/>
      <c r="P53" s="589"/>
      <c r="Q53" s="589"/>
      <c r="R53" s="590"/>
      <c r="S53" s="13"/>
    </row>
    <row r="54" spans="1:19" ht="108.75" customHeight="1" x14ac:dyDescent="0.25">
      <c r="A54" s="619">
        <v>16</v>
      </c>
      <c r="B54" s="619">
        <v>1</v>
      </c>
      <c r="C54" s="605">
        <v>4</v>
      </c>
      <c r="D54" s="619">
        <v>5</v>
      </c>
      <c r="E54" s="650" t="s">
        <v>147</v>
      </c>
      <c r="F54" s="605" t="s">
        <v>148</v>
      </c>
      <c r="G54" s="605" t="s">
        <v>88</v>
      </c>
      <c r="H54" s="27" t="s">
        <v>149</v>
      </c>
      <c r="I54" s="28" t="s">
        <v>50</v>
      </c>
      <c r="J54" s="605" t="s">
        <v>150</v>
      </c>
      <c r="K54" s="649"/>
      <c r="L54" s="649" t="s">
        <v>121</v>
      </c>
      <c r="M54" s="604"/>
      <c r="N54" s="604">
        <v>113209.55</v>
      </c>
      <c r="O54" s="604"/>
      <c r="P54" s="604">
        <v>107700</v>
      </c>
      <c r="Q54" s="605" t="s">
        <v>151</v>
      </c>
      <c r="R54" s="605" t="s">
        <v>152</v>
      </c>
    </row>
    <row r="55" spans="1:19" ht="108.75" customHeight="1" x14ac:dyDescent="0.25">
      <c r="A55" s="619"/>
      <c r="B55" s="619"/>
      <c r="C55" s="605"/>
      <c r="D55" s="619"/>
      <c r="E55" s="650"/>
      <c r="F55" s="605"/>
      <c r="G55" s="605"/>
      <c r="H55" s="27" t="s">
        <v>42</v>
      </c>
      <c r="I55" s="28" t="s">
        <v>153</v>
      </c>
      <c r="J55" s="605"/>
      <c r="K55" s="649"/>
      <c r="L55" s="649"/>
      <c r="M55" s="604"/>
      <c r="N55" s="604"/>
      <c r="O55" s="604"/>
      <c r="P55" s="604"/>
      <c r="Q55" s="605"/>
      <c r="R55" s="605"/>
    </row>
    <row r="56" spans="1:19" s="14" customFormat="1" ht="108.75" customHeight="1" x14ac:dyDescent="0.25">
      <c r="A56" s="633">
        <v>17</v>
      </c>
      <c r="B56" s="633">
        <v>1</v>
      </c>
      <c r="C56" s="634">
        <v>4</v>
      </c>
      <c r="D56" s="633">
        <v>5</v>
      </c>
      <c r="E56" s="635" t="s">
        <v>154</v>
      </c>
      <c r="F56" s="634" t="s">
        <v>155</v>
      </c>
      <c r="G56" s="605" t="s">
        <v>88</v>
      </c>
      <c r="H56" s="27" t="s">
        <v>149</v>
      </c>
      <c r="I56" s="17" t="s">
        <v>50</v>
      </c>
      <c r="J56" s="634" t="s">
        <v>156</v>
      </c>
      <c r="K56" s="643"/>
      <c r="L56" s="649" t="s">
        <v>52</v>
      </c>
      <c r="M56" s="644"/>
      <c r="N56" s="644">
        <v>84295</v>
      </c>
      <c r="O56" s="644"/>
      <c r="P56" s="644">
        <v>78115</v>
      </c>
      <c r="Q56" s="605" t="s">
        <v>109</v>
      </c>
      <c r="R56" s="605" t="s">
        <v>157</v>
      </c>
    </row>
    <row r="57" spans="1:19" s="14" customFormat="1" ht="108.75" customHeight="1" x14ac:dyDescent="0.25">
      <c r="A57" s="633"/>
      <c r="B57" s="633"/>
      <c r="C57" s="634"/>
      <c r="D57" s="633"/>
      <c r="E57" s="635"/>
      <c r="F57" s="634"/>
      <c r="G57" s="605"/>
      <c r="H57" s="27" t="s">
        <v>42</v>
      </c>
      <c r="I57" s="17" t="s">
        <v>158</v>
      </c>
      <c r="J57" s="634"/>
      <c r="K57" s="643"/>
      <c r="L57" s="649"/>
      <c r="M57" s="644"/>
      <c r="N57" s="644"/>
      <c r="O57" s="644"/>
      <c r="P57" s="644"/>
      <c r="Q57" s="605"/>
      <c r="R57" s="605"/>
    </row>
    <row r="58" spans="1:19" ht="63.75" customHeight="1" x14ac:dyDescent="0.25">
      <c r="A58" s="619">
        <v>18</v>
      </c>
      <c r="B58" s="619">
        <v>1</v>
      </c>
      <c r="C58" s="605">
        <v>4</v>
      </c>
      <c r="D58" s="619">
        <v>5</v>
      </c>
      <c r="E58" s="650" t="s">
        <v>159</v>
      </c>
      <c r="F58" s="605" t="s">
        <v>160</v>
      </c>
      <c r="G58" s="605" t="s">
        <v>88</v>
      </c>
      <c r="H58" s="27" t="s">
        <v>149</v>
      </c>
      <c r="I58" s="28" t="s">
        <v>50</v>
      </c>
      <c r="J58" s="605" t="s">
        <v>161</v>
      </c>
      <c r="K58" s="649"/>
      <c r="L58" s="649" t="s">
        <v>39</v>
      </c>
      <c r="M58" s="604"/>
      <c r="N58" s="604">
        <v>124420</v>
      </c>
      <c r="O58" s="604"/>
      <c r="P58" s="604">
        <v>124120</v>
      </c>
      <c r="Q58" s="605" t="s">
        <v>162</v>
      </c>
      <c r="R58" s="605" t="s">
        <v>163</v>
      </c>
    </row>
    <row r="59" spans="1:19" ht="112.5" customHeight="1" x14ac:dyDescent="0.25">
      <c r="A59" s="619"/>
      <c r="B59" s="619"/>
      <c r="C59" s="605"/>
      <c r="D59" s="619"/>
      <c r="E59" s="650"/>
      <c r="F59" s="605"/>
      <c r="G59" s="605"/>
      <c r="H59" s="27" t="s">
        <v>42</v>
      </c>
      <c r="I59" s="28" t="s">
        <v>164</v>
      </c>
      <c r="J59" s="605"/>
      <c r="K59" s="649"/>
      <c r="L59" s="649"/>
      <c r="M59" s="604"/>
      <c r="N59" s="604"/>
      <c r="O59" s="604"/>
      <c r="P59" s="604"/>
      <c r="Q59" s="605"/>
      <c r="R59" s="605"/>
    </row>
    <row r="60" spans="1:19" s="30" customFormat="1" ht="66.75" customHeight="1" x14ac:dyDescent="0.2">
      <c r="A60" s="633">
        <v>19</v>
      </c>
      <c r="B60" s="633">
        <v>1</v>
      </c>
      <c r="C60" s="633">
        <v>4</v>
      </c>
      <c r="D60" s="634">
        <v>5</v>
      </c>
      <c r="E60" s="635" t="s">
        <v>165</v>
      </c>
      <c r="F60" s="634" t="s">
        <v>166</v>
      </c>
      <c r="G60" s="634" t="s">
        <v>48</v>
      </c>
      <c r="H60" s="29" t="s">
        <v>167</v>
      </c>
      <c r="I60" s="29">
        <v>2</v>
      </c>
      <c r="J60" s="634" t="s">
        <v>168</v>
      </c>
      <c r="K60" s="646"/>
      <c r="L60" s="646" t="s">
        <v>39</v>
      </c>
      <c r="M60" s="647"/>
      <c r="N60" s="648">
        <v>55241.98</v>
      </c>
      <c r="O60" s="648"/>
      <c r="P60" s="648">
        <v>53841.98</v>
      </c>
      <c r="Q60" s="646" t="s">
        <v>169</v>
      </c>
      <c r="R60" s="646" t="s">
        <v>170</v>
      </c>
    </row>
    <row r="61" spans="1:19" s="30" customFormat="1" ht="130.5" customHeight="1" x14ac:dyDescent="0.2">
      <c r="A61" s="633"/>
      <c r="B61" s="633"/>
      <c r="C61" s="633"/>
      <c r="D61" s="634"/>
      <c r="E61" s="635"/>
      <c r="F61" s="634"/>
      <c r="G61" s="634"/>
      <c r="H61" s="29" t="s">
        <v>42</v>
      </c>
      <c r="I61" s="29">
        <v>40</v>
      </c>
      <c r="J61" s="634"/>
      <c r="K61" s="646"/>
      <c r="L61" s="646"/>
      <c r="M61" s="647"/>
      <c r="N61" s="648"/>
      <c r="O61" s="648"/>
      <c r="P61" s="648"/>
      <c r="Q61" s="646"/>
      <c r="R61" s="646"/>
    </row>
    <row r="62" spans="1:19" s="14" customFormat="1" ht="31.5" customHeight="1" x14ac:dyDescent="0.25">
      <c r="A62" s="633">
        <v>20</v>
      </c>
      <c r="B62" s="633">
        <v>1</v>
      </c>
      <c r="C62" s="634">
        <v>4</v>
      </c>
      <c r="D62" s="633">
        <v>5</v>
      </c>
      <c r="E62" s="635" t="s">
        <v>171</v>
      </c>
      <c r="F62" s="634" t="s">
        <v>172</v>
      </c>
      <c r="G62" s="634" t="s">
        <v>173</v>
      </c>
      <c r="H62" s="18" t="s">
        <v>149</v>
      </c>
      <c r="I62" s="17" t="s">
        <v>50</v>
      </c>
      <c r="J62" s="634" t="s">
        <v>174</v>
      </c>
      <c r="K62" s="643"/>
      <c r="L62" s="646" t="s">
        <v>39</v>
      </c>
      <c r="M62" s="644"/>
      <c r="N62" s="644">
        <v>426623.63</v>
      </c>
      <c r="O62" s="644"/>
      <c r="P62" s="644">
        <v>423754.58</v>
      </c>
      <c r="Q62" s="634" t="s">
        <v>99</v>
      </c>
      <c r="R62" s="634" t="s">
        <v>175</v>
      </c>
    </row>
    <row r="63" spans="1:19" s="14" customFormat="1" ht="31.5" customHeight="1" x14ac:dyDescent="0.25">
      <c r="A63" s="633"/>
      <c r="B63" s="633"/>
      <c r="C63" s="634"/>
      <c r="D63" s="633"/>
      <c r="E63" s="635"/>
      <c r="F63" s="634"/>
      <c r="G63" s="634"/>
      <c r="H63" s="18" t="s">
        <v>176</v>
      </c>
      <c r="I63" s="17" t="s">
        <v>97</v>
      </c>
      <c r="J63" s="634"/>
      <c r="K63" s="643"/>
      <c r="L63" s="646"/>
      <c r="M63" s="644"/>
      <c r="N63" s="644"/>
      <c r="O63" s="644"/>
      <c r="P63" s="644"/>
      <c r="Q63" s="634"/>
      <c r="R63" s="634"/>
    </row>
    <row r="64" spans="1:19" s="14" customFormat="1" ht="33" customHeight="1" x14ac:dyDescent="0.25">
      <c r="A64" s="633"/>
      <c r="B64" s="633"/>
      <c r="C64" s="634"/>
      <c r="D64" s="633"/>
      <c r="E64" s="635"/>
      <c r="F64" s="634"/>
      <c r="G64" s="634"/>
      <c r="H64" s="18" t="s">
        <v>177</v>
      </c>
      <c r="I64" s="17" t="s">
        <v>50</v>
      </c>
      <c r="J64" s="634"/>
      <c r="K64" s="643"/>
      <c r="L64" s="646"/>
      <c r="M64" s="644"/>
      <c r="N64" s="644"/>
      <c r="O64" s="644"/>
      <c r="P64" s="644"/>
      <c r="Q64" s="634"/>
      <c r="R64" s="634"/>
    </row>
    <row r="65" spans="1:19" s="14" customFormat="1" ht="96.75" customHeight="1" x14ac:dyDescent="0.25">
      <c r="A65" s="633"/>
      <c r="B65" s="633"/>
      <c r="C65" s="634"/>
      <c r="D65" s="633"/>
      <c r="E65" s="635"/>
      <c r="F65" s="634"/>
      <c r="G65" s="634"/>
      <c r="H65" s="18" t="s">
        <v>68</v>
      </c>
      <c r="I65" s="17" t="s">
        <v>102</v>
      </c>
      <c r="J65" s="634"/>
      <c r="K65" s="643"/>
      <c r="L65" s="646"/>
      <c r="M65" s="644"/>
      <c r="N65" s="644"/>
      <c r="O65" s="644"/>
      <c r="P65" s="644"/>
      <c r="Q65" s="634"/>
      <c r="R65" s="634"/>
    </row>
    <row r="66" spans="1:19" s="14" customFormat="1" ht="76.5" customHeight="1" x14ac:dyDescent="0.25">
      <c r="A66" s="633">
        <v>21</v>
      </c>
      <c r="B66" s="633">
        <v>1</v>
      </c>
      <c r="C66" s="634">
        <v>4</v>
      </c>
      <c r="D66" s="633">
        <v>5</v>
      </c>
      <c r="E66" s="635" t="s">
        <v>178</v>
      </c>
      <c r="F66" s="634" t="s">
        <v>179</v>
      </c>
      <c r="G66" s="634" t="s">
        <v>88</v>
      </c>
      <c r="H66" s="18" t="s">
        <v>149</v>
      </c>
      <c r="I66" s="17" t="s">
        <v>50</v>
      </c>
      <c r="J66" s="634" t="s">
        <v>180</v>
      </c>
      <c r="K66" s="643"/>
      <c r="L66" s="643" t="s">
        <v>52</v>
      </c>
      <c r="M66" s="644"/>
      <c r="N66" s="644">
        <v>88179.19</v>
      </c>
      <c r="O66" s="644"/>
      <c r="P66" s="644">
        <v>82679.19</v>
      </c>
      <c r="Q66" s="634" t="s">
        <v>109</v>
      </c>
      <c r="R66" s="634" t="s">
        <v>157</v>
      </c>
    </row>
    <row r="67" spans="1:19" s="14" customFormat="1" ht="76.5" customHeight="1" x14ac:dyDescent="0.25">
      <c r="A67" s="633"/>
      <c r="B67" s="633"/>
      <c r="C67" s="634"/>
      <c r="D67" s="633"/>
      <c r="E67" s="635"/>
      <c r="F67" s="634"/>
      <c r="G67" s="634"/>
      <c r="H67" s="18" t="s">
        <v>42</v>
      </c>
      <c r="I67" s="17" t="s">
        <v>158</v>
      </c>
      <c r="J67" s="634"/>
      <c r="K67" s="643"/>
      <c r="L67" s="643"/>
      <c r="M67" s="644"/>
      <c r="N67" s="644"/>
      <c r="O67" s="644"/>
      <c r="P67" s="644"/>
      <c r="Q67" s="634"/>
      <c r="R67" s="634"/>
    </row>
    <row r="68" spans="1:19" ht="97.5" customHeight="1" x14ac:dyDescent="0.25">
      <c r="A68" s="633">
        <v>22</v>
      </c>
      <c r="B68" s="633">
        <v>1</v>
      </c>
      <c r="C68" s="634">
        <v>4</v>
      </c>
      <c r="D68" s="633">
        <v>5</v>
      </c>
      <c r="E68" s="635" t="s">
        <v>181</v>
      </c>
      <c r="F68" s="634" t="s">
        <v>182</v>
      </c>
      <c r="G68" s="634" t="s">
        <v>183</v>
      </c>
      <c r="H68" s="634" t="s">
        <v>184</v>
      </c>
      <c r="I68" s="642" t="s">
        <v>73</v>
      </c>
      <c r="J68" s="634" t="s">
        <v>185</v>
      </c>
      <c r="K68" s="643"/>
      <c r="L68" s="643" t="s">
        <v>52</v>
      </c>
      <c r="M68" s="644"/>
      <c r="N68" s="644">
        <v>12000</v>
      </c>
      <c r="O68" s="644"/>
      <c r="P68" s="644">
        <v>12000</v>
      </c>
      <c r="Q68" s="634" t="s">
        <v>40</v>
      </c>
      <c r="R68" s="645" t="s">
        <v>41</v>
      </c>
      <c r="S68" s="31"/>
    </row>
    <row r="69" spans="1:19" ht="81.75" customHeight="1" x14ac:dyDescent="0.25">
      <c r="A69" s="633"/>
      <c r="B69" s="633"/>
      <c r="C69" s="634"/>
      <c r="D69" s="633"/>
      <c r="E69" s="635"/>
      <c r="F69" s="634"/>
      <c r="G69" s="634"/>
      <c r="H69" s="634"/>
      <c r="I69" s="642"/>
      <c r="J69" s="634"/>
      <c r="K69" s="643"/>
      <c r="L69" s="643"/>
      <c r="M69" s="644"/>
      <c r="N69" s="644"/>
      <c r="O69" s="644"/>
      <c r="P69" s="644"/>
      <c r="Q69" s="634"/>
      <c r="R69" s="645"/>
      <c r="S69" s="31"/>
    </row>
    <row r="70" spans="1:19" ht="97.5" customHeight="1" x14ac:dyDescent="0.25">
      <c r="A70" s="627">
        <v>22</v>
      </c>
      <c r="B70" s="627">
        <v>1</v>
      </c>
      <c r="C70" s="628">
        <v>4</v>
      </c>
      <c r="D70" s="627">
        <v>5</v>
      </c>
      <c r="E70" s="629" t="s">
        <v>181</v>
      </c>
      <c r="F70" s="628" t="s">
        <v>182</v>
      </c>
      <c r="G70" s="628" t="s">
        <v>183</v>
      </c>
      <c r="H70" s="628" t="s">
        <v>184</v>
      </c>
      <c r="I70" s="640" t="s">
        <v>73</v>
      </c>
      <c r="J70" s="628" t="s">
        <v>185</v>
      </c>
      <c r="K70" s="641"/>
      <c r="L70" s="641" t="s">
        <v>52</v>
      </c>
      <c r="M70" s="638"/>
      <c r="N70" s="638">
        <v>12000</v>
      </c>
      <c r="O70" s="638"/>
      <c r="P70" s="638">
        <v>12000</v>
      </c>
      <c r="Q70" s="639" t="s">
        <v>122</v>
      </c>
      <c r="R70" s="639" t="s">
        <v>123</v>
      </c>
      <c r="S70" s="31"/>
    </row>
    <row r="71" spans="1:19" ht="81.75" customHeight="1" x14ac:dyDescent="0.25">
      <c r="A71" s="627"/>
      <c r="B71" s="627"/>
      <c r="C71" s="628"/>
      <c r="D71" s="627"/>
      <c r="E71" s="629"/>
      <c r="F71" s="628"/>
      <c r="G71" s="628"/>
      <c r="H71" s="628"/>
      <c r="I71" s="640"/>
      <c r="J71" s="628"/>
      <c r="K71" s="641"/>
      <c r="L71" s="641"/>
      <c r="M71" s="638"/>
      <c r="N71" s="638"/>
      <c r="O71" s="638"/>
      <c r="P71" s="638"/>
      <c r="Q71" s="639"/>
      <c r="R71" s="639"/>
      <c r="S71" s="31"/>
    </row>
    <row r="72" spans="1:19" ht="49.5" customHeight="1" x14ac:dyDescent="0.25">
      <c r="A72" s="630" t="s">
        <v>124</v>
      </c>
      <c r="B72" s="631"/>
      <c r="C72" s="631"/>
      <c r="D72" s="631"/>
      <c r="E72" s="631"/>
      <c r="F72" s="631"/>
      <c r="G72" s="631"/>
      <c r="H72" s="631"/>
      <c r="I72" s="631"/>
      <c r="J72" s="631"/>
      <c r="K72" s="631"/>
      <c r="L72" s="631"/>
      <c r="M72" s="631"/>
      <c r="N72" s="631"/>
      <c r="O72" s="631"/>
      <c r="P72" s="631"/>
      <c r="Q72" s="631"/>
      <c r="R72" s="632"/>
      <c r="S72" s="31"/>
    </row>
    <row r="73" spans="1:19" x14ac:dyDescent="0.25">
      <c r="A73" s="619">
        <v>23</v>
      </c>
      <c r="B73" s="633">
        <v>1</v>
      </c>
      <c r="C73" s="633">
        <v>4</v>
      </c>
      <c r="D73" s="634">
        <v>2</v>
      </c>
      <c r="E73" s="635" t="s">
        <v>186</v>
      </c>
      <c r="F73" s="634" t="s">
        <v>187</v>
      </c>
      <c r="G73" s="634" t="s">
        <v>188</v>
      </c>
      <c r="H73" s="12" t="s">
        <v>167</v>
      </c>
      <c r="I73" s="12">
        <v>4</v>
      </c>
      <c r="J73" s="636" t="s">
        <v>189</v>
      </c>
      <c r="K73" s="636"/>
      <c r="L73" s="636" t="s">
        <v>190</v>
      </c>
      <c r="M73" s="636"/>
      <c r="N73" s="637">
        <v>195000</v>
      </c>
      <c r="O73" s="637"/>
      <c r="P73" s="637">
        <v>195000</v>
      </c>
      <c r="Q73" s="636" t="s">
        <v>40</v>
      </c>
      <c r="R73" s="636" t="s">
        <v>41</v>
      </c>
    </row>
    <row r="74" spans="1:19" ht="30" x14ac:dyDescent="0.25">
      <c r="A74" s="619"/>
      <c r="B74" s="633"/>
      <c r="C74" s="633"/>
      <c r="D74" s="634"/>
      <c r="E74" s="635"/>
      <c r="F74" s="634"/>
      <c r="G74" s="634"/>
      <c r="H74" s="12" t="s">
        <v>191</v>
      </c>
      <c r="I74" s="12">
        <v>4</v>
      </c>
      <c r="J74" s="636"/>
      <c r="K74" s="636"/>
      <c r="L74" s="636"/>
      <c r="M74" s="636"/>
      <c r="N74" s="637"/>
      <c r="O74" s="637"/>
      <c r="P74" s="637"/>
      <c r="Q74" s="636"/>
      <c r="R74" s="636"/>
    </row>
    <row r="75" spans="1:19" ht="23.25" customHeight="1" x14ac:dyDescent="0.25">
      <c r="A75" s="619"/>
      <c r="B75" s="633"/>
      <c r="C75" s="633"/>
      <c r="D75" s="634"/>
      <c r="E75" s="635"/>
      <c r="F75" s="634"/>
      <c r="G75" s="634"/>
      <c r="H75" s="12" t="s">
        <v>42</v>
      </c>
      <c r="I75" s="12">
        <v>140</v>
      </c>
      <c r="J75" s="636"/>
      <c r="K75" s="636"/>
      <c r="L75" s="636"/>
      <c r="M75" s="636"/>
      <c r="N75" s="637"/>
      <c r="O75" s="637"/>
      <c r="P75" s="637"/>
      <c r="Q75" s="636"/>
      <c r="R75" s="636"/>
    </row>
    <row r="76" spans="1:19" ht="28.5" customHeight="1" x14ac:dyDescent="0.25">
      <c r="A76" s="626">
        <v>23</v>
      </c>
      <c r="B76" s="627">
        <v>1</v>
      </c>
      <c r="C76" s="627">
        <v>4</v>
      </c>
      <c r="D76" s="628">
        <v>2</v>
      </c>
      <c r="E76" s="629" t="s">
        <v>186</v>
      </c>
      <c r="F76" s="628" t="s">
        <v>187</v>
      </c>
      <c r="G76" s="628" t="s">
        <v>188</v>
      </c>
      <c r="H76" s="32" t="s">
        <v>167</v>
      </c>
      <c r="I76" s="32">
        <v>4</v>
      </c>
      <c r="J76" s="618" t="s">
        <v>189</v>
      </c>
      <c r="K76" s="618"/>
      <c r="L76" s="618" t="s">
        <v>190</v>
      </c>
      <c r="M76" s="618"/>
      <c r="N76" s="620">
        <v>135664.95999999999</v>
      </c>
      <c r="O76" s="621"/>
      <c r="P76" s="620">
        <v>135664.95999999999</v>
      </c>
      <c r="Q76" s="618" t="s">
        <v>40</v>
      </c>
      <c r="R76" s="618" t="s">
        <v>41</v>
      </c>
    </row>
    <row r="77" spans="1:19" ht="32.25" customHeight="1" x14ac:dyDescent="0.25">
      <c r="A77" s="626"/>
      <c r="B77" s="627"/>
      <c r="C77" s="627"/>
      <c r="D77" s="628"/>
      <c r="E77" s="629"/>
      <c r="F77" s="628"/>
      <c r="G77" s="628"/>
      <c r="H77" s="32" t="s">
        <v>191</v>
      </c>
      <c r="I77" s="32">
        <v>4</v>
      </c>
      <c r="J77" s="618"/>
      <c r="K77" s="618"/>
      <c r="L77" s="618"/>
      <c r="M77" s="618"/>
      <c r="N77" s="620"/>
      <c r="O77" s="621"/>
      <c r="P77" s="620"/>
      <c r="Q77" s="618"/>
      <c r="R77" s="618"/>
    </row>
    <row r="78" spans="1:19" ht="27" customHeight="1" x14ac:dyDescent="0.25">
      <c r="A78" s="626"/>
      <c r="B78" s="627"/>
      <c r="C78" s="627"/>
      <c r="D78" s="628"/>
      <c r="E78" s="629"/>
      <c r="F78" s="628"/>
      <c r="G78" s="628"/>
      <c r="H78" s="45" t="s">
        <v>42</v>
      </c>
      <c r="I78" s="45">
        <v>133</v>
      </c>
      <c r="J78" s="618"/>
      <c r="K78" s="618"/>
      <c r="L78" s="618"/>
      <c r="M78" s="618"/>
      <c r="N78" s="620"/>
      <c r="O78" s="621"/>
      <c r="P78" s="620"/>
      <c r="Q78" s="618"/>
      <c r="R78" s="618"/>
    </row>
    <row r="79" spans="1:19" ht="51" customHeight="1" x14ac:dyDescent="0.25">
      <c r="A79" s="588" t="s">
        <v>216</v>
      </c>
      <c r="B79" s="589"/>
      <c r="C79" s="589"/>
      <c r="D79" s="589"/>
      <c r="E79" s="589"/>
      <c r="F79" s="589"/>
      <c r="G79" s="589"/>
      <c r="H79" s="589"/>
      <c r="I79" s="589"/>
      <c r="J79" s="589"/>
      <c r="K79" s="589"/>
      <c r="L79" s="589"/>
      <c r="M79" s="589"/>
      <c r="N79" s="589"/>
      <c r="O79" s="589"/>
      <c r="P79" s="589"/>
      <c r="Q79" s="589"/>
      <c r="R79" s="590"/>
    </row>
    <row r="80" spans="1:19" ht="60" customHeight="1" x14ac:dyDescent="0.25">
      <c r="A80" s="619">
        <v>24</v>
      </c>
      <c r="B80" s="592">
        <v>1</v>
      </c>
      <c r="C80" s="592">
        <v>4</v>
      </c>
      <c r="D80" s="569">
        <v>2</v>
      </c>
      <c r="E80" s="593" t="s">
        <v>192</v>
      </c>
      <c r="F80" s="569" t="s">
        <v>193</v>
      </c>
      <c r="G80" s="569" t="s">
        <v>57</v>
      </c>
      <c r="H80" s="33" t="s">
        <v>194</v>
      </c>
      <c r="I80" s="33">
        <v>1</v>
      </c>
      <c r="J80" s="567" t="s">
        <v>195</v>
      </c>
      <c r="K80" s="567"/>
      <c r="L80" s="567" t="s">
        <v>52</v>
      </c>
      <c r="M80" s="615"/>
      <c r="N80" s="602">
        <v>150000</v>
      </c>
      <c r="O80" s="623"/>
      <c r="P80" s="602">
        <v>150000</v>
      </c>
      <c r="Q80" s="622" t="s">
        <v>40</v>
      </c>
      <c r="R80" s="601" t="s">
        <v>41</v>
      </c>
    </row>
    <row r="81" spans="1:19" ht="41.25" customHeight="1" x14ac:dyDescent="0.25">
      <c r="A81" s="619"/>
      <c r="B81" s="592"/>
      <c r="C81" s="592"/>
      <c r="D81" s="569"/>
      <c r="E81" s="593"/>
      <c r="F81" s="569"/>
      <c r="G81" s="569"/>
      <c r="H81" s="567" t="s">
        <v>42</v>
      </c>
      <c r="I81" s="567">
        <v>200</v>
      </c>
      <c r="J81" s="567"/>
      <c r="K81" s="567"/>
      <c r="L81" s="567"/>
      <c r="M81" s="616"/>
      <c r="N81" s="602"/>
      <c r="O81" s="624"/>
      <c r="P81" s="602"/>
      <c r="Q81" s="622"/>
      <c r="R81" s="601"/>
    </row>
    <row r="82" spans="1:19" ht="42.75" customHeight="1" x14ac:dyDescent="0.25">
      <c r="A82" s="619"/>
      <c r="B82" s="592"/>
      <c r="C82" s="592"/>
      <c r="D82" s="569"/>
      <c r="E82" s="593"/>
      <c r="F82" s="569"/>
      <c r="G82" s="569"/>
      <c r="H82" s="567"/>
      <c r="I82" s="567"/>
      <c r="J82" s="567"/>
      <c r="K82" s="567"/>
      <c r="L82" s="567"/>
      <c r="M82" s="617"/>
      <c r="N82" s="602"/>
      <c r="O82" s="625"/>
      <c r="P82" s="602"/>
      <c r="Q82" s="622"/>
      <c r="R82" s="601"/>
    </row>
    <row r="83" spans="1:19" ht="113.25" customHeight="1" x14ac:dyDescent="0.25">
      <c r="A83" s="606">
        <v>24</v>
      </c>
      <c r="B83" s="608">
        <v>1</v>
      </c>
      <c r="C83" s="608">
        <v>4</v>
      </c>
      <c r="D83" s="610">
        <v>2</v>
      </c>
      <c r="E83" s="612" t="s">
        <v>192</v>
      </c>
      <c r="F83" s="594" t="s">
        <v>196</v>
      </c>
      <c r="G83" s="594" t="s">
        <v>197</v>
      </c>
      <c r="H83" s="78" t="s">
        <v>194</v>
      </c>
      <c r="I83" s="78">
        <v>1</v>
      </c>
      <c r="J83" s="596" t="s">
        <v>198</v>
      </c>
      <c r="K83" s="599"/>
      <c r="L83" s="599" t="s">
        <v>52</v>
      </c>
      <c r="M83" s="599"/>
      <c r="N83" s="582">
        <v>150000</v>
      </c>
      <c r="O83" s="582"/>
      <c r="P83" s="582">
        <v>150000</v>
      </c>
      <c r="Q83" s="584" t="s">
        <v>199</v>
      </c>
      <c r="R83" s="586" t="s">
        <v>200</v>
      </c>
    </row>
    <row r="84" spans="1:19" ht="92.25" customHeight="1" x14ac:dyDescent="0.25">
      <c r="A84" s="607"/>
      <c r="B84" s="609"/>
      <c r="C84" s="609"/>
      <c r="D84" s="611"/>
      <c r="E84" s="613"/>
      <c r="F84" s="595"/>
      <c r="G84" s="595"/>
      <c r="H84" s="79" t="s">
        <v>201</v>
      </c>
      <c r="I84" s="78">
        <v>200</v>
      </c>
      <c r="J84" s="597"/>
      <c r="K84" s="600"/>
      <c r="L84" s="600"/>
      <c r="M84" s="600"/>
      <c r="N84" s="583"/>
      <c r="O84" s="583"/>
      <c r="P84" s="583"/>
      <c r="Q84" s="585"/>
      <c r="R84" s="587"/>
    </row>
    <row r="85" spans="1:19" ht="91.5" customHeight="1" x14ac:dyDescent="0.25">
      <c r="A85" s="607"/>
      <c r="B85" s="609"/>
      <c r="C85" s="609"/>
      <c r="D85" s="611"/>
      <c r="E85" s="613"/>
      <c r="F85" s="614"/>
      <c r="G85" s="595"/>
      <c r="H85" s="35" t="s">
        <v>202</v>
      </c>
      <c r="I85" s="34">
        <v>2</v>
      </c>
      <c r="J85" s="598"/>
      <c r="K85" s="600"/>
      <c r="L85" s="600"/>
      <c r="M85" s="600"/>
      <c r="N85" s="583"/>
      <c r="O85" s="583"/>
      <c r="P85" s="583"/>
      <c r="Q85" s="585"/>
      <c r="R85" s="587"/>
    </row>
    <row r="86" spans="1:19" ht="103.5" customHeight="1" x14ac:dyDescent="0.25">
      <c r="A86" s="588" t="s">
        <v>203</v>
      </c>
      <c r="B86" s="589"/>
      <c r="C86" s="589"/>
      <c r="D86" s="589"/>
      <c r="E86" s="589"/>
      <c r="F86" s="589"/>
      <c r="G86" s="589"/>
      <c r="H86" s="589"/>
      <c r="I86" s="589"/>
      <c r="J86" s="589"/>
      <c r="K86" s="589"/>
      <c r="L86" s="589"/>
      <c r="M86" s="589"/>
      <c r="N86" s="589"/>
      <c r="O86" s="589"/>
      <c r="P86" s="589"/>
      <c r="Q86" s="589"/>
      <c r="R86" s="590"/>
    </row>
    <row r="87" spans="1:19" ht="15" customHeight="1" x14ac:dyDescent="0.25">
      <c r="A87" s="591" t="s">
        <v>164</v>
      </c>
      <c r="B87" s="592">
        <v>1</v>
      </c>
      <c r="C87" s="592">
        <v>4</v>
      </c>
      <c r="D87" s="569">
        <v>2</v>
      </c>
      <c r="E87" s="593" t="s">
        <v>204</v>
      </c>
      <c r="F87" s="568" t="s">
        <v>205</v>
      </c>
      <c r="G87" s="569" t="s">
        <v>206</v>
      </c>
      <c r="H87" s="570" t="s">
        <v>207</v>
      </c>
      <c r="I87" s="571" t="s">
        <v>128</v>
      </c>
      <c r="J87" s="567" t="s">
        <v>208</v>
      </c>
      <c r="K87" s="567"/>
      <c r="L87" s="567" t="s">
        <v>52</v>
      </c>
      <c r="M87" s="602"/>
      <c r="N87" s="603">
        <v>120000</v>
      </c>
      <c r="O87" s="567"/>
      <c r="P87" s="604">
        <v>120000</v>
      </c>
      <c r="Q87" s="605" t="s">
        <v>40</v>
      </c>
      <c r="R87" s="601" t="s">
        <v>41</v>
      </c>
    </row>
    <row r="88" spans="1:19" x14ac:dyDescent="0.25">
      <c r="A88" s="591"/>
      <c r="B88" s="592"/>
      <c r="C88" s="592"/>
      <c r="D88" s="569"/>
      <c r="E88" s="593"/>
      <c r="F88" s="568"/>
      <c r="G88" s="569"/>
      <c r="H88" s="570"/>
      <c r="I88" s="571"/>
      <c r="J88" s="567"/>
      <c r="K88" s="567"/>
      <c r="L88" s="567"/>
      <c r="M88" s="602"/>
      <c r="N88" s="603"/>
      <c r="O88" s="567"/>
      <c r="P88" s="604"/>
      <c r="Q88" s="605"/>
      <c r="R88" s="601"/>
    </row>
    <row r="89" spans="1:19" ht="30" customHeight="1" x14ac:dyDescent="0.25">
      <c r="A89" s="591"/>
      <c r="B89" s="592"/>
      <c r="C89" s="592"/>
      <c r="D89" s="569"/>
      <c r="E89" s="593"/>
      <c r="F89" s="568"/>
      <c r="G89" s="569"/>
      <c r="H89" s="36" t="s">
        <v>42</v>
      </c>
      <c r="I89" s="37" t="s">
        <v>45</v>
      </c>
      <c r="J89" s="567"/>
      <c r="K89" s="567"/>
      <c r="L89" s="567"/>
      <c r="M89" s="602"/>
      <c r="N89" s="603"/>
      <c r="O89" s="567"/>
      <c r="P89" s="604"/>
      <c r="Q89" s="605"/>
      <c r="R89" s="601"/>
    </row>
    <row r="90" spans="1:19" ht="59.25" customHeight="1" x14ac:dyDescent="0.25">
      <c r="A90" s="591"/>
      <c r="B90" s="592"/>
      <c r="C90" s="592"/>
      <c r="D90" s="569"/>
      <c r="E90" s="593"/>
      <c r="F90" s="568"/>
      <c r="G90" s="38" t="s">
        <v>209</v>
      </c>
      <c r="H90" s="33" t="s">
        <v>210</v>
      </c>
      <c r="I90" s="37" t="s">
        <v>50</v>
      </c>
      <c r="J90" s="567"/>
      <c r="K90" s="567"/>
      <c r="L90" s="567"/>
      <c r="M90" s="602"/>
      <c r="N90" s="603"/>
      <c r="O90" s="567"/>
      <c r="P90" s="604"/>
      <c r="Q90" s="605"/>
      <c r="R90" s="601"/>
    </row>
    <row r="91" spans="1:19" ht="42.75" customHeight="1" x14ac:dyDescent="0.25">
      <c r="A91" s="591"/>
      <c r="B91" s="592"/>
      <c r="C91" s="592"/>
      <c r="D91" s="569"/>
      <c r="E91" s="593"/>
      <c r="F91" s="568"/>
      <c r="G91" s="569" t="s">
        <v>37</v>
      </c>
      <c r="H91" s="33" t="s">
        <v>37</v>
      </c>
      <c r="I91" s="37" t="s">
        <v>50</v>
      </c>
      <c r="J91" s="567"/>
      <c r="K91" s="567"/>
      <c r="L91" s="567"/>
      <c r="M91" s="602"/>
      <c r="N91" s="603"/>
      <c r="O91" s="567"/>
      <c r="P91" s="604"/>
      <c r="Q91" s="605"/>
      <c r="R91" s="601"/>
    </row>
    <row r="92" spans="1:19" ht="45" customHeight="1" x14ac:dyDescent="0.25">
      <c r="A92" s="591"/>
      <c r="B92" s="592"/>
      <c r="C92" s="592"/>
      <c r="D92" s="569"/>
      <c r="E92" s="593"/>
      <c r="F92" s="568"/>
      <c r="G92" s="569"/>
      <c r="H92" s="33" t="s">
        <v>42</v>
      </c>
      <c r="I92" s="37" t="s">
        <v>97</v>
      </c>
      <c r="J92" s="567"/>
      <c r="K92" s="567"/>
      <c r="L92" s="567"/>
      <c r="M92" s="602"/>
      <c r="N92" s="603"/>
      <c r="O92" s="567"/>
      <c r="P92" s="604"/>
      <c r="Q92" s="605"/>
      <c r="R92" s="601"/>
    </row>
    <row r="93" spans="1:19" ht="15" customHeight="1" x14ac:dyDescent="0.25">
      <c r="A93" s="575" t="s">
        <v>164</v>
      </c>
      <c r="B93" s="576">
        <v>1</v>
      </c>
      <c r="C93" s="576">
        <v>4</v>
      </c>
      <c r="D93" s="577">
        <v>2</v>
      </c>
      <c r="E93" s="578" t="s">
        <v>204</v>
      </c>
      <c r="F93" s="579" t="s">
        <v>205</v>
      </c>
      <c r="G93" s="577" t="s">
        <v>206</v>
      </c>
      <c r="H93" s="566" t="s">
        <v>207</v>
      </c>
      <c r="I93" s="581" t="s">
        <v>128</v>
      </c>
      <c r="J93" s="580" t="s">
        <v>220</v>
      </c>
      <c r="K93" s="565"/>
      <c r="L93" s="565" t="s">
        <v>52</v>
      </c>
      <c r="M93" s="572"/>
      <c r="N93" s="573">
        <v>120000</v>
      </c>
      <c r="O93" s="565"/>
      <c r="P93" s="574">
        <v>120000</v>
      </c>
      <c r="Q93" s="564" t="s">
        <v>40</v>
      </c>
      <c r="R93" s="565" t="s">
        <v>41</v>
      </c>
    </row>
    <row r="94" spans="1:19" ht="39" customHeight="1" x14ac:dyDescent="0.25">
      <c r="A94" s="575"/>
      <c r="B94" s="576"/>
      <c r="C94" s="576"/>
      <c r="D94" s="577"/>
      <c r="E94" s="578"/>
      <c r="F94" s="579"/>
      <c r="G94" s="577"/>
      <c r="H94" s="566"/>
      <c r="I94" s="581"/>
      <c r="J94" s="565"/>
      <c r="K94" s="565"/>
      <c r="L94" s="565"/>
      <c r="M94" s="572"/>
      <c r="N94" s="573"/>
      <c r="O94" s="565"/>
      <c r="P94" s="574"/>
      <c r="Q94" s="564"/>
      <c r="R94" s="565"/>
    </row>
    <row r="95" spans="1:19" ht="51.75" customHeight="1" x14ac:dyDescent="0.25">
      <c r="A95" s="575"/>
      <c r="B95" s="576"/>
      <c r="C95" s="576"/>
      <c r="D95" s="577"/>
      <c r="E95" s="578"/>
      <c r="F95" s="579"/>
      <c r="G95" s="577"/>
      <c r="H95" s="70" t="s">
        <v>217</v>
      </c>
      <c r="I95" s="74" t="s">
        <v>224</v>
      </c>
      <c r="J95" s="565"/>
      <c r="K95" s="565"/>
      <c r="L95" s="565"/>
      <c r="M95" s="572"/>
      <c r="N95" s="573"/>
      <c r="O95" s="565"/>
      <c r="P95" s="574"/>
      <c r="Q95" s="564"/>
      <c r="R95" s="565"/>
      <c r="S95" s="2"/>
    </row>
    <row r="96" spans="1:19" ht="45" x14ac:dyDescent="0.25">
      <c r="A96" s="575"/>
      <c r="B96" s="576"/>
      <c r="C96" s="576"/>
      <c r="D96" s="577"/>
      <c r="E96" s="578"/>
      <c r="F96" s="579"/>
      <c r="G96" s="577"/>
      <c r="H96" s="70" t="s">
        <v>218</v>
      </c>
      <c r="I96" s="74" t="s">
        <v>225</v>
      </c>
      <c r="J96" s="565"/>
      <c r="K96" s="565"/>
      <c r="L96" s="565"/>
      <c r="M96" s="572"/>
      <c r="N96" s="573"/>
      <c r="O96" s="565"/>
      <c r="P96" s="574"/>
      <c r="Q96" s="564"/>
      <c r="R96" s="565"/>
    </row>
    <row r="97" spans="1:18" ht="45" x14ac:dyDescent="0.25">
      <c r="A97" s="575"/>
      <c r="B97" s="576"/>
      <c r="C97" s="576"/>
      <c r="D97" s="577"/>
      <c r="E97" s="578"/>
      <c r="F97" s="579"/>
      <c r="G97" s="577"/>
      <c r="H97" s="70" t="s">
        <v>219</v>
      </c>
      <c r="I97" s="74" t="s">
        <v>226</v>
      </c>
      <c r="J97" s="565"/>
      <c r="K97" s="565"/>
      <c r="L97" s="565"/>
      <c r="M97" s="572"/>
      <c r="N97" s="573"/>
      <c r="O97" s="565"/>
      <c r="P97" s="574"/>
      <c r="Q97" s="564"/>
      <c r="R97" s="565"/>
    </row>
    <row r="98" spans="1:18" ht="30" x14ac:dyDescent="0.25">
      <c r="A98" s="575"/>
      <c r="B98" s="576"/>
      <c r="C98" s="576"/>
      <c r="D98" s="577"/>
      <c r="E98" s="578"/>
      <c r="F98" s="579"/>
      <c r="G98" s="72" t="s">
        <v>209</v>
      </c>
      <c r="H98" s="73" t="s">
        <v>210</v>
      </c>
      <c r="I98" s="71" t="s">
        <v>50</v>
      </c>
      <c r="J98" s="565"/>
      <c r="K98" s="565"/>
      <c r="L98" s="565"/>
      <c r="M98" s="572"/>
      <c r="N98" s="573"/>
      <c r="O98" s="565"/>
      <c r="P98" s="574"/>
      <c r="Q98" s="564"/>
      <c r="R98" s="565"/>
    </row>
    <row r="99" spans="1:18" ht="25.5" customHeight="1" x14ac:dyDescent="0.25">
      <c r="A99" s="575"/>
      <c r="B99" s="576"/>
      <c r="C99" s="576"/>
      <c r="D99" s="577"/>
      <c r="E99" s="578"/>
      <c r="F99" s="579"/>
      <c r="G99" s="577" t="s">
        <v>37</v>
      </c>
      <c r="H99" s="73" t="s">
        <v>37</v>
      </c>
      <c r="I99" s="71" t="s">
        <v>50</v>
      </c>
      <c r="J99" s="565"/>
      <c r="K99" s="565"/>
      <c r="L99" s="565"/>
      <c r="M99" s="572"/>
      <c r="N99" s="573"/>
      <c r="O99" s="565"/>
      <c r="P99" s="574"/>
      <c r="Q99" s="564"/>
      <c r="R99" s="565"/>
    </row>
    <row r="100" spans="1:18" ht="180" x14ac:dyDescent="0.25">
      <c r="A100" s="575"/>
      <c r="B100" s="576"/>
      <c r="C100" s="576"/>
      <c r="D100" s="577"/>
      <c r="E100" s="578"/>
      <c r="F100" s="579"/>
      <c r="G100" s="577"/>
      <c r="H100" s="34" t="s">
        <v>42</v>
      </c>
      <c r="I100" s="76" t="s">
        <v>223</v>
      </c>
      <c r="J100" s="565"/>
      <c r="K100" s="565"/>
      <c r="L100" s="565"/>
      <c r="M100" s="572"/>
      <c r="N100" s="573"/>
      <c r="O100" s="565"/>
      <c r="P100" s="574"/>
      <c r="Q100" s="564"/>
      <c r="R100" s="565"/>
    </row>
    <row r="101" spans="1:18" ht="41.25" customHeight="1" x14ac:dyDescent="0.25">
      <c r="A101" s="696" t="s">
        <v>221</v>
      </c>
      <c r="B101" s="697"/>
      <c r="C101" s="697"/>
      <c r="D101" s="697"/>
      <c r="E101" s="697"/>
      <c r="F101" s="697"/>
      <c r="G101" s="697"/>
      <c r="H101" s="697"/>
      <c r="I101" s="697"/>
      <c r="J101" s="697"/>
      <c r="K101" s="697"/>
      <c r="L101" s="697"/>
      <c r="M101" s="697"/>
      <c r="N101" s="697"/>
      <c r="O101" s="697"/>
      <c r="P101" s="697"/>
      <c r="Q101" s="697"/>
      <c r="R101" s="698"/>
    </row>
    <row r="102" spans="1:18" x14ac:dyDescent="0.25">
      <c r="A102" s="699">
        <v>26</v>
      </c>
      <c r="B102" s="702">
        <v>1</v>
      </c>
      <c r="C102" s="702">
        <v>4</v>
      </c>
      <c r="D102" s="702">
        <v>2</v>
      </c>
      <c r="E102" s="705" t="s">
        <v>211</v>
      </c>
      <c r="F102" s="702" t="s">
        <v>212</v>
      </c>
      <c r="G102" s="702" t="s">
        <v>206</v>
      </c>
      <c r="H102" s="702" t="s">
        <v>206</v>
      </c>
      <c r="I102" s="708" t="s">
        <v>128</v>
      </c>
      <c r="J102" s="702" t="s">
        <v>213</v>
      </c>
      <c r="K102" s="702"/>
      <c r="L102" s="702" t="s">
        <v>52</v>
      </c>
      <c r="M102" s="710"/>
      <c r="N102" s="713">
        <v>50000</v>
      </c>
      <c r="O102" s="702"/>
      <c r="P102" s="713">
        <v>50000</v>
      </c>
      <c r="Q102" s="702" t="s">
        <v>40</v>
      </c>
      <c r="R102" s="702" t="s">
        <v>41</v>
      </c>
    </row>
    <row r="103" spans="1:18" ht="33" customHeight="1" x14ac:dyDescent="0.25">
      <c r="A103" s="700"/>
      <c r="B103" s="703"/>
      <c r="C103" s="703"/>
      <c r="D103" s="703"/>
      <c r="E103" s="706"/>
      <c r="F103" s="703"/>
      <c r="G103" s="703"/>
      <c r="H103" s="704"/>
      <c r="I103" s="709"/>
      <c r="J103" s="703"/>
      <c r="K103" s="703"/>
      <c r="L103" s="703"/>
      <c r="M103" s="711"/>
      <c r="N103" s="714"/>
      <c r="O103" s="703"/>
      <c r="P103" s="714"/>
      <c r="Q103" s="703"/>
      <c r="R103" s="703"/>
    </row>
    <row r="104" spans="1:18" ht="59.25" customHeight="1" x14ac:dyDescent="0.25">
      <c r="A104" s="701"/>
      <c r="B104" s="704"/>
      <c r="C104" s="704"/>
      <c r="D104" s="704"/>
      <c r="E104" s="707"/>
      <c r="F104" s="704"/>
      <c r="G104" s="704"/>
      <c r="H104" s="43" t="s">
        <v>42</v>
      </c>
      <c r="I104" s="44" t="s">
        <v>214</v>
      </c>
      <c r="J104" s="704"/>
      <c r="K104" s="704"/>
      <c r="L104" s="704"/>
      <c r="M104" s="712"/>
      <c r="N104" s="715"/>
      <c r="O104" s="704"/>
      <c r="P104" s="715"/>
      <c r="Q104" s="704"/>
      <c r="R104" s="704"/>
    </row>
    <row r="105" spans="1:18" ht="42" customHeight="1" x14ac:dyDescent="0.25">
      <c r="A105" s="731">
        <v>26</v>
      </c>
      <c r="B105" s="610">
        <v>1</v>
      </c>
      <c r="C105" s="610">
        <v>4</v>
      </c>
      <c r="D105" s="610">
        <v>2</v>
      </c>
      <c r="E105" s="612" t="s">
        <v>211</v>
      </c>
      <c r="F105" s="610" t="s">
        <v>212</v>
      </c>
      <c r="G105" s="42" t="s">
        <v>222</v>
      </c>
      <c r="H105" s="41" t="s">
        <v>210</v>
      </c>
      <c r="I105" s="75" t="s">
        <v>50</v>
      </c>
      <c r="J105" s="735" t="s">
        <v>227</v>
      </c>
      <c r="K105" s="610"/>
      <c r="L105" s="610" t="s">
        <v>52</v>
      </c>
      <c r="M105" s="721"/>
      <c r="N105" s="724">
        <v>50000</v>
      </c>
      <c r="O105" s="610"/>
      <c r="P105" s="724">
        <v>50000</v>
      </c>
      <c r="Q105" s="610" t="s">
        <v>40</v>
      </c>
      <c r="R105" s="610" t="s">
        <v>41</v>
      </c>
    </row>
    <row r="106" spans="1:18" ht="12.75" customHeight="1" x14ac:dyDescent="0.25">
      <c r="A106" s="732"/>
      <c r="B106" s="611"/>
      <c r="C106" s="611"/>
      <c r="D106" s="611"/>
      <c r="E106" s="613"/>
      <c r="F106" s="611"/>
      <c r="G106" s="610" t="s">
        <v>206</v>
      </c>
      <c r="H106" s="610" t="s">
        <v>206</v>
      </c>
      <c r="I106" s="728" t="s">
        <v>128</v>
      </c>
      <c r="J106" s="611"/>
      <c r="K106" s="611"/>
      <c r="L106" s="611"/>
      <c r="M106" s="722"/>
      <c r="N106" s="725"/>
      <c r="O106" s="611"/>
      <c r="P106" s="725"/>
      <c r="Q106" s="611"/>
      <c r="R106" s="611"/>
    </row>
    <row r="107" spans="1:18" x14ac:dyDescent="0.25">
      <c r="A107" s="732"/>
      <c r="B107" s="611"/>
      <c r="C107" s="611"/>
      <c r="D107" s="611"/>
      <c r="E107" s="613"/>
      <c r="F107" s="611"/>
      <c r="G107" s="611"/>
      <c r="H107" s="611"/>
      <c r="I107" s="729"/>
      <c r="J107" s="611"/>
      <c r="K107" s="611"/>
      <c r="L107" s="611"/>
      <c r="M107" s="722"/>
      <c r="N107" s="725"/>
      <c r="O107" s="611"/>
      <c r="P107" s="725"/>
      <c r="Q107" s="611"/>
      <c r="R107" s="611"/>
    </row>
    <row r="108" spans="1:18" ht="7.5" customHeight="1" x14ac:dyDescent="0.25">
      <c r="A108" s="732"/>
      <c r="B108" s="611"/>
      <c r="C108" s="611"/>
      <c r="D108" s="611"/>
      <c r="E108" s="613"/>
      <c r="F108" s="611"/>
      <c r="G108" s="611"/>
      <c r="H108" s="727"/>
      <c r="I108" s="730"/>
      <c r="J108" s="611"/>
      <c r="K108" s="611"/>
      <c r="L108" s="611"/>
      <c r="M108" s="722"/>
      <c r="N108" s="725"/>
      <c r="O108" s="611"/>
      <c r="P108" s="725"/>
      <c r="Q108" s="611"/>
      <c r="R108" s="611"/>
    </row>
    <row r="109" spans="1:18" ht="29.25" customHeight="1" x14ac:dyDescent="0.25">
      <c r="A109" s="733"/>
      <c r="B109" s="727"/>
      <c r="C109" s="727"/>
      <c r="D109" s="727"/>
      <c r="E109" s="734"/>
      <c r="F109" s="727"/>
      <c r="G109" s="727"/>
      <c r="H109" s="77" t="s">
        <v>42</v>
      </c>
      <c r="I109" s="26" t="s">
        <v>45</v>
      </c>
      <c r="J109" s="727"/>
      <c r="K109" s="727"/>
      <c r="L109" s="727"/>
      <c r="M109" s="723"/>
      <c r="N109" s="726"/>
      <c r="O109" s="727"/>
      <c r="P109" s="726"/>
      <c r="Q109" s="727"/>
      <c r="R109" s="727"/>
    </row>
    <row r="110" spans="1:18" ht="48.75" customHeight="1" x14ac:dyDescent="0.25">
      <c r="A110" s="719" t="s">
        <v>232</v>
      </c>
      <c r="B110" s="720"/>
      <c r="C110" s="720"/>
      <c r="D110" s="720"/>
      <c r="E110" s="720"/>
      <c r="F110" s="720"/>
      <c r="G110" s="720"/>
      <c r="H110" s="720"/>
      <c r="I110" s="720"/>
      <c r="J110" s="720"/>
      <c r="K110" s="720"/>
      <c r="L110" s="720"/>
      <c r="M110" s="720"/>
      <c r="N110" s="720"/>
      <c r="O110" s="720"/>
      <c r="P110" s="720"/>
      <c r="Q110" s="720"/>
      <c r="R110" s="720"/>
    </row>
    <row r="112" spans="1:18" x14ac:dyDescent="0.25">
      <c r="L112" s="421"/>
      <c r="M112" s="716" t="s">
        <v>1369</v>
      </c>
      <c r="N112" s="717"/>
      <c r="O112" s="718" t="s">
        <v>1370</v>
      </c>
      <c r="P112" s="718"/>
    </row>
    <row r="113" spans="12:16" x14ac:dyDescent="0.25">
      <c r="L113" s="421"/>
      <c r="M113" s="438" t="s">
        <v>1371</v>
      </c>
      <c r="N113" s="438" t="s">
        <v>1372</v>
      </c>
      <c r="O113" s="438" t="s">
        <v>1371</v>
      </c>
      <c r="P113" s="438" t="s">
        <v>1372</v>
      </c>
    </row>
    <row r="114" spans="12:16" x14ac:dyDescent="0.25">
      <c r="L114" s="470" t="s">
        <v>1373</v>
      </c>
      <c r="M114" s="465">
        <v>17</v>
      </c>
      <c r="N114" s="471">
        <v>1243319.8</v>
      </c>
      <c r="O114" s="440">
        <v>9</v>
      </c>
      <c r="P114" s="471">
        <v>1257690.1399999999</v>
      </c>
    </row>
    <row r="115" spans="12:16" x14ac:dyDescent="0.25">
      <c r="L115" s="470" t="s">
        <v>1374</v>
      </c>
      <c r="M115" s="439">
        <v>17</v>
      </c>
      <c r="N115" s="460">
        <f>O7+O10+O12+O14+O16+O18+O21+O28+P32+P37+P44+P51+P70+P76+P83+P93+P105</f>
        <v>1212727.1499999999</v>
      </c>
      <c r="O115" s="440">
        <v>9</v>
      </c>
      <c r="P115" s="471">
        <v>1257690.1399999999</v>
      </c>
    </row>
  </sheetData>
  <mergeCells count="587">
    <mergeCell ref="M112:N112"/>
    <mergeCell ref="O112:P112"/>
    <mergeCell ref="A110:R110"/>
    <mergeCell ref="M105:M109"/>
    <mergeCell ref="N105:N109"/>
    <mergeCell ref="O105:O109"/>
    <mergeCell ref="P105:P109"/>
    <mergeCell ref="Q105:Q109"/>
    <mergeCell ref="R105:R109"/>
    <mergeCell ref="G106:G109"/>
    <mergeCell ref="H106:H108"/>
    <mergeCell ref="I106:I108"/>
    <mergeCell ref="A105:A109"/>
    <mergeCell ref="B105:B109"/>
    <mergeCell ref="C105:C109"/>
    <mergeCell ref="D105:D109"/>
    <mergeCell ref="E105:E109"/>
    <mergeCell ref="F105:F109"/>
    <mergeCell ref="J105:J109"/>
    <mergeCell ref="K105:K109"/>
    <mergeCell ref="L105:L109"/>
    <mergeCell ref="A101:R101"/>
    <mergeCell ref="A102:A104"/>
    <mergeCell ref="B102:B104"/>
    <mergeCell ref="C102:C104"/>
    <mergeCell ref="D102:D104"/>
    <mergeCell ref="E102:E104"/>
    <mergeCell ref="F102:F104"/>
    <mergeCell ref="G102:G104"/>
    <mergeCell ref="H102:H103"/>
    <mergeCell ref="I102:I103"/>
    <mergeCell ref="J102:J104"/>
    <mergeCell ref="K102:K104"/>
    <mergeCell ref="L102:L104"/>
    <mergeCell ref="M102:M104"/>
    <mergeCell ref="N102:N104"/>
    <mergeCell ref="O102:O104"/>
    <mergeCell ref="P102:P104"/>
    <mergeCell ref="Q102:Q104"/>
    <mergeCell ref="R102:R104"/>
    <mergeCell ref="R7:R9"/>
    <mergeCell ref="K7:K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L12:L13"/>
    <mergeCell ref="A10:A11"/>
    <mergeCell ref="B10:B11"/>
    <mergeCell ref="C10:C11"/>
    <mergeCell ref="D10:D11"/>
    <mergeCell ref="E10:E11"/>
    <mergeCell ref="F10:F11"/>
    <mergeCell ref="G10:G11"/>
    <mergeCell ref="J10:J11"/>
    <mergeCell ref="K12:K13"/>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M12:M13"/>
    <mergeCell ref="N12:N13"/>
    <mergeCell ref="O12:O13"/>
    <mergeCell ref="P12:P13"/>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6:Q17"/>
    <mergeCell ref="R16:R17"/>
    <mergeCell ref="L16:L17"/>
    <mergeCell ref="N16:N17"/>
    <mergeCell ref="O16:O17"/>
    <mergeCell ref="P16:P17"/>
    <mergeCell ref="M16:M17"/>
    <mergeCell ref="A14:A15"/>
    <mergeCell ref="B14:B15"/>
    <mergeCell ref="C18:C20"/>
    <mergeCell ref="D18:D20"/>
    <mergeCell ref="E18:E20"/>
    <mergeCell ref="F18:F20"/>
    <mergeCell ref="G18:G20"/>
    <mergeCell ref="J18:J20"/>
    <mergeCell ref="K21:K22"/>
    <mergeCell ref="Q14:Q15"/>
    <mergeCell ref="C14:C15"/>
    <mergeCell ref="D14:D15"/>
    <mergeCell ref="E14:E15"/>
    <mergeCell ref="F14:F15"/>
    <mergeCell ref="G14:G15"/>
    <mergeCell ref="J14:J15"/>
    <mergeCell ref="K16:K17"/>
    <mergeCell ref="Q18:Q20"/>
    <mergeCell ref="R18:R20"/>
    <mergeCell ref="A21:A22"/>
    <mergeCell ref="B21:B22"/>
    <mergeCell ref="C21:C22"/>
    <mergeCell ref="D21:D22"/>
    <mergeCell ref="E21:E22"/>
    <mergeCell ref="F21:F22"/>
    <mergeCell ref="G21:G22"/>
    <mergeCell ref="J21:J22"/>
    <mergeCell ref="K18:K20"/>
    <mergeCell ref="L18:L20"/>
    <mergeCell ref="M18:M20"/>
    <mergeCell ref="N18:N20"/>
    <mergeCell ref="O18:O20"/>
    <mergeCell ref="P18:P20"/>
    <mergeCell ref="Q21:Q22"/>
    <mergeCell ref="R21:R22"/>
    <mergeCell ref="L21:L22"/>
    <mergeCell ref="M21:M22"/>
    <mergeCell ref="O21:O22"/>
    <mergeCell ref="P21:P22"/>
    <mergeCell ref="N21:N22"/>
    <mergeCell ref="A18:A20"/>
    <mergeCell ref="B18:B20"/>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Q26:Q27"/>
    <mergeCell ref="R26:R27"/>
    <mergeCell ref="L26:L27"/>
    <mergeCell ref="M26:M27"/>
    <mergeCell ref="N26:N27"/>
    <mergeCell ref="P26:P27"/>
    <mergeCell ref="O26:O27"/>
    <mergeCell ref="A24:A25"/>
    <mergeCell ref="B24:B25"/>
    <mergeCell ref="C28:C29"/>
    <mergeCell ref="D28:D29"/>
    <mergeCell ref="E28:E29"/>
    <mergeCell ref="F28:F29"/>
    <mergeCell ref="G28:G29"/>
    <mergeCell ref="J28:J29"/>
    <mergeCell ref="K30:K31"/>
    <mergeCell ref="Q24:Q25"/>
    <mergeCell ref="C24:C25"/>
    <mergeCell ref="D24:D25"/>
    <mergeCell ref="E24:E25"/>
    <mergeCell ref="F24:F25"/>
    <mergeCell ref="G24:G25"/>
    <mergeCell ref="J24:J25"/>
    <mergeCell ref="K26:K27"/>
    <mergeCell ref="Q28:Q29"/>
    <mergeCell ref="R28:R29"/>
    <mergeCell ref="A30:A31"/>
    <mergeCell ref="B30:B31"/>
    <mergeCell ref="C30:C31"/>
    <mergeCell ref="D30:D31"/>
    <mergeCell ref="E30:E31"/>
    <mergeCell ref="F30:F31"/>
    <mergeCell ref="G30:G31"/>
    <mergeCell ref="J30:J31"/>
    <mergeCell ref="K28:K29"/>
    <mergeCell ref="L28:L29"/>
    <mergeCell ref="M28:M29"/>
    <mergeCell ref="N28:N29"/>
    <mergeCell ref="O28:O29"/>
    <mergeCell ref="P28:P29"/>
    <mergeCell ref="Q30:Q31"/>
    <mergeCell ref="R30:R31"/>
    <mergeCell ref="L30:L31"/>
    <mergeCell ref="M30:M31"/>
    <mergeCell ref="N30:N31"/>
    <mergeCell ref="O30:O31"/>
    <mergeCell ref="P30:P31"/>
    <mergeCell ref="A28:A29"/>
    <mergeCell ref="B28:B29"/>
    <mergeCell ref="R32:R33"/>
    <mergeCell ref="A34:R34"/>
    <mergeCell ref="A35:A36"/>
    <mergeCell ref="B35:B36"/>
    <mergeCell ref="C35:C36"/>
    <mergeCell ref="D35:D36"/>
    <mergeCell ref="E35:E36"/>
    <mergeCell ref="F35:F36"/>
    <mergeCell ref="G35:G36"/>
    <mergeCell ref="K32:K33"/>
    <mergeCell ref="L32:L33"/>
    <mergeCell ref="M32:M33"/>
    <mergeCell ref="N32:N33"/>
    <mergeCell ref="O32:O33"/>
    <mergeCell ref="P32:P33"/>
    <mergeCell ref="P35:P36"/>
    <mergeCell ref="Q35:Q36"/>
    <mergeCell ref="R35:R36"/>
    <mergeCell ref="L35:L36"/>
    <mergeCell ref="M35:M36"/>
    <mergeCell ref="N35:N36"/>
    <mergeCell ref="O35:O36"/>
    <mergeCell ref="A32:A33"/>
    <mergeCell ref="B32:B33"/>
    <mergeCell ref="D37:D40"/>
    <mergeCell ref="E37:E40"/>
    <mergeCell ref="F37:F40"/>
    <mergeCell ref="G37:G40"/>
    <mergeCell ref="J35:J36"/>
    <mergeCell ref="K35:K36"/>
    <mergeCell ref="Q32:Q33"/>
    <mergeCell ref="C32:C33"/>
    <mergeCell ref="D32:D33"/>
    <mergeCell ref="E32:E33"/>
    <mergeCell ref="F32:F33"/>
    <mergeCell ref="G32:G33"/>
    <mergeCell ref="J32:J33"/>
    <mergeCell ref="P37:P40"/>
    <mergeCell ref="Q37:Q40"/>
    <mergeCell ref="R37:R40"/>
    <mergeCell ref="A41:R41"/>
    <mergeCell ref="A42:A43"/>
    <mergeCell ref="B42:B43"/>
    <mergeCell ref="C42:C43"/>
    <mergeCell ref="D42:D43"/>
    <mergeCell ref="E42:E43"/>
    <mergeCell ref="F42:F43"/>
    <mergeCell ref="J37:J40"/>
    <mergeCell ref="K37:K40"/>
    <mergeCell ref="L37:L40"/>
    <mergeCell ref="M37:M40"/>
    <mergeCell ref="N37:N40"/>
    <mergeCell ref="O37:O40"/>
    <mergeCell ref="O42:O43"/>
    <mergeCell ref="P42:P43"/>
    <mergeCell ref="Q42:Q43"/>
    <mergeCell ref="R42:R43"/>
    <mergeCell ref="L42:L43"/>
    <mergeCell ref="M42:M43"/>
    <mergeCell ref="N42:N43"/>
    <mergeCell ref="A37:A40"/>
    <mergeCell ref="B37:B40"/>
    <mergeCell ref="C37:C40"/>
    <mergeCell ref="A44:A47"/>
    <mergeCell ref="B44:B47"/>
    <mergeCell ref="C44:C47"/>
    <mergeCell ref="D44:D47"/>
    <mergeCell ref="E44:E47"/>
    <mergeCell ref="F44:F47"/>
    <mergeCell ref="G42:G43"/>
    <mergeCell ref="J42:J43"/>
    <mergeCell ref="K42:K43"/>
    <mergeCell ref="Q49:Q50"/>
    <mergeCell ref="O44:O47"/>
    <mergeCell ref="P44:P47"/>
    <mergeCell ref="Q44:Q47"/>
    <mergeCell ref="R44:R47"/>
    <mergeCell ref="H45:H47"/>
    <mergeCell ref="I45:I47"/>
    <mergeCell ref="G44:G47"/>
    <mergeCell ref="J44:J47"/>
    <mergeCell ref="K44:K47"/>
    <mergeCell ref="L44:L47"/>
    <mergeCell ref="M44:M47"/>
    <mergeCell ref="N44:N47"/>
    <mergeCell ref="B51:B52"/>
    <mergeCell ref="C51:C52"/>
    <mergeCell ref="D51:D52"/>
    <mergeCell ref="E51:E52"/>
    <mergeCell ref="F51:F52"/>
    <mergeCell ref="G51:G52"/>
    <mergeCell ref="J51:J52"/>
    <mergeCell ref="K51:K52"/>
    <mergeCell ref="A48:R48"/>
    <mergeCell ref="A49:A50"/>
    <mergeCell ref="B49:B50"/>
    <mergeCell ref="C49:C50"/>
    <mergeCell ref="D49:D50"/>
    <mergeCell ref="E49:E50"/>
    <mergeCell ref="F49:F50"/>
    <mergeCell ref="G49:G50"/>
    <mergeCell ref="J49:J50"/>
    <mergeCell ref="K49:K50"/>
    <mergeCell ref="R49:R50"/>
    <mergeCell ref="L49:L50"/>
    <mergeCell ref="M49:M50"/>
    <mergeCell ref="N49:N50"/>
    <mergeCell ref="O49:O50"/>
    <mergeCell ref="P49:P50"/>
    <mergeCell ref="R51:R52"/>
    <mergeCell ref="A53:R53"/>
    <mergeCell ref="A54:A55"/>
    <mergeCell ref="B54:B55"/>
    <mergeCell ref="C54:C55"/>
    <mergeCell ref="D54:D55"/>
    <mergeCell ref="E54:E55"/>
    <mergeCell ref="F54:F55"/>
    <mergeCell ref="G54:G55"/>
    <mergeCell ref="J54:J55"/>
    <mergeCell ref="L51:L52"/>
    <mergeCell ref="M51:M52"/>
    <mergeCell ref="N51:N52"/>
    <mergeCell ref="O51:O52"/>
    <mergeCell ref="P51:P52"/>
    <mergeCell ref="Q51:Q52"/>
    <mergeCell ref="Q54:Q55"/>
    <mergeCell ref="R54:R55"/>
    <mergeCell ref="L54:L55"/>
    <mergeCell ref="M54:M55"/>
    <mergeCell ref="N54:N55"/>
    <mergeCell ref="O54:O55"/>
    <mergeCell ref="P54:P55"/>
    <mergeCell ref="A51:A52"/>
    <mergeCell ref="A56:A57"/>
    <mergeCell ref="B56:B57"/>
    <mergeCell ref="C56:C57"/>
    <mergeCell ref="D56:D57"/>
    <mergeCell ref="E56:E57"/>
    <mergeCell ref="F56:F57"/>
    <mergeCell ref="G56:G57"/>
    <mergeCell ref="J56:J57"/>
    <mergeCell ref="K54:K55"/>
    <mergeCell ref="K58:K59"/>
    <mergeCell ref="Q56:Q57"/>
    <mergeCell ref="R56:R57"/>
    <mergeCell ref="A58:A59"/>
    <mergeCell ref="B58:B59"/>
    <mergeCell ref="C58:C59"/>
    <mergeCell ref="D58:D59"/>
    <mergeCell ref="E58:E59"/>
    <mergeCell ref="F58:F59"/>
    <mergeCell ref="G58:G59"/>
    <mergeCell ref="J58:J59"/>
    <mergeCell ref="K56:K57"/>
    <mergeCell ref="L56:L57"/>
    <mergeCell ref="M56:M57"/>
    <mergeCell ref="N56:N57"/>
    <mergeCell ref="O56:O57"/>
    <mergeCell ref="P56:P57"/>
    <mergeCell ref="Q58:Q59"/>
    <mergeCell ref="R58:R59"/>
    <mergeCell ref="L58:L59"/>
    <mergeCell ref="M58:M59"/>
    <mergeCell ref="N58:N59"/>
    <mergeCell ref="O58:O59"/>
    <mergeCell ref="P58:P59"/>
    <mergeCell ref="R60:R61"/>
    <mergeCell ref="A62:A65"/>
    <mergeCell ref="B62:B65"/>
    <mergeCell ref="C62:C65"/>
    <mergeCell ref="D62:D65"/>
    <mergeCell ref="E62:E65"/>
    <mergeCell ref="F62:F65"/>
    <mergeCell ref="G62:G65"/>
    <mergeCell ref="J62:J65"/>
    <mergeCell ref="K60:K61"/>
    <mergeCell ref="L60:L61"/>
    <mergeCell ref="M60:M61"/>
    <mergeCell ref="N60:N61"/>
    <mergeCell ref="O60:O61"/>
    <mergeCell ref="P60:P61"/>
    <mergeCell ref="Q62:Q65"/>
    <mergeCell ref="R62:R65"/>
    <mergeCell ref="L62:L65"/>
    <mergeCell ref="M62:M65"/>
    <mergeCell ref="N62:N65"/>
    <mergeCell ref="O62:O65"/>
    <mergeCell ref="P62:P65"/>
    <mergeCell ref="A60:A61"/>
    <mergeCell ref="B60:B61"/>
    <mergeCell ref="C66:C67"/>
    <mergeCell ref="D66:D67"/>
    <mergeCell ref="E66:E67"/>
    <mergeCell ref="F66:F67"/>
    <mergeCell ref="G66:G67"/>
    <mergeCell ref="J66:J67"/>
    <mergeCell ref="K62:K65"/>
    <mergeCell ref="Q60:Q61"/>
    <mergeCell ref="C60:C61"/>
    <mergeCell ref="D60:D61"/>
    <mergeCell ref="E60:E61"/>
    <mergeCell ref="F60:F61"/>
    <mergeCell ref="G60:G61"/>
    <mergeCell ref="J60:J61"/>
    <mergeCell ref="Q66:Q67"/>
    <mergeCell ref="R66:R67"/>
    <mergeCell ref="A68:A69"/>
    <mergeCell ref="B68:B69"/>
    <mergeCell ref="C68:C69"/>
    <mergeCell ref="D68:D69"/>
    <mergeCell ref="E68:E69"/>
    <mergeCell ref="F68:F69"/>
    <mergeCell ref="G68:G69"/>
    <mergeCell ref="H68:H69"/>
    <mergeCell ref="K66:K67"/>
    <mergeCell ref="L66:L67"/>
    <mergeCell ref="M66:M67"/>
    <mergeCell ref="N66:N67"/>
    <mergeCell ref="O66:O67"/>
    <mergeCell ref="P66:P67"/>
    <mergeCell ref="O68:O69"/>
    <mergeCell ref="P68:P69"/>
    <mergeCell ref="Q68:Q69"/>
    <mergeCell ref="R68:R69"/>
    <mergeCell ref="L68:L69"/>
    <mergeCell ref="M68:M69"/>
    <mergeCell ref="N68:N69"/>
    <mergeCell ref="A66:A67"/>
    <mergeCell ref="B66:B67"/>
    <mergeCell ref="A70:A71"/>
    <mergeCell ref="B70:B71"/>
    <mergeCell ref="C70:C71"/>
    <mergeCell ref="D70:D71"/>
    <mergeCell ref="E70:E71"/>
    <mergeCell ref="F70:F71"/>
    <mergeCell ref="I68:I69"/>
    <mergeCell ref="J68:J69"/>
    <mergeCell ref="K68:K69"/>
    <mergeCell ref="M70:M71"/>
    <mergeCell ref="N70:N71"/>
    <mergeCell ref="O70:O71"/>
    <mergeCell ref="P70:P71"/>
    <mergeCell ref="Q70:Q71"/>
    <mergeCell ref="R70:R71"/>
    <mergeCell ref="G70:G71"/>
    <mergeCell ref="H70:H71"/>
    <mergeCell ref="I70:I71"/>
    <mergeCell ref="J70:J71"/>
    <mergeCell ref="K70:K71"/>
    <mergeCell ref="L70:L71"/>
    <mergeCell ref="A72:R72"/>
    <mergeCell ref="A73:A75"/>
    <mergeCell ref="B73:B75"/>
    <mergeCell ref="C73:C75"/>
    <mergeCell ref="D73:D75"/>
    <mergeCell ref="E73:E75"/>
    <mergeCell ref="F73:F75"/>
    <mergeCell ref="G73:G75"/>
    <mergeCell ref="J73:J75"/>
    <mergeCell ref="K73:K75"/>
    <mergeCell ref="R73:R75"/>
    <mergeCell ref="L73:L75"/>
    <mergeCell ref="M73:M75"/>
    <mergeCell ref="N73:N75"/>
    <mergeCell ref="O73:O75"/>
    <mergeCell ref="P73:P75"/>
    <mergeCell ref="Q73:Q75"/>
    <mergeCell ref="Q80:Q82"/>
    <mergeCell ref="R80:R82"/>
    <mergeCell ref="H81:H82"/>
    <mergeCell ref="I81:I82"/>
    <mergeCell ref="N80:N82"/>
    <mergeCell ref="O80:O82"/>
    <mergeCell ref="P80:P82"/>
    <mergeCell ref="A76:A78"/>
    <mergeCell ref="B76:B78"/>
    <mergeCell ref="C76:C78"/>
    <mergeCell ref="D76:D78"/>
    <mergeCell ref="E76:E78"/>
    <mergeCell ref="F76:F78"/>
    <mergeCell ref="G76:G78"/>
    <mergeCell ref="J76:J78"/>
    <mergeCell ref="K76:K78"/>
    <mergeCell ref="B83:B85"/>
    <mergeCell ref="C83:C85"/>
    <mergeCell ref="D83:D85"/>
    <mergeCell ref="E83:E85"/>
    <mergeCell ref="F83:F85"/>
    <mergeCell ref="K80:K82"/>
    <mergeCell ref="L80:L82"/>
    <mergeCell ref="M80:M82"/>
    <mergeCell ref="R76:R78"/>
    <mergeCell ref="A79:R79"/>
    <mergeCell ref="A80:A82"/>
    <mergeCell ref="B80:B82"/>
    <mergeCell ref="C80:C82"/>
    <mergeCell ref="D80:D82"/>
    <mergeCell ref="E80:E82"/>
    <mergeCell ref="F80:F82"/>
    <mergeCell ref="G80:G82"/>
    <mergeCell ref="J80:J82"/>
    <mergeCell ref="L76:L78"/>
    <mergeCell ref="M76:M78"/>
    <mergeCell ref="N76:N78"/>
    <mergeCell ref="O76:O78"/>
    <mergeCell ref="P76:P78"/>
    <mergeCell ref="Q76:Q78"/>
    <mergeCell ref="O83:O85"/>
    <mergeCell ref="P83:P85"/>
    <mergeCell ref="Q83:Q85"/>
    <mergeCell ref="R83:R85"/>
    <mergeCell ref="A86:R86"/>
    <mergeCell ref="A87:A92"/>
    <mergeCell ref="B87:B92"/>
    <mergeCell ref="C87:C92"/>
    <mergeCell ref="D87:D92"/>
    <mergeCell ref="E87:E92"/>
    <mergeCell ref="G83:G85"/>
    <mergeCell ref="J83:J85"/>
    <mergeCell ref="K83:K85"/>
    <mergeCell ref="L83:L85"/>
    <mergeCell ref="M83:M85"/>
    <mergeCell ref="N83:N85"/>
    <mergeCell ref="R87:R92"/>
    <mergeCell ref="G91:G92"/>
    <mergeCell ref="M87:M92"/>
    <mergeCell ref="N87:N92"/>
    <mergeCell ref="O87:O92"/>
    <mergeCell ref="P87:P92"/>
    <mergeCell ref="Q87:Q92"/>
    <mergeCell ref="A83:A85"/>
    <mergeCell ref="A93:A100"/>
    <mergeCell ref="B93:B100"/>
    <mergeCell ref="C93:C100"/>
    <mergeCell ref="D93:D100"/>
    <mergeCell ref="E93:E100"/>
    <mergeCell ref="F93:F100"/>
    <mergeCell ref="G93:G97"/>
    <mergeCell ref="J93:J100"/>
    <mergeCell ref="K93:K100"/>
    <mergeCell ref="I93:I94"/>
    <mergeCell ref="G99:G100"/>
    <mergeCell ref="Q93:Q100"/>
    <mergeCell ref="R93:R100"/>
    <mergeCell ref="H93:H94"/>
    <mergeCell ref="L87:L92"/>
    <mergeCell ref="F87:F92"/>
    <mergeCell ref="G87:G89"/>
    <mergeCell ref="H87:H88"/>
    <mergeCell ref="I87:I88"/>
    <mergeCell ref="J87:J92"/>
    <mergeCell ref="K87:K92"/>
    <mergeCell ref="L93:L100"/>
    <mergeCell ref="M93:M100"/>
    <mergeCell ref="N93:N100"/>
    <mergeCell ref="O93:O100"/>
    <mergeCell ref="P93:P100"/>
  </mergeCells>
  <pageMargins left="0.7" right="0.7" top="0.75" bottom="0.75" header="0.3" footer="0.3"/>
  <pageSetup paperSize="9"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zoomScale="90" zoomScaleNormal="90" workbookViewId="0">
      <selection activeCell="J32" sqref="J3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23.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233</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s="90" customFormat="1" ht="195" x14ac:dyDescent="0.25">
      <c r="A7" s="81">
        <v>1</v>
      </c>
      <c r="B7" s="82">
        <v>1</v>
      </c>
      <c r="C7" s="82">
        <v>4</v>
      </c>
      <c r="D7" s="83">
        <v>5</v>
      </c>
      <c r="E7" s="84" t="s">
        <v>234</v>
      </c>
      <c r="F7" s="85" t="s">
        <v>235</v>
      </c>
      <c r="G7" s="83" t="s">
        <v>236</v>
      </c>
      <c r="H7" s="86" t="s">
        <v>237</v>
      </c>
      <c r="I7" s="87" t="s">
        <v>238</v>
      </c>
      <c r="J7" s="83" t="s">
        <v>239</v>
      </c>
      <c r="K7" s="88" t="s">
        <v>240</v>
      </c>
      <c r="L7" s="88"/>
      <c r="M7" s="89">
        <v>12173.93</v>
      </c>
      <c r="N7" s="89"/>
      <c r="O7" s="89">
        <v>12173.93</v>
      </c>
      <c r="P7" s="89"/>
      <c r="Q7" s="83" t="s">
        <v>241</v>
      </c>
      <c r="R7" s="83" t="s">
        <v>242</v>
      </c>
    </row>
    <row r="8" spans="1:19" s="90" customFormat="1" ht="240" x14ac:dyDescent="0.25">
      <c r="A8" s="82">
        <v>2</v>
      </c>
      <c r="B8" s="82">
        <v>1</v>
      </c>
      <c r="C8" s="82">
        <v>4</v>
      </c>
      <c r="D8" s="83">
        <v>2</v>
      </c>
      <c r="E8" s="84" t="s">
        <v>243</v>
      </c>
      <c r="F8" s="85" t="s">
        <v>244</v>
      </c>
      <c r="G8" s="83" t="s">
        <v>206</v>
      </c>
      <c r="H8" s="91" t="s">
        <v>245</v>
      </c>
      <c r="I8" s="87" t="s">
        <v>246</v>
      </c>
      <c r="J8" s="83" t="s">
        <v>247</v>
      </c>
      <c r="K8" s="88" t="s">
        <v>248</v>
      </c>
      <c r="L8" s="88"/>
      <c r="M8" s="89">
        <v>26030.799999999999</v>
      </c>
      <c r="N8" s="89"/>
      <c r="O8" s="89">
        <v>26030.799999999999</v>
      </c>
      <c r="P8" s="89"/>
      <c r="Q8" s="83" t="s">
        <v>241</v>
      </c>
      <c r="R8" s="83" t="s">
        <v>242</v>
      </c>
    </row>
    <row r="9" spans="1:19" s="90" customFormat="1" ht="345" x14ac:dyDescent="0.25">
      <c r="A9" s="82">
        <v>3</v>
      </c>
      <c r="B9" s="82">
        <v>1</v>
      </c>
      <c r="C9" s="82">
        <v>4</v>
      </c>
      <c r="D9" s="83">
        <v>2</v>
      </c>
      <c r="E9" s="84" t="s">
        <v>249</v>
      </c>
      <c r="F9" s="85" t="s">
        <v>250</v>
      </c>
      <c r="G9" s="83" t="s">
        <v>251</v>
      </c>
      <c r="H9" s="91" t="s">
        <v>252</v>
      </c>
      <c r="I9" s="87" t="s">
        <v>253</v>
      </c>
      <c r="J9" s="83" t="s">
        <v>254</v>
      </c>
      <c r="K9" s="88" t="s">
        <v>255</v>
      </c>
      <c r="L9" s="88"/>
      <c r="M9" s="89">
        <v>28970.799999999999</v>
      </c>
      <c r="N9" s="89"/>
      <c r="O9" s="89">
        <v>28970.799999999999</v>
      </c>
      <c r="P9" s="89"/>
      <c r="Q9" s="83" t="s">
        <v>241</v>
      </c>
      <c r="R9" s="83" t="s">
        <v>242</v>
      </c>
    </row>
    <row r="10" spans="1:19" s="90" customFormat="1" ht="120" x14ac:dyDescent="0.25">
      <c r="A10" s="82">
        <v>4</v>
      </c>
      <c r="B10" s="82">
        <v>1</v>
      </c>
      <c r="C10" s="82">
        <v>4</v>
      </c>
      <c r="D10" s="83">
        <v>2</v>
      </c>
      <c r="E10" s="84" t="s">
        <v>256</v>
      </c>
      <c r="F10" s="85" t="s">
        <v>257</v>
      </c>
      <c r="G10" s="83" t="s">
        <v>258</v>
      </c>
      <c r="H10" s="91" t="s">
        <v>259</v>
      </c>
      <c r="I10" s="87" t="s">
        <v>260</v>
      </c>
      <c r="J10" s="83" t="s">
        <v>261</v>
      </c>
      <c r="K10" s="88" t="s">
        <v>255</v>
      </c>
      <c r="L10" s="88"/>
      <c r="M10" s="89">
        <v>38780.839999999997</v>
      </c>
      <c r="N10" s="89"/>
      <c r="O10" s="89">
        <v>38780.839999999997</v>
      </c>
      <c r="P10" s="89"/>
      <c r="Q10" s="83" t="s">
        <v>241</v>
      </c>
      <c r="R10" s="83" t="s">
        <v>242</v>
      </c>
    </row>
    <row r="11" spans="1:19" s="90" customFormat="1" ht="409.5" x14ac:dyDescent="0.25">
      <c r="A11" s="82">
        <v>5</v>
      </c>
      <c r="B11" s="82">
        <v>1</v>
      </c>
      <c r="C11" s="82">
        <v>4</v>
      </c>
      <c r="D11" s="83">
        <v>5</v>
      </c>
      <c r="E11" s="84" t="s">
        <v>262</v>
      </c>
      <c r="F11" s="85" t="s">
        <v>263</v>
      </c>
      <c r="G11" s="83" t="s">
        <v>144</v>
      </c>
      <c r="H11" s="92" t="s">
        <v>264</v>
      </c>
      <c r="I11" s="93" t="s">
        <v>265</v>
      </c>
      <c r="J11" s="83" t="s">
        <v>266</v>
      </c>
      <c r="K11" s="88" t="s">
        <v>248</v>
      </c>
      <c r="L11" s="88"/>
      <c r="M11" s="89">
        <v>79820.19</v>
      </c>
      <c r="N11" s="89"/>
      <c r="O11" s="89">
        <v>79820.19</v>
      </c>
      <c r="P11" s="89"/>
      <c r="Q11" s="83" t="s">
        <v>267</v>
      </c>
      <c r="R11" s="83" t="s">
        <v>268</v>
      </c>
    </row>
    <row r="12" spans="1:19" s="90" customFormat="1" ht="225" x14ac:dyDescent="0.25">
      <c r="A12" s="82">
        <v>6</v>
      </c>
      <c r="B12" s="82">
        <v>1</v>
      </c>
      <c r="C12" s="82">
        <v>4</v>
      </c>
      <c r="D12" s="83">
        <v>2</v>
      </c>
      <c r="E12" s="84" t="s">
        <v>269</v>
      </c>
      <c r="F12" s="85" t="s">
        <v>270</v>
      </c>
      <c r="G12" s="83" t="s">
        <v>271</v>
      </c>
      <c r="H12" s="86" t="s">
        <v>272</v>
      </c>
      <c r="I12" s="87" t="s">
        <v>273</v>
      </c>
      <c r="J12" s="83" t="s">
        <v>274</v>
      </c>
      <c r="K12" s="88"/>
      <c r="L12" s="88" t="s">
        <v>255</v>
      </c>
      <c r="M12" s="89"/>
      <c r="N12" s="89">
        <v>20008.93</v>
      </c>
      <c r="O12" s="89"/>
      <c r="P12" s="89">
        <v>20008.93</v>
      </c>
      <c r="Q12" s="83" t="s">
        <v>241</v>
      </c>
      <c r="R12" s="83" t="s">
        <v>242</v>
      </c>
    </row>
    <row r="13" spans="1:19" s="90" customFormat="1" ht="225" x14ac:dyDescent="0.25">
      <c r="A13" s="82">
        <v>7</v>
      </c>
      <c r="B13" s="82">
        <v>1</v>
      </c>
      <c r="C13" s="82">
        <v>4</v>
      </c>
      <c r="D13" s="83">
        <v>2</v>
      </c>
      <c r="E13" s="84" t="s">
        <v>275</v>
      </c>
      <c r="F13" s="85" t="s">
        <v>276</v>
      </c>
      <c r="G13" s="83" t="s">
        <v>277</v>
      </c>
      <c r="H13" s="86" t="s">
        <v>278</v>
      </c>
      <c r="I13" s="87" t="s">
        <v>279</v>
      </c>
      <c r="J13" s="83" t="s">
        <v>280</v>
      </c>
      <c r="K13" s="88"/>
      <c r="L13" s="88" t="s">
        <v>248</v>
      </c>
      <c r="M13" s="89"/>
      <c r="N13" s="89">
        <v>71700</v>
      </c>
      <c r="O13" s="89"/>
      <c r="P13" s="89">
        <v>71700</v>
      </c>
      <c r="Q13" s="83" t="s">
        <v>241</v>
      </c>
      <c r="R13" s="83" t="s">
        <v>242</v>
      </c>
    </row>
    <row r="14" spans="1:19" s="90" customFormat="1" ht="135" x14ac:dyDescent="0.25">
      <c r="A14" s="82">
        <v>8</v>
      </c>
      <c r="B14" s="82">
        <v>1</v>
      </c>
      <c r="C14" s="82">
        <v>4</v>
      </c>
      <c r="D14" s="83">
        <v>2</v>
      </c>
      <c r="E14" s="84" t="s">
        <v>281</v>
      </c>
      <c r="F14" s="85" t="s">
        <v>282</v>
      </c>
      <c r="G14" s="83" t="s">
        <v>236</v>
      </c>
      <c r="H14" s="86" t="s">
        <v>283</v>
      </c>
      <c r="I14" s="87" t="s">
        <v>284</v>
      </c>
      <c r="J14" s="83" t="s">
        <v>285</v>
      </c>
      <c r="K14" s="88"/>
      <c r="L14" s="88" t="s">
        <v>248</v>
      </c>
      <c r="M14" s="89"/>
      <c r="N14" s="89">
        <v>3900</v>
      </c>
      <c r="O14" s="89"/>
      <c r="P14" s="89">
        <v>3900</v>
      </c>
      <c r="Q14" s="83" t="s">
        <v>241</v>
      </c>
      <c r="R14" s="83" t="s">
        <v>242</v>
      </c>
    </row>
    <row r="15" spans="1:19" s="90" customFormat="1" ht="105" x14ac:dyDescent="0.25">
      <c r="A15" s="82">
        <v>9</v>
      </c>
      <c r="B15" s="82">
        <v>1</v>
      </c>
      <c r="C15" s="82">
        <v>4</v>
      </c>
      <c r="D15" s="83">
        <v>5</v>
      </c>
      <c r="E15" s="84" t="s">
        <v>286</v>
      </c>
      <c r="F15" s="85" t="s">
        <v>287</v>
      </c>
      <c r="G15" s="83" t="s">
        <v>206</v>
      </c>
      <c r="H15" s="86" t="s">
        <v>288</v>
      </c>
      <c r="I15" s="87" t="s">
        <v>289</v>
      </c>
      <c r="J15" s="83" t="s">
        <v>290</v>
      </c>
      <c r="K15" s="88"/>
      <c r="L15" s="88" t="s">
        <v>248</v>
      </c>
      <c r="M15" s="89"/>
      <c r="N15" s="89">
        <v>22615.25</v>
      </c>
      <c r="O15" s="89"/>
      <c r="P15" s="89">
        <v>22615.25</v>
      </c>
      <c r="Q15" s="83" t="s">
        <v>241</v>
      </c>
      <c r="R15" s="83" t="s">
        <v>242</v>
      </c>
    </row>
    <row r="16" spans="1:19" s="90" customFormat="1" ht="390" x14ac:dyDescent="0.25">
      <c r="A16" s="82">
        <v>10</v>
      </c>
      <c r="B16" s="82">
        <v>1</v>
      </c>
      <c r="C16" s="82">
        <v>4</v>
      </c>
      <c r="D16" s="83">
        <v>5</v>
      </c>
      <c r="E16" s="84" t="s">
        <v>291</v>
      </c>
      <c r="F16" s="85" t="s">
        <v>292</v>
      </c>
      <c r="G16" s="83" t="s">
        <v>293</v>
      </c>
      <c r="H16" s="86" t="s">
        <v>294</v>
      </c>
      <c r="I16" s="87" t="s">
        <v>295</v>
      </c>
      <c r="J16" s="83" t="s">
        <v>296</v>
      </c>
      <c r="K16" s="88"/>
      <c r="L16" s="88" t="s">
        <v>248</v>
      </c>
      <c r="M16" s="89"/>
      <c r="N16" s="89">
        <v>20892.47</v>
      </c>
      <c r="O16" s="89"/>
      <c r="P16" s="89">
        <v>20892.47</v>
      </c>
      <c r="Q16" s="83" t="s">
        <v>241</v>
      </c>
      <c r="R16" s="83" t="s">
        <v>242</v>
      </c>
    </row>
    <row r="17" spans="1:18" s="102" customFormat="1" ht="240" x14ac:dyDescent="0.25">
      <c r="A17" s="94">
        <v>11</v>
      </c>
      <c r="B17" s="94">
        <v>1</v>
      </c>
      <c r="C17" s="95">
        <v>4</v>
      </c>
      <c r="D17" s="94">
        <v>5</v>
      </c>
      <c r="E17" s="96" t="s">
        <v>297</v>
      </c>
      <c r="F17" s="97" t="s">
        <v>298</v>
      </c>
      <c r="G17" s="95" t="s">
        <v>144</v>
      </c>
      <c r="H17" s="98" t="s">
        <v>299</v>
      </c>
      <c r="I17" s="99" t="s">
        <v>300</v>
      </c>
      <c r="J17" s="95" t="s">
        <v>301</v>
      </c>
      <c r="K17" s="100"/>
      <c r="L17" s="100" t="s">
        <v>39</v>
      </c>
      <c r="M17" s="101"/>
      <c r="N17" s="101">
        <v>110000</v>
      </c>
      <c r="O17" s="101"/>
      <c r="P17" s="101">
        <v>110000</v>
      </c>
      <c r="Q17" s="95" t="s">
        <v>267</v>
      </c>
      <c r="R17" s="95" t="s">
        <v>268</v>
      </c>
    </row>
    <row r="18" spans="1:18" s="102" customFormat="1" ht="240" x14ac:dyDescent="0.25">
      <c r="A18" s="103">
        <v>11</v>
      </c>
      <c r="B18" s="103">
        <v>1</v>
      </c>
      <c r="C18" s="104">
        <v>4</v>
      </c>
      <c r="D18" s="103">
        <v>5</v>
      </c>
      <c r="E18" s="105" t="s">
        <v>302</v>
      </c>
      <c r="F18" s="106" t="s">
        <v>298</v>
      </c>
      <c r="G18" s="104" t="s">
        <v>144</v>
      </c>
      <c r="H18" s="107" t="s">
        <v>299</v>
      </c>
      <c r="I18" s="108" t="s">
        <v>300</v>
      </c>
      <c r="J18" s="104" t="s">
        <v>301</v>
      </c>
      <c r="K18" s="109"/>
      <c r="L18" s="109" t="s">
        <v>39</v>
      </c>
      <c r="M18" s="110"/>
      <c r="N18" s="56">
        <v>120086.92</v>
      </c>
      <c r="O18" s="110"/>
      <c r="P18" s="110">
        <v>110000</v>
      </c>
      <c r="Q18" s="104" t="s">
        <v>267</v>
      </c>
      <c r="R18" s="104" t="s">
        <v>268</v>
      </c>
    </row>
    <row r="19" spans="1:18" s="102" customFormat="1" ht="50.25" customHeight="1" x14ac:dyDescent="0.25">
      <c r="A19" s="103"/>
      <c r="B19" s="736" t="s">
        <v>303</v>
      </c>
      <c r="C19" s="737"/>
      <c r="D19" s="737"/>
      <c r="E19" s="737"/>
      <c r="F19" s="737"/>
      <c r="G19" s="737"/>
      <c r="H19" s="737"/>
      <c r="I19" s="737"/>
      <c r="J19" s="737"/>
      <c r="K19" s="737"/>
      <c r="L19" s="737"/>
      <c r="M19" s="737"/>
      <c r="N19" s="737"/>
      <c r="O19" s="737"/>
      <c r="P19" s="737"/>
      <c r="Q19" s="737"/>
      <c r="R19" s="738"/>
    </row>
    <row r="20" spans="1:18" s="112" customFormat="1" ht="105" x14ac:dyDescent="0.25">
      <c r="A20" s="82">
        <v>12</v>
      </c>
      <c r="B20" s="82">
        <v>1</v>
      </c>
      <c r="C20" s="83">
        <v>4</v>
      </c>
      <c r="D20" s="82">
        <v>2</v>
      </c>
      <c r="E20" s="111" t="s">
        <v>304</v>
      </c>
      <c r="F20" s="85" t="s">
        <v>305</v>
      </c>
      <c r="G20" s="83" t="s">
        <v>306</v>
      </c>
      <c r="H20" s="86" t="s">
        <v>307</v>
      </c>
      <c r="I20" s="87" t="s">
        <v>308</v>
      </c>
      <c r="J20" s="83" t="s">
        <v>309</v>
      </c>
      <c r="K20" s="88"/>
      <c r="L20" s="88" t="s">
        <v>310</v>
      </c>
      <c r="M20" s="89"/>
      <c r="N20" s="89">
        <v>4159.83</v>
      </c>
      <c r="O20" s="89"/>
      <c r="P20" s="89">
        <v>4159.83</v>
      </c>
      <c r="Q20" s="83" t="s">
        <v>241</v>
      </c>
      <c r="R20" s="83" t="s">
        <v>242</v>
      </c>
    </row>
    <row r="22" spans="1:18" x14ac:dyDescent="0.25">
      <c r="L22" s="421"/>
      <c r="M22" s="716" t="s">
        <v>1369</v>
      </c>
      <c r="N22" s="717"/>
      <c r="O22" s="718" t="s">
        <v>1370</v>
      </c>
      <c r="P22" s="718"/>
    </row>
    <row r="23" spans="1:18" x14ac:dyDescent="0.25">
      <c r="L23" s="421"/>
      <c r="M23" s="438" t="s">
        <v>1371</v>
      </c>
      <c r="N23" s="438" t="s">
        <v>1372</v>
      </c>
      <c r="O23" s="438" t="s">
        <v>1371</v>
      </c>
      <c r="P23" s="438" t="s">
        <v>1372</v>
      </c>
    </row>
    <row r="24" spans="1:18" x14ac:dyDescent="0.25">
      <c r="L24" s="470" t="s">
        <v>1373</v>
      </c>
      <c r="M24" s="466">
        <v>10</v>
      </c>
      <c r="N24" s="472">
        <v>249232.85</v>
      </c>
      <c r="O24" s="461">
        <v>2</v>
      </c>
      <c r="P24" s="472">
        <v>189820.19</v>
      </c>
    </row>
    <row r="25" spans="1:18" x14ac:dyDescent="0.25">
      <c r="L25" s="470" t="s">
        <v>1374</v>
      </c>
      <c r="M25" s="466">
        <v>10</v>
      </c>
      <c r="N25" s="472">
        <v>249232.85</v>
      </c>
      <c r="O25" s="461">
        <v>2</v>
      </c>
      <c r="P25" s="472">
        <v>189820.19</v>
      </c>
    </row>
  </sheetData>
  <mergeCells count="17">
    <mergeCell ref="M22:N22"/>
    <mergeCell ref="O22:P22"/>
    <mergeCell ref="A4:A5"/>
    <mergeCell ref="B4:B5"/>
    <mergeCell ref="C4:C5"/>
    <mergeCell ref="D4:D5"/>
    <mergeCell ref="E4:E5"/>
    <mergeCell ref="Q4:Q5"/>
    <mergeCell ref="R4:R5"/>
    <mergeCell ref="B19:R19"/>
    <mergeCell ref="G4:G5"/>
    <mergeCell ref="H4:I4"/>
    <mergeCell ref="J4:J5"/>
    <mergeCell ref="K4:L4"/>
    <mergeCell ref="M4:N4"/>
    <mergeCell ref="O4:P4"/>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3"/>
  <sheetViews>
    <sheetView zoomScale="80" zoomScaleNormal="80" workbookViewId="0">
      <selection activeCell="O55" sqref="O5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311</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s="90" customFormat="1" ht="43.5" customHeight="1" x14ac:dyDescent="0.25">
      <c r="A7" s="751">
        <v>1</v>
      </c>
      <c r="B7" s="824">
        <v>1</v>
      </c>
      <c r="C7" s="817">
        <v>4</v>
      </c>
      <c r="D7" s="817">
        <v>5</v>
      </c>
      <c r="E7" s="827" t="s">
        <v>312</v>
      </c>
      <c r="F7" s="817" t="s">
        <v>313</v>
      </c>
      <c r="G7" s="113" t="s">
        <v>49</v>
      </c>
      <c r="H7" s="832" t="s">
        <v>314</v>
      </c>
      <c r="I7" s="113">
        <v>15</v>
      </c>
      <c r="J7" s="817" t="s">
        <v>315</v>
      </c>
      <c r="K7" s="817" t="s">
        <v>121</v>
      </c>
      <c r="L7" s="817"/>
      <c r="M7" s="821">
        <v>31317.42</v>
      </c>
      <c r="N7" s="821"/>
      <c r="O7" s="821">
        <v>31317.42</v>
      </c>
      <c r="P7" s="821"/>
      <c r="Q7" s="817" t="s">
        <v>316</v>
      </c>
      <c r="R7" s="817" t="s">
        <v>317</v>
      </c>
      <c r="S7" s="114"/>
    </row>
    <row r="8" spans="1:19" s="90" customFormat="1" ht="22.5" customHeight="1" x14ac:dyDescent="0.25">
      <c r="A8" s="752"/>
      <c r="B8" s="825"/>
      <c r="C8" s="818"/>
      <c r="D8" s="818"/>
      <c r="E8" s="828"/>
      <c r="F8" s="830"/>
      <c r="G8" s="113" t="s">
        <v>49</v>
      </c>
      <c r="H8" s="830"/>
      <c r="I8" s="113">
        <v>15</v>
      </c>
      <c r="J8" s="818"/>
      <c r="K8" s="818"/>
      <c r="L8" s="818"/>
      <c r="M8" s="822"/>
      <c r="N8" s="822"/>
      <c r="O8" s="822"/>
      <c r="P8" s="822"/>
      <c r="Q8" s="818"/>
      <c r="R8" s="818"/>
      <c r="S8" s="114"/>
    </row>
    <row r="9" spans="1:19" s="90" customFormat="1" ht="23.25" customHeight="1" x14ac:dyDescent="0.25">
      <c r="A9" s="752"/>
      <c r="B9" s="825"/>
      <c r="C9" s="818"/>
      <c r="D9" s="818"/>
      <c r="E9" s="828"/>
      <c r="F9" s="830"/>
      <c r="G9" s="113" t="s">
        <v>144</v>
      </c>
      <c r="H9" s="830"/>
      <c r="I9" s="113">
        <v>15</v>
      </c>
      <c r="J9" s="818"/>
      <c r="K9" s="818"/>
      <c r="L9" s="818"/>
      <c r="M9" s="822"/>
      <c r="N9" s="822"/>
      <c r="O9" s="822"/>
      <c r="P9" s="822"/>
      <c r="Q9" s="818"/>
      <c r="R9" s="818"/>
      <c r="S9" s="114"/>
    </row>
    <row r="10" spans="1:19" s="90" customFormat="1" ht="35.25" customHeight="1" x14ac:dyDescent="0.25">
      <c r="A10" s="752"/>
      <c r="B10" s="825"/>
      <c r="C10" s="818"/>
      <c r="D10" s="818"/>
      <c r="E10" s="828"/>
      <c r="F10" s="830"/>
      <c r="G10" s="113" t="s">
        <v>206</v>
      </c>
      <c r="H10" s="830"/>
      <c r="I10" s="113">
        <v>30</v>
      </c>
      <c r="J10" s="818"/>
      <c r="K10" s="818"/>
      <c r="L10" s="818"/>
      <c r="M10" s="822"/>
      <c r="N10" s="822"/>
      <c r="O10" s="822"/>
      <c r="P10" s="822"/>
      <c r="Q10" s="818"/>
      <c r="R10" s="818"/>
      <c r="S10" s="114"/>
    </row>
    <row r="11" spans="1:19" s="115" customFormat="1" x14ac:dyDescent="0.25">
      <c r="A11" s="820"/>
      <c r="B11" s="826"/>
      <c r="C11" s="819"/>
      <c r="D11" s="819"/>
      <c r="E11" s="829"/>
      <c r="F11" s="831"/>
      <c r="G11" s="83" t="s">
        <v>37</v>
      </c>
      <c r="H11" s="831"/>
      <c r="I11" s="83">
        <v>60</v>
      </c>
      <c r="J11" s="819"/>
      <c r="K11" s="819"/>
      <c r="L11" s="819"/>
      <c r="M11" s="823"/>
      <c r="N11" s="823"/>
      <c r="O11" s="823"/>
      <c r="P11" s="823"/>
      <c r="Q11" s="819"/>
      <c r="R11" s="819"/>
    </row>
    <row r="12" spans="1:19" s="115" customFormat="1" x14ac:dyDescent="0.25">
      <c r="A12" s="751">
        <v>2</v>
      </c>
      <c r="B12" s="751">
        <v>1</v>
      </c>
      <c r="C12" s="751">
        <v>4</v>
      </c>
      <c r="D12" s="741">
        <v>5</v>
      </c>
      <c r="E12" s="753" t="s">
        <v>318</v>
      </c>
      <c r="F12" s="741" t="s">
        <v>319</v>
      </c>
      <c r="G12" s="83" t="s">
        <v>320</v>
      </c>
      <c r="H12" s="741" t="s">
        <v>314</v>
      </c>
      <c r="I12" s="83">
        <v>22</v>
      </c>
      <c r="J12" s="741" t="s">
        <v>315</v>
      </c>
      <c r="K12" s="749" t="s">
        <v>39</v>
      </c>
      <c r="L12" s="749"/>
      <c r="M12" s="739">
        <v>22195.55</v>
      </c>
      <c r="N12" s="739"/>
      <c r="O12" s="739">
        <v>22195.55</v>
      </c>
      <c r="P12" s="739"/>
      <c r="Q12" s="741" t="s">
        <v>316</v>
      </c>
      <c r="R12" s="741" t="s">
        <v>321</v>
      </c>
    </row>
    <row r="13" spans="1:19" s="115" customFormat="1" x14ac:dyDescent="0.25">
      <c r="A13" s="752"/>
      <c r="B13" s="752"/>
      <c r="C13" s="752"/>
      <c r="D13" s="742"/>
      <c r="E13" s="754"/>
      <c r="F13" s="742"/>
      <c r="G13" s="83" t="s">
        <v>322</v>
      </c>
      <c r="H13" s="742"/>
      <c r="I13" s="83">
        <v>22</v>
      </c>
      <c r="J13" s="742"/>
      <c r="K13" s="750"/>
      <c r="L13" s="750"/>
      <c r="M13" s="740"/>
      <c r="N13" s="740"/>
      <c r="O13" s="740"/>
      <c r="P13" s="740"/>
      <c r="Q13" s="742"/>
      <c r="R13" s="742"/>
    </row>
    <row r="14" spans="1:19" s="115" customFormat="1" ht="36.75" customHeight="1" x14ac:dyDescent="0.25">
      <c r="A14" s="752"/>
      <c r="B14" s="752"/>
      <c r="C14" s="752"/>
      <c r="D14" s="742"/>
      <c r="E14" s="754"/>
      <c r="F14" s="742"/>
      <c r="G14" s="83" t="s">
        <v>144</v>
      </c>
      <c r="H14" s="742"/>
      <c r="I14" s="83">
        <v>50</v>
      </c>
      <c r="J14" s="742"/>
      <c r="K14" s="750"/>
      <c r="L14" s="750"/>
      <c r="M14" s="740"/>
      <c r="N14" s="740"/>
      <c r="O14" s="740"/>
      <c r="P14" s="740"/>
      <c r="Q14" s="742"/>
      <c r="R14" s="742"/>
    </row>
    <row r="15" spans="1:19" s="115" customFormat="1" ht="41.25" customHeight="1" x14ac:dyDescent="0.25">
      <c r="A15" s="820"/>
      <c r="B15" s="820"/>
      <c r="C15" s="820"/>
      <c r="D15" s="802"/>
      <c r="E15" s="804"/>
      <c r="F15" s="802"/>
      <c r="G15" s="83" t="s">
        <v>37</v>
      </c>
      <c r="H15" s="802"/>
      <c r="I15" s="83">
        <v>50</v>
      </c>
      <c r="J15" s="802"/>
      <c r="K15" s="810"/>
      <c r="L15" s="810"/>
      <c r="M15" s="798"/>
      <c r="N15" s="798"/>
      <c r="O15" s="798"/>
      <c r="P15" s="798"/>
      <c r="Q15" s="802"/>
      <c r="R15" s="802"/>
    </row>
    <row r="16" spans="1:19" s="90" customFormat="1" ht="38.25" customHeight="1" x14ac:dyDescent="0.25">
      <c r="A16" s="791">
        <v>3</v>
      </c>
      <c r="B16" s="791">
        <v>1</v>
      </c>
      <c r="C16" s="791">
        <v>4</v>
      </c>
      <c r="D16" s="812">
        <v>5</v>
      </c>
      <c r="E16" s="816" t="s">
        <v>323</v>
      </c>
      <c r="F16" s="812" t="s">
        <v>324</v>
      </c>
      <c r="G16" s="83" t="s">
        <v>37</v>
      </c>
      <c r="H16" s="812" t="s">
        <v>314</v>
      </c>
      <c r="I16" s="93" t="s">
        <v>325</v>
      </c>
      <c r="J16" s="812" t="s">
        <v>326</v>
      </c>
      <c r="K16" s="814" t="s">
        <v>327</v>
      </c>
      <c r="L16" s="814"/>
      <c r="M16" s="815">
        <v>24157.4</v>
      </c>
      <c r="N16" s="815"/>
      <c r="O16" s="815">
        <v>24157.4</v>
      </c>
      <c r="P16" s="815"/>
      <c r="Q16" s="812" t="s">
        <v>316</v>
      </c>
      <c r="R16" s="812" t="s">
        <v>328</v>
      </c>
    </row>
    <row r="17" spans="1:25" s="90" customFormat="1" ht="30.75" customHeight="1" x14ac:dyDescent="0.25">
      <c r="A17" s="791"/>
      <c r="B17" s="791"/>
      <c r="C17" s="791"/>
      <c r="D17" s="812"/>
      <c r="E17" s="816"/>
      <c r="F17" s="812"/>
      <c r="G17" s="83" t="s">
        <v>206</v>
      </c>
      <c r="H17" s="812"/>
      <c r="I17" s="93" t="s">
        <v>158</v>
      </c>
      <c r="J17" s="812"/>
      <c r="K17" s="814"/>
      <c r="L17" s="814"/>
      <c r="M17" s="815"/>
      <c r="N17" s="815"/>
      <c r="O17" s="815"/>
      <c r="P17" s="815"/>
      <c r="Q17" s="812"/>
      <c r="R17" s="812"/>
    </row>
    <row r="18" spans="1:25" s="90" customFormat="1" ht="34.5" customHeight="1" x14ac:dyDescent="0.25">
      <c r="A18" s="791"/>
      <c r="B18" s="791"/>
      <c r="C18" s="791"/>
      <c r="D18" s="812"/>
      <c r="E18" s="816"/>
      <c r="F18" s="812"/>
      <c r="G18" s="116" t="s">
        <v>329</v>
      </c>
      <c r="H18" s="83" t="s">
        <v>330</v>
      </c>
      <c r="I18" s="93" t="s">
        <v>102</v>
      </c>
      <c r="J18" s="812"/>
      <c r="K18" s="814"/>
      <c r="L18" s="814"/>
      <c r="M18" s="815"/>
      <c r="N18" s="815"/>
      <c r="O18" s="815"/>
      <c r="P18" s="815"/>
      <c r="Q18" s="812"/>
      <c r="R18" s="812"/>
    </row>
    <row r="19" spans="1:25" s="30" customFormat="1" ht="43.5" customHeight="1" x14ac:dyDescent="0.2">
      <c r="A19" s="791">
        <v>4</v>
      </c>
      <c r="B19" s="803">
        <v>1</v>
      </c>
      <c r="C19" s="803">
        <v>4</v>
      </c>
      <c r="D19" s="803">
        <v>5</v>
      </c>
      <c r="E19" s="813" t="s">
        <v>331</v>
      </c>
      <c r="F19" s="803" t="s">
        <v>332</v>
      </c>
      <c r="G19" s="117" t="s">
        <v>333</v>
      </c>
      <c r="H19" s="118" t="s">
        <v>314</v>
      </c>
      <c r="I19" s="118">
        <v>25</v>
      </c>
      <c r="J19" s="803" t="s">
        <v>334</v>
      </c>
      <c r="K19" s="803" t="s">
        <v>39</v>
      </c>
      <c r="L19" s="803"/>
      <c r="M19" s="808">
        <v>39884.9</v>
      </c>
      <c r="N19" s="809"/>
      <c r="O19" s="808">
        <v>39884.9</v>
      </c>
      <c r="P19" s="808"/>
      <c r="Q19" s="803" t="s">
        <v>335</v>
      </c>
      <c r="R19" s="803" t="s">
        <v>336</v>
      </c>
      <c r="S19" s="119"/>
    </row>
    <row r="20" spans="1:25" s="30" customFormat="1" ht="40.5" customHeight="1" x14ac:dyDescent="0.2">
      <c r="A20" s="791"/>
      <c r="B20" s="803"/>
      <c r="C20" s="803"/>
      <c r="D20" s="803"/>
      <c r="E20" s="813"/>
      <c r="F20" s="803"/>
      <c r="G20" s="117" t="s">
        <v>337</v>
      </c>
      <c r="H20" s="118" t="s">
        <v>314</v>
      </c>
      <c r="I20" s="118">
        <v>25</v>
      </c>
      <c r="J20" s="803"/>
      <c r="K20" s="803"/>
      <c r="L20" s="803"/>
      <c r="M20" s="808"/>
      <c r="N20" s="809"/>
      <c r="O20" s="808"/>
      <c r="P20" s="808"/>
      <c r="Q20" s="803"/>
      <c r="R20" s="803"/>
      <c r="S20" s="119"/>
    </row>
    <row r="21" spans="1:25" s="30" customFormat="1" ht="49.5" customHeight="1" x14ac:dyDescent="0.2">
      <c r="A21" s="791"/>
      <c r="B21" s="803"/>
      <c r="C21" s="803"/>
      <c r="D21" s="803"/>
      <c r="E21" s="813"/>
      <c r="F21" s="803"/>
      <c r="G21" s="117" t="s">
        <v>338</v>
      </c>
      <c r="H21" s="118" t="s">
        <v>314</v>
      </c>
      <c r="I21" s="118">
        <v>25</v>
      </c>
      <c r="J21" s="803"/>
      <c r="K21" s="803"/>
      <c r="L21" s="803"/>
      <c r="M21" s="808"/>
      <c r="N21" s="809"/>
      <c r="O21" s="808"/>
      <c r="P21" s="808"/>
      <c r="Q21" s="803"/>
      <c r="R21" s="803"/>
      <c r="S21" s="119"/>
    </row>
    <row r="22" spans="1:25" s="30" customFormat="1" ht="48.75" customHeight="1" x14ac:dyDescent="0.2">
      <c r="A22" s="791"/>
      <c r="B22" s="803"/>
      <c r="C22" s="803"/>
      <c r="D22" s="803"/>
      <c r="E22" s="813"/>
      <c r="F22" s="803"/>
      <c r="G22" s="117" t="s">
        <v>37</v>
      </c>
      <c r="H22" s="118" t="s">
        <v>314</v>
      </c>
      <c r="I22" s="118">
        <v>100</v>
      </c>
      <c r="J22" s="803"/>
      <c r="K22" s="803"/>
      <c r="L22" s="803"/>
      <c r="M22" s="808"/>
      <c r="N22" s="809"/>
      <c r="O22" s="808"/>
      <c r="P22" s="808"/>
      <c r="Q22" s="803"/>
      <c r="R22" s="803"/>
      <c r="S22" s="119"/>
    </row>
    <row r="23" spans="1:25" s="90" customFormat="1" ht="42.75" customHeight="1" x14ac:dyDescent="0.25">
      <c r="A23" s="791"/>
      <c r="B23" s="803"/>
      <c r="C23" s="803"/>
      <c r="D23" s="803"/>
      <c r="E23" s="813"/>
      <c r="F23" s="803"/>
      <c r="G23" s="83" t="s">
        <v>339</v>
      </c>
      <c r="H23" s="88" t="s">
        <v>339</v>
      </c>
      <c r="I23" s="93" t="s">
        <v>50</v>
      </c>
      <c r="J23" s="803"/>
      <c r="K23" s="803"/>
      <c r="L23" s="803"/>
      <c r="M23" s="808"/>
      <c r="N23" s="809"/>
      <c r="O23" s="808"/>
      <c r="P23" s="808"/>
      <c r="Q23" s="803"/>
      <c r="R23" s="803"/>
      <c r="S23" s="114"/>
    </row>
    <row r="24" spans="1:25" s="90" customFormat="1" ht="41.25" customHeight="1" x14ac:dyDescent="0.25">
      <c r="A24" s="751">
        <v>5</v>
      </c>
      <c r="B24" s="741">
        <v>1</v>
      </c>
      <c r="C24" s="741">
        <v>4</v>
      </c>
      <c r="D24" s="741">
        <v>2</v>
      </c>
      <c r="E24" s="753" t="s">
        <v>340</v>
      </c>
      <c r="F24" s="741" t="s">
        <v>341</v>
      </c>
      <c r="G24" s="83" t="s">
        <v>342</v>
      </c>
      <c r="H24" s="88" t="s">
        <v>314</v>
      </c>
      <c r="I24" s="93" t="s">
        <v>343</v>
      </c>
      <c r="J24" s="741" t="s">
        <v>344</v>
      </c>
      <c r="K24" s="805"/>
      <c r="L24" s="741" t="s">
        <v>345</v>
      </c>
      <c r="M24" s="795"/>
      <c r="N24" s="739">
        <v>24200</v>
      </c>
      <c r="O24" s="795"/>
      <c r="P24" s="799">
        <f>N24</f>
        <v>24200</v>
      </c>
      <c r="Q24" s="741" t="s">
        <v>316</v>
      </c>
      <c r="R24" s="741" t="s">
        <v>328</v>
      </c>
      <c r="S24" s="114"/>
    </row>
    <row r="25" spans="1:25" s="90" customFormat="1" x14ac:dyDescent="0.25">
      <c r="A25" s="752"/>
      <c r="B25" s="742"/>
      <c r="C25" s="742"/>
      <c r="D25" s="742"/>
      <c r="E25" s="754"/>
      <c r="F25" s="742"/>
      <c r="G25" s="83" t="s">
        <v>346</v>
      </c>
      <c r="H25" s="88" t="s">
        <v>314</v>
      </c>
      <c r="I25" s="93" t="s">
        <v>343</v>
      </c>
      <c r="J25" s="742"/>
      <c r="K25" s="806"/>
      <c r="L25" s="742"/>
      <c r="M25" s="796"/>
      <c r="N25" s="740"/>
      <c r="O25" s="796"/>
      <c r="P25" s="800"/>
      <c r="Q25" s="742"/>
      <c r="R25" s="742"/>
      <c r="S25" s="114"/>
    </row>
    <row r="26" spans="1:25" s="90" customFormat="1" ht="44.25" customHeight="1" x14ac:dyDescent="0.25">
      <c r="A26" s="752"/>
      <c r="B26" s="742"/>
      <c r="C26" s="742"/>
      <c r="D26" s="742"/>
      <c r="E26" s="754"/>
      <c r="F26" s="742"/>
      <c r="G26" s="741" t="s">
        <v>347</v>
      </c>
      <c r="H26" s="749" t="s">
        <v>330</v>
      </c>
      <c r="I26" s="745" t="s">
        <v>102</v>
      </c>
      <c r="J26" s="742"/>
      <c r="K26" s="806"/>
      <c r="L26" s="742"/>
      <c r="M26" s="796"/>
      <c r="N26" s="740"/>
      <c r="O26" s="796"/>
      <c r="P26" s="800"/>
      <c r="Q26" s="742"/>
      <c r="R26" s="742"/>
      <c r="S26" s="114"/>
    </row>
    <row r="27" spans="1:25" s="90" customFormat="1" ht="64.5" customHeight="1" x14ac:dyDescent="0.25">
      <c r="A27" s="752"/>
      <c r="B27" s="802"/>
      <c r="C27" s="802"/>
      <c r="D27" s="802"/>
      <c r="E27" s="804"/>
      <c r="F27" s="802"/>
      <c r="G27" s="802"/>
      <c r="H27" s="810"/>
      <c r="I27" s="811"/>
      <c r="J27" s="802"/>
      <c r="K27" s="807"/>
      <c r="L27" s="802"/>
      <c r="M27" s="797"/>
      <c r="N27" s="798"/>
      <c r="O27" s="797"/>
      <c r="P27" s="801"/>
      <c r="Q27" s="802"/>
      <c r="R27" s="802"/>
      <c r="S27" s="114"/>
    </row>
    <row r="28" spans="1:25" s="90" customFormat="1" ht="60" customHeight="1" x14ac:dyDescent="0.25">
      <c r="A28" s="791">
        <v>6</v>
      </c>
      <c r="B28" s="792">
        <v>1</v>
      </c>
      <c r="C28" s="780">
        <v>4</v>
      </c>
      <c r="D28" s="792">
        <v>5</v>
      </c>
      <c r="E28" s="793" t="s">
        <v>348</v>
      </c>
      <c r="F28" s="784" t="s">
        <v>349</v>
      </c>
      <c r="G28" s="784" t="s">
        <v>49</v>
      </c>
      <c r="H28" s="120" t="s">
        <v>350</v>
      </c>
      <c r="I28" s="121" t="s">
        <v>50</v>
      </c>
      <c r="J28" s="784" t="s">
        <v>351</v>
      </c>
      <c r="K28" s="788"/>
      <c r="L28" s="786" t="s">
        <v>352</v>
      </c>
      <c r="M28" s="789"/>
      <c r="N28" s="790">
        <v>19999.41</v>
      </c>
      <c r="O28" s="789"/>
      <c r="P28" s="790">
        <v>19999.41</v>
      </c>
      <c r="Q28" s="780" t="s">
        <v>353</v>
      </c>
      <c r="R28" s="780" t="s">
        <v>354</v>
      </c>
      <c r="S28" s="114"/>
      <c r="V28" s="781"/>
      <c r="W28" s="781"/>
      <c r="X28" s="781"/>
      <c r="Y28" s="781"/>
    </row>
    <row r="29" spans="1:25" ht="60.75" customHeight="1" x14ac:dyDescent="0.25">
      <c r="A29" s="791"/>
      <c r="B29" s="792"/>
      <c r="C29" s="780"/>
      <c r="D29" s="792"/>
      <c r="E29" s="793"/>
      <c r="F29" s="794"/>
      <c r="G29" s="785"/>
      <c r="H29" s="120" t="s">
        <v>355</v>
      </c>
      <c r="I29" s="121" t="s">
        <v>343</v>
      </c>
      <c r="J29" s="785"/>
      <c r="K29" s="788"/>
      <c r="L29" s="787"/>
      <c r="M29" s="789"/>
      <c r="N29" s="790"/>
      <c r="O29" s="789"/>
      <c r="P29" s="790"/>
      <c r="Q29" s="780"/>
      <c r="R29" s="780"/>
      <c r="V29" s="122"/>
      <c r="W29" s="122"/>
      <c r="X29" s="122"/>
      <c r="Y29" s="122"/>
    </row>
    <row r="30" spans="1:25" ht="65.25" customHeight="1" x14ac:dyDescent="0.25">
      <c r="A30" s="791"/>
      <c r="B30" s="792"/>
      <c r="C30" s="780"/>
      <c r="D30" s="792"/>
      <c r="E30" s="793"/>
      <c r="F30" s="794"/>
      <c r="G30" s="782" t="s">
        <v>356</v>
      </c>
      <c r="H30" s="120" t="s">
        <v>357</v>
      </c>
      <c r="I30" s="121" t="s">
        <v>83</v>
      </c>
      <c r="J30" s="784" t="s">
        <v>358</v>
      </c>
      <c r="K30" s="788"/>
      <c r="L30" s="786" t="s">
        <v>359</v>
      </c>
      <c r="M30" s="789"/>
      <c r="N30" s="790"/>
      <c r="O30" s="789"/>
      <c r="P30" s="790"/>
      <c r="Q30" s="780"/>
      <c r="R30" s="780"/>
      <c r="V30" s="123"/>
      <c r="W30" s="124"/>
      <c r="X30" s="123"/>
      <c r="Y30" s="125"/>
    </row>
    <row r="31" spans="1:25" ht="54" customHeight="1" x14ac:dyDescent="0.25">
      <c r="A31" s="791"/>
      <c r="B31" s="792"/>
      <c r="C31" s="780"/>
      <c r="D31" s="792"/>
      <c r="E31" s="793"/>
      <c r="F31" s="785"/>
      <c r="G31" s="783"/>
      <c r="H31" s="120" t="s">
        <v>355</v>
      </c>
      <c r="I31" s="121" t="s">
        <v>214</v>
      </c>
      <c r="J31" s="785"/>
      <c r="K31" s="788"/>
      <c r="L31" s="787"/>
      <c r="M31" s="789"/>
      <c r="N31" s="790"/>
      <c r="O31" s="789"/>
      <c r="P31" s="790"/>
      <c r="Q31" s="780"/>
      <c r="R31" s="780"/>
      <c r="Y31" s="2"/>
    </row>
    <row r="32" spans="1:25" x14ac:dyDescent="0.25">
      <c r="A32" s="778">
        <v>7</v>
      </c>
      <c r="B32" s="778">
        <v>1</v>
      </c>
      <c r="C32" s="772">
        <v>4</v>
      </c>
      <c r="D32" s="778">
        <v>5</v>
      </c>
      <c r="E32" s="779" t="s">
        <v>360</v>
      </c>
      <c r="F32" s="772" t="s">
        <v>361</v>
      </c>
      <c r="G32" s="773" t="s">
        <v>362</v>
      </c>
      <c r="H32" s="478" t="s">
        <v>194</v>
      </c>
      <c r="I32" s="479" t="s">
        <v>50</v>
      </c>
      <c r="J32" s="772" t="s">
        <v>363</v>
      </c>
      <c r="K32" s="776"/>
      <c r="L32" s="776" t="s">
        <v>39</v>
      </c>
      <c r="M32" s="771"/>
      <c r="N32" s="771">
        <v>21327.5</v>
      </c>
      <c r="O32" s="771"/>
      <c r="P32" s="777">
        <v>18908.5</v>
      </c>
      <c r="Q32" s="772" t="s">
        <v>364</v>
      </c>
      <c r="R32" s="772" t="s">
        <v>365</v>
      </c>
    </row>
    <row r="33" spans="1:18" ht="63" customHeight="1" x14ac:dyDescent="0.25">
      <c r="A33" s="778"/>
      <c r="B33" s="778"/>
      <c r="C33" s="772"/>
      <c r="D33" s="778"/>
      <c r="E33" s="779"/>
      <c r="F33" s="772"/>
      <c r="G33" s="774"/>
      <c r="H33" s="478" t="s">
        <v>355</v>
      </c>
      <c r="I33" s="479" t="s">
        <v>89</v>
      </c>
      <c r="J33" s="772"/>
      <c r="K33" s="776"/>
      <c r="L33" s="776"/>
      <c r="M33" s="771"/>
      <c r="N33" s="771"/>
      <c r="O33" s="771"/>
      <c r="P33" s="777"/>
      <c r="Q33" s="772"/>
      <c r="R33" s="772"/>
    </row>
    <row r="34" spans="1:18" ht="36.75" customHeight="1" x14ac:dyDescent="0.25">
      <c r="A34" s="759" t="s">
        <v>1375</v>
      </c>
      <c r="B34" s="760"/>
      <c r="C34" s="760"/>
      <c r="D34" s="760"/>
      <c r="E34" s="760"/>
      <c r="F34" s="760"/>
      <c r="G34" s="760"/>
      <c r="H34" s="760"/>
      <c r="I34" s="760"/>
      <c r="J34" s="760"/>
      <c r="K34" s="760"/>
      <c r="L34" s="760"/>
      <c r="M34" s="760"/>
      <c r="N34" s="760"/>
      <c r="O34" s="760"/>
      <c r="P34" s="760"/>
      <c r="Q34" s="760"/>
      <c r="R34" s="761"/>
    </row>
    <row r="35" spans="1:18" ht="45" customHeight="1" x14ac:dyDescent="0.25">
      <c r="A35" s="778">
        <v>8</v>
      </c>
      <c r="B35" s="778">
        <v>1</v>
      </c>
      <c r="C35" s="772">
        <v>4</v>
      </c>
      <c r="D35" s="778">
        <v>5</v>
      </c>
      <c r="E35" s="779" t="s">
        <v>366</v>
      </c>
      <c r="F35" s="773" t="s">
        <v>367</v>
      </c>
      <c r="G35" s="773" t="s">
        <v>57</v>
      </c>
      <c r="H35" s="480" t="s">
        <v>194</v>
      </c>
      <c r="I35" s="481" t="s">
        <v>50</v>
      </c>
      <c r="J35" s="772" t="s">
        <v>368</v>
      </c>
      <c r="K35" s="776"/>
      <c r="L35" s="776" t="s">
        <v>39</v>
      </c>
      <c r="M35" s="771"/>
      <c r="N35" s="777">
        <v>34352</v>
      </c>
      <c r="O35" s="771"/>
      <c r="P35" s="771">
        <v>30352</v>
      </c>
      <c r="Q35" s="772" t="s">
        <v>109</v>
      </c>
      <c r="R35" s="772" t="s">
        <v>369</v>
      </c>
    </row>
    <row r="36" spans="1:18" ht="40.5" customHeight="1" x14ac:dyDescent="0.25">
      <c r="A36" s="778"/>
      <c r="B36" s="778"/>
      <c r="C36" s="772"/>
      <c r="D36" s="778"/>
      <c r="E36" s="779"/>
      <c r="F36" s="775"/>
      <c r="G36" s="774"/>
      <c r="H36" s="480" t="s">
        <v>42</v>
      </c>
      <c r="I36" s="481" t="s">
        <v>370</v>
      </c>
      <c r="J36" s="772"/>
      <c r="K36" s="776"/>
      <c r="L36" s="776"/>
      <c r="M36" s="771"/>
      <c r="N36" s="777"/>
      <c r="O36" s="771"/>
      <c r="P36" s="771"/>
      <c r="Q36" s="772"/>
      <c r="R36" s="772"/>
    </row>
    <row r="37" spans="1:18" ht="30.75" customHeight="1" x14ac:dyDescent="0.25">
      <c r="A37" s="778"/>
      <c r="B37" s="778"/>
      <c r="C37" s="772"/>
      <c r="D37" s="778"/>
      <c r="E37" s="779"/>
      <c r="F37" s="775"/>
      <c r="G37" s="773" t="s">
        <v>144</v>
      </c>
      <c r="H37" s="480" t="s">
        <v>371</v>
      </c>
      <c r="I37" s="481" t="s">
        <v>50</v>
      </c>
      <c r="J37" s="772"/>
      <c r="K37" s="776"/>
      <c r="L37" s="776"/>
      <c r="M37" s="771"/>
      <c r="N37" s="777"/>
      <c r="O37" s="771"/>
      <c r="P37" s="771"/>
      <c r="Q37" s="772"/>
      <c r="R37" s="772"/>
    </row>
    <row r="38" spans="1:18" ht="45.75" customHeight="1" x14ac:dyDescent="0.25">
      <c r="A38" s="778"/>
      <c r="B38" s="778"/>
      <c r="C38" s="772"/>
      <c r="D38" s="778"/>
      <c r="E38" s="779"/>
      <c r="F38" s="774"/>
      <c r="G38" s="774"/>
      <c r="H38" s="480" t="s">
        <v>42</v>
      </c>
      <c r="I38" s="481" t="s">
        <v>370</v>
      </c>
      <c r="J38" s="772"/>
      <c r="K38" s="776"/>
      <c r="L38" s="776"/>
      <c r="M38" s="771"/>
      <c r="N38" s="777"/>
      <c r="O38" s="771"/>
      <c r="P38" s="771"/>
      <c r="Q38" s="772"/>
      <c r="R38" s="772"/>
    </row>
    <row r="39" spans="1:18" ht="46.5" customHeight="1" x14ac:dyDescent="0.25">
      <c r="A39" s="759" t="s">
        <v>1376</v>
      </c>
      <c r="B39" s="760"/>
      <c r="C39" s="760"/>
      <c r="D39" s="760"/>
      <c r="E39" s="760"/>
      <c r="F39" s="760"/>
      <c r="G39" s="760"/>
      <c r="H39" s="760"/>
      <c r="I39" s="760"/>
      <c r="J39" s="760"/>
      <c r="K39" s="760"/>
      <c r="L39" s="760"/>
      <c r="M39" s="760"/>
      <c r="N39" s="760"/>
      <c r="O39" s="760"/>
      <c r="P39" s="760"/>
      <c r="Q39" s="760"/>
      <c r="R39" s="761"/>
    </row>
    <row r="40" spans="1:18" s="112" customFormat="1" ht="15" customHeight="1" x14ac:dyDescent="0.25">
      <c r="A40" s="751">
        <v>9</v>
      </c>
      <c r="B40" s="756">
        <v>1</v>
      </c>
      <c r="C40" s="756">
        <v>4</v>
      </c>
      <c r="D40" s="756">
        <v>2</v>
      </c>
      <c r="E40" s="762" t="s">
        <v>372</v>
      </c>
      <c r="F40" s="756" t="s">
        <v>373</v>
      </c>
      <c r="G40" s="743" t="s">
        <v>57</v>
      </c>
      <c r="H40" s="765" t="s">
        <v>194</v>
      </c>
      <c r="I40" s="765">
        <v>1</v>
      </c>
      <c r="J40" s="756" t="s">
        <v>374</v>
      </c>
      <c r="K40" s="756"/>
      <c r="L40" s="756" t="s">
        <v>375</v>
      </c>
      <c r="M40" s="768"/>
      <c r="N40" s="768">
        <v>25895.1</v>
      </c>
      <c r="O40" s="768"/>
      <c r="P40" s="768">
        <f>N40</f>
        <v>25895.1</v>
      </c>
      <c r="Q40" s="756" t="s">
        <v>376</v>
      </c>
      <c r="R40" s="756" t="s">
        <v>377</v>
      </c>
    </row>
    <row r="41" spans="1:18" s="112" customFormat="1" x14ac:dyDescent="0.25">
      <c r="A41" s="752"/>
      <c r="B41" s="757"/>
      <c r="C41" s="757"/>
      <c r="D41" s="757"/>
      <c r="E41" s="763"/>
      <c r="F41" s="757"/>
      <c r="G41" s="744"/>
      <c r="H41" s="766"/>
      <c r="I41" s="766"/>
      <c r="J41" s="757"/>
      <c r="K41" s="757"/>
      <c r="L41" s="757"/>
      <c r="M41" s="769"/>
      <c r="N41" s="769"/>
      <c r="O41" s="769"/>
      <c r="P41" s="769"/>
      <c r="Q41" s="757"/>
      <c r="R41" s="757"/>
    </row>
    <row r="42" spans="1:18" s="112" customFormat="1" ht="36.75" customHeight="1" x14ac:dyDescent="0.25">
      <c r="A42" s="752"/>
      <c r="B42" s="757"/>
      <c r="C42" s="757"/>
      <c r="D42" s="757"/>
      <c r="E42" s="763"/>
      <c r="F42" s="757"/>
      <c r="G42" s="744"/>
      <c r="H42" s="767"/>
      <c r="I42" s="767"/>
      <c r="J42" s="757"/>
      <c r="K42" s="757"/>
      <c r="L42" s="757"/>
      <c r="M42" s="769"/>
      <c r="N42" s="769"/>
      <c r="O42" s="769"/>
      <c r="P42" s="769"/>
      <c r="Q42" s="757"/>
      <c r="R42" s="757"/>
    </row>
    <row r="43" spans="1:18" s="112" customFormat="1" ht="105.75" customHeight="1" x14ac:dyDescent="0.25">
      <c r="A43" s="752"/>
      <c r="B43" s="758"/>
      <c r="C43" s="758"/>
      <c r="D43" s="758"/>
      <c r="E43" s="764"/>
      <c r="F43" s="758"/>
      <c r="G43" s="755"/>
      <c r="H43" s="126" t="s">
        <v>355</v>
      </c>
      <c r="I43" s="126">
        <v>300</v>
      </c>
      <c r="J43" s="758"/>
      <c r="K43" s="758"/>
      <c r="L43" s="758"/>
      <c r="M43" s="770"/>
      <c r="N43" s="770"/>
      <c r="O43" s="770"/>
      <c r="P43" s="770"/>
      <c r="Q43" s="758"/>
      <c r="R43" s="758"/>
    </row>
    <row r="44" spans="1:18" s="112" customFormat="1" ht="57.75" customHeight="1" x14ac:dyDescent="0.25">
      <c r="A44" s="751">
        <v>10</v>
      </c>
      <c r="B44" s="751">
        <v>1</v>
      </c>
      <c r="C44" s="751">
        <v>4</v>
      </c>
      <c r="D44" s="741">
        <v>2</v>
      </c>
      <c r="E44" s="753" t="s">
        <v>378</v>
      </c>
      <c r="F44" s="741" t="s">
        <v>379</v>
      </c>
      <c r="G44" s="743" t="s">
        <v>57</v>
      </c>
      <c r="H44" s="127" t="s">
        <v>194</v>
      </c>
      <c r="I44" s="83">
        <v>1</v>
      </c>
      <c r="J44" s="745" t="s">
        <v>380</v>
      </c>
      <c r="K44" s="747"/>
      <c r="L44" s="749" t="s">
        <v>375</v>
      </c>
      <c r="M44" s="739"/>
      <c r="N44" s="739">
        <v>71032.78</v>
      </c>
      <c r="O44" s="739"/>
      <c r="P44" s="739">
        <f>N44</f>
        <v>71032.78</v>
      </c>
      <c r="Q44" s="741" t="s">
        <v>376</v>
      </c>
      <c r="R44" s="741" t="s">
        <v>377</v>
      </c>
    </row>
    <row r="45" spans="1:18" s="112" customFormat="1" ht="44.25" customHeight="1" x14ac:dyDescent="0.25">
      <c r="A45" s="752"/>
      <c r="B45" s="752"/>
      <c r="C45" s="752"/>
      <c r="D45" s="742"/>
      <c r="E45" s="754"/>
      <c r="F45" s="742"/>
      <c r="G45" s="755"/>
      <c r="H45" s="128" t="s">
        <v>355</v>
      </c>
      <c r="I45" s="128">
        <v>80</v>
      </c>
      <c r="J45" s="746"/>
      <c r="K45" s="748"/>
      <c r="L45" s="750"/>
      <c r="M45" s="740"/>
      <c r="N45" s="740"/>
      <c r="O45" s="740"/>
      <c r="P45" s="740"/>
      <c r="Q45" s="742"/>
      <c r="R45" s="742"/>
    </row>
    <row r="46" spans="1:18" s="112" customFormat="1" ht="63" customHeight="1" x14ac:dyDescent="0.25">
      <c r="A46" s="752"/>
      <c r="B46" s="752"/>
      <c r="C46" s="752"/>
      <c r="D46" s="742"/>
      <c r="E46" s="754"/>
      <c r="F46" s="742"/>
      <c r="G46" s="743" t="s">
        <v>381</v>
      </c>
      <c r="H46" s="83" t="s">
        <v>382</v>
      </c>
      <c r="I46" s="128">
        <v>1</v>
      </c>
      <c r="J46" s="746"/>
      <c r="K46" s="748"/>
      <c r="L46" s="750"/>
      <c r="M46" s="740"/>
      <c r="N46" s="740"/>
      <c r="O46" s="740"/>
      <c r="P46" s="740"/>
      <c r="Q46" s="742"/>
      <c r="R46" s="742"/>
    </row>
    <row r="47" spans="1:18" s="112" customFormat="1" ht="45" customHeight="1" x14ac:dyDescent="0.25">
      <c r="A47" s="752"/>
      <c r="B47" s="752"/>
      <c r="C47" s="752"/>
      <c r="D47" s="742"/>
      <c r="E47" s="754"/>
      <c r="F47" s="742"/>
      <c r="G47" s="744"/>
      <c r="H47" s="128" t="s">
        <v>355</v>
      </c>
      <c r="I47" s="128">
        <v>20000</v>
      </c>
      <c r="J47" s="746"/>
      <c r="K47" s="748"/>
      <c r="L47" s="750"/>
      <c r="M47" s="740"/>
      <c r="N47" s="740"/>
      <c r="O47" s="740"/>
      <c r="P47" s="740"/>
      <c r="Q47" s="742"/>
      <c r="R47" s="742"/>
    </row>
    <row r="48" spans="1:18" s="131" customFormat="1" ht="165" x14ac:dyDescent="0.25">
      <c r="A48" s="82">
        <v>11</v>
      </c>
      <c r="B48" s="129">
        <v>1</v>
      </c>
      <c r="C48" s="83">
        <v>4</v>
      </c>
      <c r="D48" s="83">
        <v>5</v>
      </c>
      <c r="E48" s="111" t="s">
        <v>383</v>
      </c>
      <c r="F48" s="83" t="s">
        <v>384</v>
      </c>
      <c r="G48" s="83" t="s">
        <v>144</v>
      </c>
      <c r="H48" s="83" t="s">
        <v>314</v>
      </c>
      <c r="I48" s="83">
        <v>20</v>
      </c>
      <c r="J48" s="83" t="s">
        <v>385</v>
      </c>
      <c r="K48" s="83"/>
      <c r="L48" s="83" t="s">
        <v>52</v>
      </c>
      <c r="M48" s="83"/>
      <c r="N48" s="130">
        <v>43700</v>
      </c>
      <c r="O48" s="83"/>
      <c r="P48" s="130">
        <v>43700</v>
      </c>
      <c r="Q48" s="83" t="s">
        <v>316</v>
      </c>
      <c r="R48" s="83" t="s">
        <v>321</v>
      </c>
    </row>
    <row r="49" spans="1:16" ht="15" customHeight="1" x14ac:dyDescent="0.25"/>
    <row r="50" spans="1:16" x14ac:dyDescent="0.25">
      <c r="A50" s="132"/>
      <c r="F50" s="132"/>
      <c r="H50" s="132"/>
      <c r="L50" s="421"/>
      <c r="M50" s="716" t="s">
        <v>1369</v>
      </c>
      <c r="N50" s="717"/>
      <c r="O50" s="718" t="s">
        <v>1370</v>
      </c>
      <c r="P50" s="718"/>
    </row>
    <row r="51" spans="1:16" x14ac:dyDescent="0.25">
      <c r="L51" s="421"/>
      <c r="M51" s="438" t="s">
        <v>1371</v>
      </c>
      <c r="N51" s="438" t="s">
        <v>1372</v>
      </c>
      <c r="O51" s="438" t="s">
        <v>1371</v>
      </c>
      <c r="P51" s="438" t="s">
        <v>1372</v>
      </c>
    </row>
    <row r="52" spans="1:16" x14ac:dyDescent="0.25">
      <c r="L52" s="470" t="s">
        <v>1373</v>
      </c>
      <c r="M52" s="473">
        <v>7</v>
      </c>
      <c r="N52" s="420">
        <v>242498.25</v>
      </c>
      <c r="O52" s="458">
        <v>4</v>
      </c>
      <c r="P52" s="460">
        <v>109144.81</v>
      </c>
    </row>
    <row r="53" spans="1:16" x14ac:dyDescent="0.25">
      <c r="L53" s="470" t="s">
        <v>1374</v>
      </c>
      <c r="M53" s="473">
        <v>7</v>
      </c>
      <c r="N53" s="420">
        <v>242498.25</v>
      </c>
      <c r="O53" s="458">
        <v>2</v>
      </c>
      <c r="P53" s="472">
        <f>O19+P28</f>
        <v>59884.31</v>
      </c>
    </row>
  </sheetData>
  <mergeCells count="188">
    <mergeCell ref="M50:N50"/>
    <mergeCell ref="O50:P50"/>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A4:A5"/>
    <mergeCell ref="B4:B5"/>
    <mergeCell ref="C4:C5"/>
    <mergeCell ref="D4:D5"/>
    <mergeCell ref="E4:E5"/>
    <mergeCell ref="F4:F5"/>
    <mergeCell ref="K12:K15"/>
    <mergeCell ref="Q7:Q11"/>
    <mergeCell ref="R7:R11"/>
    <mergeCell ref="A12:A15"/>
    <mergeCell ref="B12:B15"/>
    <mergeCell ref="C12:C15"/>
    <mergeCell ref="D12:D15"/>
    <mergeCell ref="E12:E15"/>
    <mergeCell ref="F12:F15"/>
    <mergeCell ref="H12:H15"/>
    <mergeCell ref="J12:J15"/>
    <mergeCell ref="K7:K11"/>
    <mergeCell ref="L7:L11"/>
    <mergeCell ref="M7:M11"/>
    <mergeCell ref="N7:N11"/>
    <mergeCell ref="O7:O11"/>
    <mergeCell ref="P7:P11"/>
    <mergeCell ref="Q12:Q15"/>
    <mergeCell ref="R12:R15"/>
    <mergeCell ref="L12:L15"/>
    <mergeCell ref="M12:M15"/>
    <mergeCell ref="N12:N15"/>
    <mergeCell ref="O12:O15"/>
    <mergeCell ref="P12:P15"/>
    <mergeCell ref="Q16:Q18"/>
    <mergeCell ref="R16:R18"/>
    <mergeCell ref="A19:A23"/>
    <mergeCell ref="B19:B23"/>
    <mergeCell ref="C19:C23"/>
    <mergeCell ref="D19:D23"/>
    <mergeCell ref="E19:E23"/>
    <mergeCell ref="F19:F23"/>
    <mergeCell ref="J19:J23"/>
    <mergeCell ref="K19:K23"/>
    <mergeCell ref="K16:K18"/>
    <mergeCell ref="L16:L18"/>
    <mergeCell ref="M16:M18"/>
    <mergeCell ref="N16:N18"/>
    <mergeCell ref="O16:O18"/>
    <mergeCell ref="P16:P18"/>
    <mergeCell ref="A16:A18"/>
    <mergeCell ref="B16:B18"/>
    <mergeCell ref="C16:C18"/>
    <mergeCell ref="D16:D18"/>
    <mergeCell ref="E16:E18"/>
    <mergeCell ref="F16:F18"/>
    <mergeCell ref="H16:H17"/>
    <mergeCell ref="J16:J18"/>
    <mergeCell ref="Q24:Q27"/>
    <mergeCell ref="R24:R27"/>
    <mergeCell ref="R19:R23"/>
    <mergeCell ref="A24:A27"/>
    <mergeCell ref="B24:B27"/>
    <mergeCell ref="C24:C27"/>
    <mergeCell ref="D24:D27"/>
    <mergeCell ref="E24:E27"/>
    <mergeCell ref="F24:F27"/>
    <mergeCell ref="J24:J27"/>
    <mergeCell ref="K24:K27"/>
    <mergeCell ref="L24:L27"/>
    <mergeCell ref="L19:L23"/>
    <mergeCell ref="M19:M23"/>
    <mergeCell ref="N19:N23"/>
    <mergeCell ref="O19:O23"/>
    <mergeCell ref="P19:P23"/>
    <mergeCell ref="Q19:Q23"/>
    <mergeCell ref="G26:G27"/>
    <mergeCell ref="H26:H27"/>
    <mergeCell ref="I26:I27"/>
    <mergeCell ref="A28:A31"/>
    <mergeCell ref="B28:B31"/>
    <mergeCell ref="C28:C31"/>
    <mergeCell ref="D28:D31"/>
    <mergeCell ref="E28:E31"/>
    <mergeCell ref="F28:F31"/>
    <mergeCell ref="G28:G29"/>
    <mergeCell ref="P28:P31"/>
    <mergeCell ref="M24:M27"/>
    <mergeCell ref="N24:N27"/>
    <mergeCell ref="O24:O27"/>
    <mergeCell ref="P24:P27"/>
    <mergeCell ref="Q28:Q31"/>
    <mergeCell ref="R28:R31"/>
    <mergeCell ref="V28:W28"/>
    <mergeCell ref="X28:Y28"/>
    <mergeCell ref="G30:G31"/>
    <mergeCell ref="J30:J31"/>
    <mergeCell ref="L30:L31"/>
    <mergeCell ref="J28:J29"/>
    <mergeCell ref="K28:K31"/>
    <mergeCell ref="L28:L29"/>
    <mergeCell ref="M28:M31"/>
    <mergeCell ref="N28:N31"/>
    <mergeCell ref="O28:O31"/>
    <mergeCell ref="O32:O33"/>
    <mergeCell ref="P32:P33"/>
    <mergeCell ref="Q32:Q33"/>
    <mergeCell ref="R32:R33"/>
    <mergeCell ref="A34:R34"/>
    <mergeCell ref="A35:A38"/>
    <mergeCell ref="B35:B38"/>
    <mergeCell ref="C35:C38"/>
    <mergeCell ref="D35:D38"/>
    <mergeCell ref="E35:E38"/>
    <mergeCell ref="G32:G33"/>
    <mergeCell ref="J32:J33"/>
    <mergeCell ref="K32:K33"/>
    <mergeCell ref="L32:L33"/>
    <mergeCell ref="M32:M33"/>
    <mergeCell ref="N32:N33"/>
    <mergeCell ref="A32:A33"/>
    <mergeCell ref="B32:B33"/>
    <mergeCell ref="C32:C33"/>
    <mergeCell ref="D32:D33"/>
    <mergeCell ref="E32:E33"/>
    <mergeCell ref="F32:F33"/>
    <mergeCell ref="N35:N38"/>
    <mergeCell ref="O35:O38"/>
    <mergeCell ref="P35:P38"/>
    <mergeCell ref="Q35:Q38"/>
    <mergeCell ref="R35:R38"/>
    <mergeCell ref="G37:G38"/>
    <mergeCell ref="F35:F38"/>
    <mergeCell ref="G35:G36"/>
    <mergeCell ref="J35:J38"/>
    <mergeCell ref="K35:K38"/>
    <mergeCell ref="L35:L38"/>
    <mergeCell ref="M35:M38"/>
    <mergeCell ref="A39:R39"/>
    <mergeCell ref="A40:A43"/>
    <mergeCell ref="B40:B43"/>
    <mergeCell ref="C40:C43"/>
    <mergeCell ref="D40:D43"/>
    <mergeCell ref="E40:E43"/>
    <mergeCell ref="F40:F43"/>
    <mergeCell ref="G40:G43"/>
    <mergeCell ref="H40:H42"/>
    <mergeCell ref="I40:I42"/>
    <mergeCell ref="P40:P43"/>
    <mergeCell ref="Q40:Q43"/>
    <mergeCell ref="R40:R43"/>
    <mergeCell ref="L40:L43"/>
    <mergeCell ref="M40:M43"/>
    <mergeCell ref="N40:N43"/>
    <mergeCell ref="O40:O43"/>
    <mergeCell ref="A44:A47"/>
    <mergeCell ref="B44:B47"/>
    <mergeCell ref="C44:C47"/>
    <mergeCell ref="D44:D47"/>
    <mergeCell ref="E44:E47"/>
    <mergeCell ref="F44:F47"/>
    <mergeCell ref="G44:G45"/>
    <mergeCell ref="J40:J43"/>
    <mergeCell ref="K40:K43"/>
    <mergeCell ref="P44:P47"/>
    <mergeCell ref="Q44:Q47"/>
    <mergeCell ref="R44:R47"/>
    <mergeCell ref="G46:G47"/>
    <mergeCell ref="J44:J47"/>
    <mergeCell ref="K44:K47"/>
    <mergeCell ref="L44:L47"/>
    <mergeCell ref="M44:M47"/>
    <mergeCell ref="N44:N47"/>
    <mergeCell ref="O44:O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4"/>
  <sheetViews>
    <sheetView zoomScale="70" zoomScaleNormal="70" workbookViewId="0">
      <selection activeCell="L71" sqref="L71:P7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386</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s="102" customFormat="1" ht="276.75" customHeight="1" x14ac:dyDescent="0.25">
      <c r="A7" s="133">
        <v>1</v>
      </c>
      <c r="B7" s="94">
        <v>1</v>
      </c>
      <c r="C7" s="94">
        <v>4</v>
      </c>
      <c r="D7" s="95">
        <v>2</v>
      </c>
      <c r="E7" s="96" t="s">
        <v>387</v>
      </c>
      <c r="F7" s="95" t="s">
        <v>388</v>
      </c>
      <c r="G7" s="95" t="s">
        <v>389</v>
      </c>
      <c r="H7" s="100" t="s">
        <v>390</v>
      </c>
      <c r="I7" s="134" t="s">
        <v>73</v>
      </c>
      <c r="J7" s="95" t="s">
        <v>391</v>
      </c>
      <c r="K7" s="100" t="s">
        <v>352</v>
      </c>
      <c r="L7" s="100"/>
      <c r="M7" s="101">
        <v>15321.6</v>
      </c>
      <c r="N7" s="101"/>
      <c r="O7" s="101">
        <v>15321.6</v>
      </c>
      <c r="P7" s="101"/>
      <c r="Q7" s="95" t="s">
        <v>392</v>
      </c>
      <c r="R7" s="95" t="s">
        <v>393</v>
      </c>
      <c r="S7" s="135"/>
    </row>
    <row r="8" spans="1:19" s="90" customFormat="1" ht="120" customHeight="1" x14ac:dyDescent="0.25">
      <c r="A8" s="133">
        <v>2</v>
      </c>
      <c r="B8" s="82">
        <v>1</v>
      </c>
      <c r="C8" s="82">
        <v>4</v>
      </c>
      <c r="D8" s="83">
        <v>2</v>
      </c>
      <c r="E8" s="111" t="s">
        <v>394</v>
      </c>
      <c r="F8" s="83" t="s">
        <v>395</v>
      </c>
      <c r="G8" s="83" t="s">
        <v>144</v>
      </c>
      <c r="H8" s="83" t="s">
        <v>42</v>
      </c>
      <c r="I8" s="93" t="s">
        <v>396</v>
      </c>
      <c r="J8" s="83" t="s">
        <v>397</v>
      </c>
      <c r="K8" s="88" t="s">
        <v>52</v>
      </c>
      <c r="L8" s="88"/>
      <c r="M8" s="89">
        <v>65380</v>
      </c>
      <c r="N8" s="89"/>
      <c r="O8" s="89">
        <v>65380</v>
      </c>
      <c r="P8" s="89"/>
      <c r="Q8" s="83" t="s">
        <v>392</v>
      </c>
      <c r="R8" s="83" t="s">
        <v>393</v>
      </c>
      <c r="S8" s="114"/>
    </row>
    <row r="9" spans="1:19" s="90" customFormat="1" ht="140.44999999999999" customHeight="1" x14ac:dyDescent="0.25">
      <c r="A9" s="133">
        <v>3</v>
      </c>
      <c r="B9" s="82">
        <v>1</v>
      </c>
      <c r="C9" s="82">
        <v>4</v>
      </c>
      <c r="D9" s="83">
        <v>2</v>
      </c>
      <c r="E9" s="111" t="s">
        <v>398</v>
      </c>
      <c r="F9" s="83" t="s">
        <v>399</v>
      </c>
      <c r="G9" s="83" t="s">
        <v>144</v>
      </c>
      <c r="H9" s="83" t="s">
        <v>42</v>
      </c>
      <c r="I9" s="93" t="s">
        <v>158</v>
      </c>
      <c r="J9" s="83" t="s">
        <v>400</v>
      </c>
      <c r="K9" s="88" t="s">
        <v>52</v>
      </c>
      <c r="L9" s="88"/>
      <c r="M9" s="89">
        <v>24000</v>
      </c>
      <c r="N9" s="89"/>
      <c r="O9" s="89">
        <v>24000</v>
      </c>
      <c r="P9" s="89"/>
      <c r="Q9" s="83" t="s">
        <v>392</v>
      </c>
      <c r="R9" s="83" t="s">
        <v>393</v>
      </c>
    </row>
    <row r="10" spans="1:19" s="90" customFormat="1" ht="133.5" customHeight="1" x14ac:dyDescent="0.25">
      <c r="A10" s="133">
        <v>4</v>
      </c>
      <c r="B10" s="82">
        <v>1</v>
      </c>
      <c r="C10" s="82">
        <v>4</v>
      </c>
      <c r="D10" s="82">
        <v>5</v>
      </c>
      <c r="E10" s="111" t="s">
        <v>401</v>
      </c>
      <c r="F10" s="83" t="s">
        <v>402</v>
      </c>
      <c r="G10" s="82" t="s">
        <v>37</v>
      </c>
      <c r="H10" s="82" t="s">
        <v>42</v>
      </c>
      <c r="I10" s="82">
        <v>80</v>
      </c>
      <c r="J10" s="83" t="s">
        <v>400</v>
      </c>
      <c r="K10" s="82" t="s">
        <v>52</v>
      </c>
      <c r="L10" s="82"/>
      <c r="M10" s="89">
        <v>14467.12</v>
      </c>
      <c r="N10" s="82"/>
      <c r="O10" s="89">
        <v>14467.12</v>
      </c>
      <c r="P10" s="82"/>
      <c r="Q10" s="83" t="s">
        <v>392</v>
      </c>
      <c r="R10" s="83" t="s">
        <v>393</v>
      </c>
    </row>
    <row r="11" spans="1:19" s="90" customFormat="1" ht="149.25" customHeight="1" x14ac:dyDescent="0.25">
      <c r="A11" s="133">
        <v>5</v>
      </c>
      <c r="B11" s="82">
        <v>1</v>
      </c>
      <c r="C11" s="82">
        <v>4</v>
      </c>
      <c r="D11" s="82">
        <v>5</v>
      </c>
      <c r="E11" s="111" t="s">
        <v>403</v>
      </c>
      <c r="F11" s="83" t="s">
        <v>404</v>
      </c>
      <c r="G11" s="82" t="s">
        <v>144</v>
      </c>
      <c r="H11" s="82" t="s">
        <v>42</v>
      </c>
      <c r="I11" s="82">
        <v>35</v>
      </c>
      <c r="J11" s="83" t="s">
        <v>400</v>
      </c>
      <c r="K11" s="82" t="s">
        <v>52</v>
      </c>
      <c r="L11" s="82"/>
      <c r="M11" s="89">
        <v>44975</v>
      </c>
      <c r="N11" s="89"/>
      <c r="O11" s="89">
        <v>44975</v>
      </c>
      <c r="P11" s="136"/>
      <c r="Q11" s="83" t="s">
        <v>392</v>
      </c>
      <c r="R11" s="83" t="s">
        <v>393</v>
      </c>
    </row>
    <row r="12" spans="1:19" s="90" customFormat="1" ht="409.6" customHeight="1" x14ac:dyDescent="0.25">
      <c r="A12" s="82">
        <v>6</v>
      </c>
      <c r="B12" s="82">
        <v>1</v>
      </c>
      <c r="C12" s="82">
        <v>4</v>
      </c>
      <c r="D12" s="83">
        <v>5</v>
      </c>
      <c r="E12" s="83" t="s">
        <v>405</v>
      </c>
      <c r="F12" s="83" t="s">
        <v>406</v>
      </c>
      <c r="G12" s="83" t="s">
        <v>236</v>
      </c>
      <c r="H12" s="88" t="s">
        <v>407</v>
      </c>
      <c r="I12" s="93" t="s">
        <v>408</v>
      </c>
      <c r="J12" s="83" t="s">
        <v>409</v>
      </c>
      <c r="K12" s="88" t="s">
        <v>39</v>
      </c>
      <c r="L12" s="88"/>
      <c r="M12" s="89">
        <v>22810</v>
      </c>
      <c r="N12" s="89"/>
      <c r="O12" s="89">
        <v>22810</v>
      </c>
      <c r="P12" s="89"/>
      <c r="Q12" s="83" t="s">
        <v>410</v>
      </c>
      <c r="R12" s="83" t="s">
        <v>411</v>
      </c>
      <c r="S12" s="114"/>
    </row>
    <row r="13" spans="1:19" s="90" customFormat="1" ht="174" customHeight="1" x14ac:dyDescent="0.25">
      <c r="A13" s="133">
        <v>7</v>
      </c>
      <c r="B13" s="82">
        <v>1</v>
      </c>
      <c r="C13" s="82">
        <v>4</v>
      </c>
      <c r="D13" s="83">
        <v>5</v>
      </c>
      <c r="E13" s="128" t="s">
        <v>412</v>
      </c>
      <c r="F13" s="83" t="s">
        <v>413</v>
      </c>
      <c r="G13" s="128" t="s">
        <v>57</v>
      </c>
      <c r="H13" s="137" t="s">
        <v>42</v>
      </c>
      <c r="I13" s="93" t="s">
        <v>89</v>
      </c>
      <c r="J13" s="128" t="s">
        <v>400</v>
      </c>
      <c r="K13" s="88" t="s">
        <v>52</v>
      </c>
      <c r="L13" s="88"/>
      <c r="M13" s="89">
        <v>17917.87</v>
      </c>
      <c r="N13" s="89"/>
      <c r="O13" s="89">
        <v>17917.87</v>
      </c>
      <c r="P13" s="89"/>
      <c r="Q13" s="128" t="s">
        <v>392</v>
      </c>
      <c r="R13" s="128" t="s">
        <v>393</v>
      </c>
      <c r="S13" s="114"/>
    </row>
    <row r="14" spans="1:19" s="90" customFormat="1" ht="156" customHeight="1" x14ac:dyDescent="0.25">
      <c r="A14" s="81">
        <v>8</v>
      </c>
      <c r="B14" s="82">
        <v>1</v>
      </c>
      <c r="C14" s="82">
        <v>4</v>
      </c>
      <c r="D14" s="83">
        <v>2</v>
      </c>
      <c r="E14" s="83" t="s">
        <v>414</v>
      </c>
      <c r="F14" s="83" t="s">
        <v>415</v>
      </c>
      <c r="G14" s="83" t="s">
        <v>57</v>
      </c>
      <c r="H14" s="88" t="s">
        <v>42</v>
      </c>
      <c r="I14" s="93" t="s">
        <v>89</v>
      </c>
      <c r="J14" s="83" t="s">
        <v>416</v>
      </c>
      <c r="K14" s="88"/>
      <c r="L14" s="88" t="s">
        <v>52</v>
      </c>
      <c r="M14" s="89"/>
      <c r="N14" s="89">
        <v>11500</v>
      </c>
      <c r="O14" s="89"/>
      <c r="P14" s="89">
        <v>11500</v>
      </c>
      <c r="Q14" s="83" t="s">
        <v>392</v>
      </c>
      <c r="R14" s="83" t="s">
        <v>393</v>
      </c>
      <c r="S14" s="114"/>
    </row>
    <row r="15" spans="1:19" s="90" customFormat="1" ht="180.75" customHeight="1" x14ac:dyDescent="0.25">
      <c r="A15" s="670">
        <v>8</v>
      </c>
      <c r="B15" s="48">
        <v>1</v>
      </c>
      <c r="C15" s="48">
        <v>4</v>
      </c>
      <c r="D15" s="49">
        <v>2</v>
      </c>
      <c r="E15" s="49" t="s">
        <v>414</v>
      </c>
      <c r="F15" s="49" t="s">
        <v>415</v>
      </c>
      <c r="G15" s="49" t="s">
        <v>57</v>
      </c>
      <c r="H15" s="54" t="s">
        <v>42</v>
      </c>
      <c r="I15" s="53" t="s">
        <v>89</v>
      </c>
      <c r="J15" s="49" t="s">
        <v>417</v>
      </c>
      <c r="K15" s="54"/>
      <c r="L15" s="54" t="s">
        <v>52</v>
      </c>
      <c r="M15" s="51"/>
      <c r="N15" s="51">
        <v>11500</v>
      </c>
      <c r="O15" s="51"/>
      <c r="P15" s="51">
        <v>11500</v>
      </c>
      <c r="Q15" s="49" t="s">
        <v>392</v>
      </c>
      <c r="R15" s="49" t="s">
        <v>393</v>
      </c>
      <c r="S15" s="114"/>
    </row>
    <row r="16" spans="1:19" s="90" customFormat="1" ht="45" customHeight="1" x14ac:dyDescent="0.25">
      <c r="A16" s="672"/>
      <c r="B16" s="862" t="s">
        <v>418</v>
      </c>
      <c r="C16" s="863"/>
      <c r="D16" s="863"/>
      <c r="E16" s="863"/>
      <c r="F16" s="863"/>
      <c r="G16" s="863"/>
      <c r="H16" s="863"/>
      <c r="I16" s="863"/>
      <c r="J16" s="863"/>
      <c r="K16" s="863"/>
      <c r="L16" s="863"/>
      <c r="M16" s="863"/>
      <c r="N16" s="863"/>
      <c r="O16" s="863"/>
      <c r="P16" s="863"/>
      <c r="Q16" s="863"/>
      <c r="R16" s="864"/>
      <c r="S16" s="114"/>
    </row>
    <row r="17" spans="1:19" s="90" customFormat="1" ht="105" customHeight="1" x14ac:dyDescent="0.25">
      <c r="A17" s="82">
        <v>9</v>
      </c>
      <c r="B17" s="82">
        <v>1</v>
      </c>
      <c r="C17" s="82">
        <v>4</v>
      </c>
      <c r="D17" s="83">
        <v>2</v>
      </c>
      <c r="E17" s="83" t="s">
        <v>419</v>
      </c>
      <c r="F17" s="83" t="s">
        <v>420</v>
      </c>
      <c r="G17" s="83" t="s">
        <v>421</v>
      </c>
      <c r="H17" s="83" t="s">
        <v>42</v>
      </c>
      <c r="I17" s="93" t="s">
        <v>396</v>
      </c>
      <c r="J17" s="83" t="s">
        <v>422</v>
      </c>
      <c r="K17" s="88"/>
      <c r="L17" s="88" t="s">
        <v>52</v>
      </c>
      <c r="M17" s="89"/>
      <c r="N17" s="89">
        <v>22000</v>
      </c>
      <c r="O17" s="89"/>
      <c r="P17" s="89">
        <v>22000</v>
      </c>
      <c r="Q17" s="83" t="s">
        <v>392</v>
      </c>
      <c r="R17" s="83" t="s">
        <v>393</v>
      </c>
      <c r="S17" s="114"/>
    </row>
    <row r="18" spans="1:19" s="90" customFormat="1" ht="105" customHeight="1" x14ac:dyDescent="0.25">
      <c r="A18" s="670">
        <v>9</v>
      </c>
      <c r="B18" s="48">
        <v>1</v>
      </c>
      <c r="C18" s="48">
        <v>4</v>
      </c>
      <c r="D18" s="49">
        <v>2</v>
      </c>
      <c r="E18" s="49" t="s">
        <v>419</v>
      </c>
      <c r="F18" s="49" t="s">
        <v>420</v>
      </c>
      <c r="G18" s="49" t="s">
        <v>421</v>
      </c>
      <c r="H18" s="49" t="s">
        <v>42</v>
      </c>
      <c r="I18" s="53" t="s">
        <v>396</v>
      </c>
      <c r="J18" s="49" t="s">
        <v>423</v>
      </c>
      <c r="K18" s="54"/>
      <c r="L18" s="54" t="s">
        <v>52</v>
      </c>
      <c r="M18" s="51"/>
      <c r="N18" s="56">
        <v>18699.77</v>
      </c>
      <c r="O18" s="51"/>
      <c r="P18" s="56">
        <v>18699.77</v>
      </c>
      <c r="Q18" s="49" t="s">
        <v>392</v>
      </c>
      <c r="R18" s="49" t="s">
        <v>393</v>
      </c>
      <c r="S18" s="114"/>
    </row>
    <row r="19" spans="1:19" s="90" customFormat="1" ht="51" customHeight="1" x14ac:dyDescent="0.25">
      <c r="A19" s="672"/>
      <c r="B19" s="652" t="s">
        <v>424</v>
      </c>
      <c r="C19" s="653"/>
      <c r="D19" s="653"/>
      <c r="E19" s="653"/>
      <c r="F19" s="653"/>
      <c r="G19" s="653"/>
      <c r="H19" s="653"/>
      <c r="I19" s="653"/>
      <c r="J19" s="653"/>
      <c r="K19" s="653"/>
      <c r="L19" s="653"/>
      <c r="M19" s="653"/>
      <c r="N19" s="653"/>
      <c r="O19" s="653"/>
      <c r="P19" s="653"/>
      <c r="Q19" s="653"/>
      <c r="R19" s="654"/>
      <c r="S19" s="114"/>
    </row>
    <row r="20" spans="1:19" s="90" customFormat="1" ht="139.5" customHeight="1" x14ac:dyDescent="0.25">
      <c r="A20" s="82">
        <v>10</v>
      </c>
      <c r="B20" s="83">
        <v>1</v>
      </c>
      <c r="C20" s="82">
        <v>4</v>
      </c>
      <c r="D20" s="82">
        <v>2</v>
      </c>
      <c r="E20" s="83" t="s">
        <v>425</v>
      </c>
      <c r="F20" s="83" t="s">
        <v>426</v>
      </c>
      <c r="G20" s="83" t="s">
        <v>37</v>
      </c>
      <c r="H20" s="83" t="s">
        <v>42</v>
      </c>
      <c r="I20" s="83">
        <v>45</v>
      </c>
      <c r="J20" s="83" t="s">
        <v>422</v>
      </c>
      <c r="K20" s="83"/>
      <c r="L20" s="82" t="s">
        <v>52</v>
      </c>
      <c r="M20" s="82"/>
      <c r="N20" s="138">
        <v>10000</v>
      </c>
      <c r="O20" s="138"/>
      <c r="P20" s="138">
        <v>10000</v>
      </c>
      <c r="Q20" s="83" t="s">
        <v>392</v>
      </c>
      <c r="R20" s="83" t="s">
        <v>393</v>
      </c>
    </row>
    <row r="21" spans="1:19" s="90" customFormat="1" ht="139.5" customHeight="1" x14ac:dyDescent="0.25">
      <c r="A21" s="670">
        <v>10</v>
      </c>
      <c r="B21" s="49">
        <v>1</v>
      </c>
      <c r="C21" s="48">
        <v>4</v>
      </c>
      <c r="D21" s="48">
        <v>2</v>
      </c>
      <c r="E21" s="49" t="s">
        <v>425</v>
      </c>
      <c r="F21" s="49" t="s">
        <v>426</v>
      </c>
      <c r="G21" s="49" t="s">
        <v>37</v>
      </c>
      <c r="H21" s="49" t="s">
        <v>42</v>
      </c>
      <c r="I21" s="49">
        <v>45</v>
      </c>
      <c r="J21" s="49" t="s">
        <v>427</v>
      </c>
      <c r="K21" s="49"/>
      <c r="L21" s="48" t="s">
        <v>52</v>
      </c>
      <c r="M21" s="48"/>
      <c r="N21" s="139">
        <v>10000</v>
      </c>
      <c r="O21" s="139"/>
      <c r="P21" s="139">
        <v>10000</v>
      </c>
      <c r="Q21" s="49" t="s">
        <v>392</v>
      </c>
      <c r="R21" s="49" t="s">
        <v>393</v>
      </c>
    </row>
    <row r="22" spans="1:19" s="90" customFormat="1" ht="33.75" customHeight="1" x14ac:dyDescent="0.25">
      <c r="A22" s="672"/>
      <c r="B22" s="652" t="s">
        <v>428</v>
      </c>
      <c r="C22" s="653"/>
      <c r="D22" s="653"/>
      <c r="E22" s="653"/>
      <c r="F22" s="653"/>
      <c r="G22" s="653"/>
      <c r="H22" s="653"/>
      <c r="I22" s="653"/>
      <c r="J22" s="653"/>
      <c r="K22" s="653"/>
      <c r="L22" s="653"/>
      <c r="M22" s="653"/>
      <c r="N22" s="653"/>
      <c r="O22" s="653"/>
      <c r="P22" s="653"/>
      <c r="Q22" s="653"/>
      <c r="R22" s="654"/>
    </row>
    <row r="23" spans="1:19" s="90" customFormat="1" ht="131.25" customHeight="1" x14ac:dyDescent="0.25">
      <c r="A23" s="82">
        <v>11</v>
      </c>
      <c r="B23" s="83">
        <v>3</v>
      </c>
      <c r="C23" s="82">
        <v>4</v>
      </c>
      <c r="D23" s="82">
        <v>5</v>
      </c>
      <c r="E23" s="83" t="s">
        <v>429</v>
      </c>
      <c r="F23" s="83" t="s">
        <v>430</v>
      </c>
      <c r="G23" s="83" t="s">
        <v>37</v>
      </c>
      <c r="H23" s="83" t="s">
        <v>42</v>
      </c>
      <c r="I23" s="83">
        <v>40</v>
      </c>
      <c r="J23" s="83" t="s">
        <v>431</v>
      </c>
      <c r="K23" s="83"/>
      <c r="L23" s="83" t="s">
        <v>52</v>
      </c>
      <c r="M23" s="83"/>
      <c r="N23" s="130">
        <v>8500</v>
      </c>
      <c r="O23" s="130"/>
      <c r="P23" s="130">
        <v>8500</v>
      </c>
      <c r="Q23" s="83" t="s">
        <v>392</v>
      </c>
      <c r="R23" s="83" t="s">
        <v>393</v>
      </c>
    </row>
    <row r="24" spans="1:19" s="90" customFormat="1" ht="131.25" customHeight="1" x14ac:dyDescent="0.25">
      <c r="A24" s="670">
        <v>11</v>
      </c>
      <c r="B24" s="49">
        <v>3</v>
      </c>
      <c r="C24" s="48">
        <v>4</v>
      </c>
      <c r="D24" s="48">
        <v>5</v>
      </c>
      <c r="E24" s="49" t="s">
        <v>429</v>
      </c>
      <c r="F24" s="49" t="s">
        <v>430</v>
      </c>
      <c r="G24" s="49" t="s">
        <v>37</v>
      </c>
      <c r="H24" s="49" t="s">
        <v>42</v>
      </c>
      <c r="I24" s="49">
        <v>40</v>
      </c>
      <c r="J24" s="49" t="s">
        <v>432</v>
      </c>
      <c r="K24" s="49"/>
      <c r="L24" s="49" t="s">
        <v>52</v>
      </c>
      <c r="M24" s="49"/>
      <c r="N24" s="140">
        <v>8500</v>
      </c>
      <c r="O24" s="140"/>
      <c r="P24" s="140">
        <v>8500</v>
      </c>
      <c r="Q24" s="49" t="s">
        <v>392</v>
      </c>
      <c r="R24" s="49" t="s">
        <v>393</v>
      </c>
    </row>
    <row r="25" spans="1:19" s="90" customFormat="1" ht="31.5" customHeight="1" x14ac:dyDescent="0.25">
      <c r="A25" s="672"/>
      <c r="B25" s="652" t="s">
        <v>418</v>
      </c>
      <c r="C25" s="653"/>
      <c r="D25" s="653"/>
      <c r="E25" s="653"/>
      <c r="F25" s="653"/>
      <c r="G25" s="653"/>
      <c r="H25" s="653"/>
      <c r="I25" s="653"/>
      <c r="J25" s="653"/>
      <c r="K25" s="653"/>
      <c r="L25" s="653"/>
      <c r="M25" s="653"/>
      <c r="N25" s="653"/>
      <c r="O25" s="653"/>
      <c r="P25" s="653"/>
      <c r="Q25" s="653"/>
      <c r="R25" s="654"/>
    </row>
    <row r="26" spans="1:19" s="90" customFormat="1" ht="127.5" customHeight="1" x14ac:dyDescent="0.25">
      <c r="A26" s="133">
        <v>12</v>
      </c>
      <c r="B26" s="83">
        <v>1</v>
      </c>
      <c r="C26" s="82">
        <v>4</v>
      </c>
      <c r="D26" s="82">
        <v>2</v>
      </c>
      <c r="E26" s="83" t="s">
        <v>433</v>
      </c>
      <c r="F26" s="83" t="s">
        <v>434</v>
      </c>
      <c r="G26" s="82" t="s">
        <v>37</v>
      </c>
      <c r="H26" s="82" t="s">
        <v>42</v>
      </c>
      <c r="I26" s="82">
        <v>40</v>
      </c>
      <c r="J26" s="83" t="s">
        <v>431</v>
      </c>
      <c r="K26" s="82"/>
      <c r="L26" s="82" t="s">
        <v>435</v>
      </c>
      <c r="M26" s="82"/>
      <c r="N26" s="89">
        <v>7697.5</v>
      </c>
      <c r="O26" s="89"/>
      <c r="P26" s="130">
        <v>7697.5</v>
      </c>
      <c r="Q26" s="83" t="s">
        <v>392</v>
      </c>
      <c r="R26" s="83" t="s">
        <v>393</v>
      </c>
    </row>
    <row r="27" spans="1:19" s="90" customFormat="1" ht="127.5" customHeight="1" x14ac:dyDescent="0.25">
      <c r="A27" s="670">
        <v>12</v>
      </c>
      <c r="B27" s="49">
        <v>1</v>
      </c>
      <c r="C27" s="48">
        <v>4</v>
      </c>
      <c r="D27" s="48">
        <v>2</v>
      </c>
      <c r="E27" s="49" t="s">
        <v>433</v>
      </c>
      <c r="F27" s="49" t="s">
        <v>434</v>
      </c>
      <c r="G27" s="48" t="s">
        <v>37</v>
      </c>
      <c r="H27" s="48" t="s">
        <v>42</v>
      </c>
      <c r="I27" s="48">
        <v>40</v>
      </c>
      <c r="J27" s="49" t="s">
        <v>432</v>
      </c>
      <c r="K27" s="48"/>
      <c r="L27" s="48" t="s">
        <v>435</v>
      </c>
      <c r="M27" s="48"/>
      <c r="N27" s="51">
        <v>7697.5</v>
      </c>
      <c r="O27" s="51"/>
      <c r="P27" s="140">
        <v>7697.5</v>
      </c>
      <c r="Q27" s="49" t="s">
        <v>392</v>
      </c>
      <c r="R27" s="49" t="s">
        <v>393</v>
      </c>
    </row>
    <row r="28" spans="1:19" s="90" customFormat="1" ht="32.25" customHeight="1" x14ac:dyDescent="0.25">
      <c r="A28" s="672"/>
      <c r="B28" s="652" t="s">
        <v>418</v>
      </c>
      <c r="C28" s="653"/>
      <c r="D28" s="653"/>
      <c r="E28" s="653"/>
      <c r="F28" s="653"/>
      <c r="G28" s="653"/>
      <c r="H28" s="653"/>
      <c r="I28" s="653"/>
      <c r="J28" s="653"/>
      <c r="K28" s="653"/>
      <c r="L28" s="653"/>
      <c r="M28" s="653"/>
      <c r="N28" s="653"/>
      <c r="O28" s="653"/>
      <c r="P28" s="653"/>
      <c r="Q28" s="653"/>
      <c r="R28" s="654"/>
    </row>
    <row r="29" spans="1:19" s="90" customFormat="1" ht="77.25" customHeight="1" x14ac:dyDescent="0.25">
      <c r="A29" s="82">
        <v>13</v>
      </c>
      <c r="B29" s="83">
        <v>1</v>
      </c>
      <c r="C29" s="83">
        <v>4</v>
      </c>
      <c r="D29" s="83">
        <v>2</v>
      </c>
      <c r="E29" s="83" t="s">
        <v>436</v>
      </c>
      <c r="F29" s="83" t="s">
        <v>437</v>
      </c>
      <c r="G29" s="83" t="s">
        <v>37</v>
      </c>
      <c r="H29" s="83" t="s">
        <v>42</v>
      </c>
      <c r="I29" s="83">
        <v>40</v>
      </c>
      <c r="J29" s="83" t="s">
        <v>422</v>
      </c>
      <c r="K29" s="83"/>
      <c r="L29" s="83" t="s">
        <v>52</v>
      </c>
      <c r="M29" s="83"/>
      <c r="N29" s="130">
        <v>13000</v>
      </c>
      <c r="O29" s="130"/>
      <c r="P29" s="130">
        <v>13000</v>
      </c>
      <c r="Q29" s="83" t="s">
        <v>392</v>
      </c>
      <c r="R29" s="83" t="s">
        <v>393</v>
      </c>
    </row>
    <row r="30" spans="1:19" s="90" customFormat="1" ht="77.25" customHeight="1" x14ac:dyDescent="0.25">
      <c r="A30" s="670">
        <v>13</v>
      </c>
      <c r="B30" s="49">
        <v>1</v>
      </c>
      <c r="C30" s="49">
        <v>4</v>
      </c>
      <c r="D30" s="49">
        <v>2</v>
      </c>
      <c r="E30" s="49" t="s">
        <v>436</v>
      </c>
      <c r="F30" s="49" t="s">
        <v>437</v>
      </c>
      <c r="G30" s="49" t="s">
        <v>37</v>
      </c>
      <c r="H30" s="49" t="s">
        <v>42</v>
      </c>
      <c r="I30" s="49">
        <v>40</v>
      </c>
      <c r="J30" s="49" t="s">
        <v>427</v>
      </c>
      <c r="K30" s="49"/>
      <c r="L30" s="49" t="s">
        <v>52</v>
      </c>
      <c r="M30" s="49"/>
      <c r="N30" s="140">
        <v>13000</v>
      </c>
      <c r="O30" s="140"/>
      <c r="P30" s="140">
        <v>13000</v>
      </c>
      <c r="Q30" s="49" t="s">
        <v>392</v>
      </c>
      <c r="R30" s="49" t="s">
        <v>393</v>
      </c>
    </row>
    <row r="31" spans="1:19" s="90" customFormat="1" ht="42" customHeight="1" x14ac:dyDescent="0.25">
      <c r="A31" s="672"/>
      <c r="B31" s="652" t="s">
        <v>418</v>
      </c>
      <c r="C31" s="653"/>
      <c r="D31" s="653"/>
      <c r="E31" s="653"/>
      <c r="F31" s="653"/>
      <c r="G31" s="653"/>
      <c r="H31" s="653"/>
      <c r="I31" s="653"/>
      <c r="J31" s="653"/>
      <c r="K31" s="653"/>
      <c r="L31" s="653"/>
      <c r="M31" s="653"/>
      <c r="N31" s="653"/>
      <c r="O31" s="653"/>
      <c r="P31" s="653"/>
      <c r="Q31" s="653"/>
      <c r="R31" s="654"/>
    </row>
    <row r="32" spans="1:19" s="90" customFormat="1" ht="109.5" customHeight="1" x14ac:dyDescent="0.25">
      <c r="A32" s="82">
        <v>14</v>
      </c>
      <c r="B32" s="82">
        <v>1</v>
      </c>
      <c r="C32" s="82">
        <v>4</v>
      </c>
      <c r="D32" s="82">
        <v>2</v>
      </c>
      <c r="E32" s="83" t="s">
        <v>438</v>
      </c>
      <c r="F32" s="83" t="s">
        <v>439</v>
      </c>
      <c r="G32" s="82" t="s">
        <v>37</v>
      </c>
      <c r="H32" s="82" t="s">
        <v>42</v>
      </c>
      <c r="I32" s="82">
        <v>50</v>
      </c>
      <c r="J32" s="83" t="s">
        <v>422</v>
      </c>
      <c r="K32" s="82"/>
      <c r="L32" s="82" t="s">
        <v>52</v>
      </c>
      <c r="M32" s="89"/>
      <c r="N32" s="89">
        <v>13500</v>
      </c>
      <c r="O32" s="89"/>
      <c r="P32" s="89">
        <v>13500</v>
      </c>
      <c r="Q32" s="83" t="s">
        <v>392</v>
      </c>
      <c r="R32" s="83" t="s">
        <v>393</v>
      </c>
    </row>
    <row r="33" spans="1:18" s="90" customFormat="1" ht="109.5" customHeight="1" x14ac:dyDescent="0.25">
      <c r="A33" s="670">
        <v>14</v>
      </c>
      <c r="B33" s="48">
        <v>1</v>
      </c>
      <c r="C33" s="48">
        <v>4</v>
      </c>
      <c r="D33" s="48">
        <v>2</v>
      </c>
      <c r="E33" s="49" t="s">
        <v>438</v>
      </c>
      <c r="F33" s="49" t="s">
        <v>439</v>
      </c>
      <c r="G33" s="48" t="s">
        <v>37</v>
      </c>
      <c r="H33" s="48" t="s">
        <v>42</v>
      </c>
      <c r="I33" s="48">
        <v>50</v>
      </c>
      <c r="J33" s="49" t="s">
        <v>440</v>
      </c>
      <c r="K33" s="48"/>
      <c r="L33" s="48" t="s">
        <v>52</v>
      </c>
      <c r="M33" s="51"/>
      <c r="N33" s="51">
        <v>13500</v>
      </c>
      <c r="O33" s="51"/>
      <c r="P33" s="51">
        <v>13500</v>
      </c>
      <c r="Q33" s="49" t="s">
        <v>392</v>
      </c>
      <c r="R33" s="49" t="s">
        <v>393</v>
      </c>
    </row>
    <row r="34" spans="1:18" s="90" customFormat="1" ht="36.75" customHeight="1" x14ac:dyDescent="0.25">
      <c r="A34" s="672"/>
      <c r="B34" s="630" t="s">
        <v>418</v>
      </c>
      <c r="C34" s="631"/>
      <c r="D34" s="631"/>
      <c r="E34" s="631"/>
      <c r="F34" s="631"/>
      <c r="G34" s="631"/>
      <c r="H34" s="631"/>
      <c r="I34" s="631"/>
      <c r="J34" s="631"/>
      <c r="K34" s="631"/>
      <c r="L34" s="631"/>
      <c r="M34" s="631"/>
      <c r="N34" s="631"/>
      <c r="O34" s="631"/>
      <c r="P34" s="631"/>
      <c r="Q34" s="631"/>
      <c r="R34" s="632"/>
    </row>
    <row r="35" spans="1:18" s="90" customFormat="1" ht="153" customHeight="1" x14ac:dyDescent="0.25">
      <c r="A35" s="133">
        <v>15</v>
      </c>
      <c r="B35" s="82">
        <v>1</v>
      </c>
      <c r="C35" s="82">
        <v>4</v>
      </c>
      <c r="D35" s="82">
        <v>2</v>
      </c>
      <c r="E35" s="83" t="s">
        <v>441</v>
      </c>
      <c r="F35" s="83" t="s">
        <v>442</v>
      </c>
      <c r="G35" s="82" t="s">
        <v>144</v>
      </c>
      <c r="H35" s="82" t="s">
        <v>42</v>
      </c>
      <c r="I35" s="82">
        <v>25</v>
      </c>
      <c r="J35" s="83" t="s">
        <v>431</v>
      </c>
      <c r="K35" s="82"/>
      <c r="L35" s="82" t="s">
        <v>352</v>
      </c>
      <c r="M35" s="89"/>
      <c r="N35" s="89">
        <v>24475</v>
      </c>
      <c r="O35" s="89"/>
      <c r="P35" s="89">
        <v>24475</v>
      </c>
      <c r="Q35" s="83" t="s">
        <v>392</v>
      </c>
      <c r="R35" s="83" t="s">
        <v>393</v>
      </c>
    </row>
    <row r="36" spans="1:18" s="90" customFormat="1" ht="153" customHeight="1" x14ac:dyDescent="0.25">
      <c r="A36" s="670">
        <v>15</v>
      </c>
      <c r="B36" s="48">
        <v>1</v>
      </c>
      <c r="C36" s="48">
        <v>4</v>
      </c>
      <c r="D36" s="48">
        <v>2</v>
      </c>
      <c r="E36" s="49" t="s">
        <v>441</v>
      </c>
      <c r="F36" s="49" t="s">
        <v>442</v>
      </c>
      <c r="G36" s="48" t="s">
        <v>144</v>
      </c>
      <c r="H36" s="48" t="s">
        <v>42</v>
      </c>
      <c r="I36" s="48">
        <v>25</v>
      </c>
      <c r="J36" s="49" t="s">
        <v>443</v>
      </c>
      <c r="K36" s="48"/>
      <c r="L36" s="48" t="s">
        <v>352</v>
      </c>
      <c r="M36" s="51"/>
      <c r="N36" s="56">
        <v>22475</v>
      </c>
      <c r="O36" s="51"/>
      <c r="P36" s="56">
        <v>22475</v>
      </c>
      <c r="Q36" s="49" t="s">
        <v>392</v>
      </c>
      <c r="R36" s="49" t="s">
        <v>393</v>
      </c>
    </row>
    <row r="37" spans="1:18" s="90" customFormat="1" ht="34.5" customHeight="1" x14ac:dyDescent="0.25">
      <c r="A37" s="672"/>
      <c r="B37" s="630" t="s">
        <v>444</v>
      </c>
      <c r="C37" s="631"/>
      <c r="D37" s="631"/>
      <c r="E37" s="631"/>
      <c r="F37" s="631"/>
      <c r="G37" s="631"/>
      <c r="H37" s="631"/>
      <c r="I37" s="631"/>
      <c r="J37" s="631"/>
      <c r="K37" s="631"/>
      <c r="L37" s="631"/>
      <c r="M37" s="631"/>
      <c r="N37" s="631"/>
      <c r="O37" s="631"/>
      <c r="P37" s="631"/>
      <c r="Q37" s="631"/>
      <c r="R37" s="632"/>
    </row>
    <row r="38" spans="1:18" s="90" customFormat="1" ht="140.25" customHeight="1" x14ac:dyDescent="0.25">
      <c r="A38" s="133">
        <v>16</v>
      </c>
      <c r="B38" s="82">
        <v>1</v>
      </c>
      <c r="C38" s="82">
        <v>4</v>
      </c>
      <c r="D38" s="82">
        <v>2</v>
      </c>
      <c r="E38" s="83" t="s">
        <v>445</v>
      </c>
      <c r="F38" s="83" t="s">
        <v>446</v>
      </c>
      <c r="G38" s="82" t="s">
        <v>144</v>
      </c>
      <c r="H38" s="82" t="s">
        <v>42</v>
      </c>
      <c r="I38" s="82">
        <v>25</v>
      </c>
      <c r="J38" s="83" t="s">
        <v>431</v>
      </c>
      <c r="K38" s="82"/>
      <c r="L38" s="82" t="s">
        <v>352</v>
      </c>
      <c r="M38" s="89"/>
      <c r="N38" s="89">
        <v>23825</v>
      </c>
      <c r="O38" s="89"/>
      <c r="P38" s="89">
        <v>23825</v>
      </c>
      <c r="Q38" s="83" t="s">
        <v>392</v>
      </c>
      <c r="R38" s="83" t="s">
        <v>393</v>
      </c>
    </row>
    <row r="39" spans="1:18" s="90" customFormat="1" ht="140.25" customHeight="1" x14ac:dyDescent="0.25">
      <c r="A39" s="670">
        <v>16</v>
      </c>
      <c r="B39" s="48">
        <v>1</v>
      </c>
      <c r="C39" s="48">
        <v>4</v>
      </c>
      <c r="D39" s="48">
        <v>2</v>
      </c>
      <c r="E39" s="49" t="s">
        <v>445</v>
      </c>
      <c r="F39" s="49" t="s">
        <v>446</v>
      </c>
      <c r="G39" s="48" t="s">
        <v>144</v>
      </c>
      <c r="H39" s="48" t="s">
        <v>42</v>
      </c>
      <c r="I39" s="48">
        <v>25</v>
      </c>
      <c r="J39" s="49" t="s">
        <v>432</v>
      </c>
      <c r="K39" s="48"/>
      <c r="L39" s="48" t="s">
        <v>352</v>
      </c>
      <c r="M39" s="51"/>
      <c r="N39" s="56">
        <v>22825</v>
      </c>
      <c r="O39" s="51"/>
      <c r="P39" s="56">
        <v>22825</v>
      </c>
      <c r="Q39" s="49" t="s">
        <v>392</v>
      </c>
      <c r="R39" s="49" t="s">
        <v>393</v>
      </c>
    </row>
    <row r="40" spans="1:18" s="90" customFormat="1" ht="26.25" customHeight="1" x14ac:dyDescent="0.25">
      <c r="A40" s="672"/>
      <c r="B40" s="630" t="s">
        <v>447</v>
      </c>
      <c r="C40" s="631"/>
      <c r="D40" s="631"/>
      <c r="E40" s="631"/>
      <c r="F40" s="631"/>
      <c r="G40" s="631"/>
      <c r="H40" s="631"/>
      <c r="I40" s="631"/>
      <c r="J40" s="631"/>
      <c r="K40" s="631"/>
      <c r="L40" s="631"/>
      <c r="M40" s="631"/>
      <c r="N40" s="631"/>
      <c r="O40" s="631"/>
      <c r="P40" s="631"/>
      <c r="Q40" s="631"/>
      <c r="R40" s="632"/>
    </row>
    <row r="41" spans="1:18" s="90" customFormat="1" ht="165.6" customHeight="1" x14ac:dyDescent="0.25">
      <c r="A41" s="82">
        <v>17</v>
      </c>
      <c r="B41" s="82">
        <v>1</v>
      </c>
      <c r="C41" s="82">
        <v>4</v>
      </c>
      <c r="D41" s="82">
        <v>5</v>
      </c>
      <c r="E41" s="83" t="s">
        <v>448</v>
      </c>
      <c r="F41" s="83" t="s">
        <v>449</v>
      </c>
      <c r="G41" s="82" t="s">
        <v>144</v>
      </c>
      <c r="H41" s="82" t="s">
        <v>42</v>
      </c>
      <c r="I41" s="82">
        <v>25</v>
      </c>
      <c r="J41" s="83" t="s">
        <v>431</v>
      </c>
      <c r="K41" s="82"/>
      <c r="L41" s="82" t="s">
        <v>52</v>
      </c>
      <c r="M41" s="89"/>
      <c r="N41" s="89">
        <v>66000</v>
      </c>
      <c r="O41" s="89"/>
      <c r="P41" s="89">
        <v>66000</v>
      </c>
      <c r="Q41" s="83" t="s">
        <v>392</v>
      </c>
      <c r="R41" s="83" t="s">
        <v>393</v>
      </c>
    </row>
    <row r="42" spans="1:18" s="90" customFormat="1" ht="165.6" customHeight="1" x14ac:dyDescent="0.25">
      <c r="A42" s="670">
        <v>17</v>
      </c>
      <c r="B42" s="48">
        <v>1</v>
      </c>
      <c r="C42" s="48">
        <v>4</v>
      </c>
      <c r="D42" s="48">
        <v>5</v>
      </c>
      <c r="E42" s="49" t="s">
        <v>448</v>
      </c>
      <c r="F42" s="49" t="s">
        <v>449</v>
      </c>
      <c r="G42" s="48" t="s">
        <v>144</v>
      </c>
      <c r="H42" s="48" t="s">
        <v>42</v>
      </c>
      <c r="I42" s="48">
        <v>25</v>
      </c>
      <c r="J42" s="49" t="s">
        <v>443</v>
      </c>
      <c r="K42" s="48"/>
      <c r="L42" s="48" t="s">
        <v>52</v>
      </c>
      <c r="M42" s="51"/>
      <c r="N42" s="56">
        <v>53700</v>
      </c>
      <c r="O42" s="51"/>
      <c r="P42" s="56">
        <v>53700</v>
      </c>
      <c r="Q42" s="49" t="s">
        <v>392</v>
      </c>
      <c r="R42" s="49" t="s">
        <v>393</v>
      </c>
    </row>
    <row r="43" spans="1:18" s="90" customFormat="1" ht="46.5" customHeight="1" x14ac:dyDescent="0.25">
      <c r="A43" s="672"/>
      <c r="B43" s="652" t="s">
        <v>450</v>
      </c>
      <c r="C43" s="653"/>
      <c r="D43" s="653"/>
      <c r="E43" s="653"/>
      <c r="F43" s="653"/>
      <c r="G43" s="653"/>
      <c r="H43" s="653"/>
      <c r="I43" s="653"/>
      <c r="J43" s="653"/>
      <c r="K43" s="653"/>
      <c r="L43" s="653"/>
      <c r="M43" s="653"/>
      <c r="N43" s="653"/>
      <c r="O43" s="653"/>
      <c r="P43" s="653"/>
      <c r="Q43" s="653"/>
      <c r="R43" s="654"/>
    </row>
    <row r="44" spans="1:18" s="90" customFormat="1" ht="167.25" customHeight="1" x14ac:dyDescent="0.25">
      <c r="A44" s="82">
        <v>18</v>
      </c>
      <c r="B44" s="82">
        <v>1</v>
      </c>
      <c r="C44" s="82">
        <v>4</v>
      </c>
      <c r="D44" s="82">
        <v>5</v>
      </c>
      <c r="E44" s="83" t="s">
        <v>451</v>
      </c>
      <c r="F44" s="83" t="s">
        <v>452</v>
      </c>
      <c r="G44" s="82" t="s">
        <v>144</v>
      </c>
      <c r="H44" s="82" t="s">
        <v>42</v>
      </c>
      <c r="I44" s="82">
        <v>20</v>
      </c>
      <c r="J44" s="83" t="s">
        <v>431</v>
      </c>
      <c r="K44" s="82"/>
      <c r="L44" s="82" t="s">
        <v>52</v>
      </c>
      <c r="M44" s="89"/>
      <c r="N44" s="89">
        <v>25500</v>
      </c>
      <c r="O44" s="89"/>
      <c r="P44" s="89">
        <v>25500</v>
      </c>
      <c r="Q44" s="83" t="s">
        <v>392</v>
      </c>
      <c r="R44" s="83" t="s">
        <v>393</v>
      </c>
    </row>
    <row r="45" spans="1:18" s="90" customFormat="1" ht="167.25" customHeight="1" x14ac:dyDescent="0.25">
      <c r="A45" s="670">
        <v>18</v>
      </c>
      <c r="B45" s="48">
        <v>1</v>
      </c>
      <c r="C45" s="48">
        <v>4</v>
      </c>
      <c r="D45" s="48">
        <v>5</v>
      </c>
      <c r="E45" s="49" t="s">
        <v>451</v>
      </c>
      <c r="F45" s="49" t="s">
        <v>452</v>
      </c>
      <c r="G45" s="48" t="s">
        <v>144</v>
      </c>
      <c r="H45" s="48" t="s">
        <v>42</v>
      </c>
      <c r="I45" s="48">
        <v>20</v>
      </c>
      <c r="J45" s="49" t="s">
        <v>443</v>
      </c>
      <c r="K45" s="48"/>
      <c r="L45" s="48" t="s">
        <v>52</v>
      </c>
      <c r="M45" s="51"/>
      <c r="N45" s="56">
        <v>24500</v>
      </c>
      <c r="O45" s="51"/>
      <c r="P45" s="56">
        <v>24500</v>
      </c>
      <c r="Q45" s="49" t="s">
        <v>392</v>
      </c>
      <c r="R45" s="49" t="s">
        <v>393</v>
      </c>
    </row>
    <row r="46" spans="1:18" s="90" customFormat="1" ht="57" customHeight="1" x14ac:dyDescent="0.25">
      <c r="A46" s="672"/>
      <c r="B46" s="652" t="s">
        <v>453</v>
      </c>
      <c r="C46" s="653"/>
      <c r="D46" s="653"/>
      <c r="E46" s="653"/>
      <c r="F46" s="653"/>
      <c r="G46" s="653"/>
      <c r="H46" s="653"/>
      <c r="I46" s="653"/>
      <c r="J46" s="653"/>
      <c r="K46" s="653"/>
      <c r="L46" s="653"/>
      <c r="M46" s="653"/>
      <c r="N46" s="653"/>
      <c r="O46" s="653"/>
      <c r="P46" s="653"/>
      <c r="Q46" s="653"/>
      <c r="R46" s="654"/>
    </row>
    <row r="47" spans="1:18" s="141" customFormat="1" ht="189" customHeight="1" x14ac:dyDescent="0.25">
      <c r="A47" s="792">
        <v>19</v>
      </c>
      <c r="B47" s="792">
        <v>1</v>
      </c>
      <c r="C47" s="780">
        <v>4</v>
      </c>
      <c r="D47" s="792">
        <v>5</v>
      </c>
      <c r="E47" s="861" t="s">
        <v>454</v>
      </c>
      <c r="F47" s="780" t="s">
        <v>455</v>
      </c>
      <c r="G47" s="780" t="s">
        <v>144</v>
      </c>
      <c r="H47" s="120" t="s">
        <v>149</v>
      </c>
      <c r="I47" s="121" t="s">
        <v>50</v>
      </c>
      <c r="J47" s="784" t="s">
        <v>456</v>
      </c>
      <c r="K47" s="788"/>
      <c r="L47" s="788" t="s">
        <v>39</v>
      </c>
      <c r="M47" s="789"/>
      <c r="N47" s="789">
        <v>36510</v>
      </c>
      <c r="O47" s="789"/>
      <c r="P47" s="789">
        <v>36330</v>
      </c>
      <c r="Q47" s="780" t="s">
        <v>457</v>
      </c>
      <c r="R47" s="780" t="s">
        <v>458</v>
      </c>
    </row>
    <row r="48" spans="1:18" s="141" customFormat="1" ht="190.5" customHeight="1" x14ac:dyDescent="0.25">
      <c r="A48" s="792"/>
      <c r="B48" s="792"/>
      <c r="C48" s="780"/>
      <c r="D48" s="792"/>
      <c r="E48" s="861"/>
      <c r="F48" s="780"/>
      <c r="G48" s="780"/>
      <c r="H48" s="120" t="s">
        <v>42</v>
      </c>
      <c r="I48" s="121" t="s">
        <v>158</v>
      </c>
      <c r="J48" s="794"/>
      <c r="K48" s="788"/>
      <c r="L48" s="788"/>
      <c r="M48" s="789"/>
      <c r="N48" s="789"/>
      <c r="O48" s="789"/>
      <c r="P48" s="789"/>
      <c r="Q48" s="780"/>
      <c r="R48" s="780"/>
    </row>
    <row r="49" spans="1:18" s="143" customFormat="1" ht="42" customHeight="1" x14ac:dyDescent="0.25">
      <c r="A49" s="860">
        <v>20</v>
      </c>
      <c r="B49" s="860">
        <v>1</v>
      </c>
      <c r="C49" s="645">
        <v>4</v>
      </c>
      <c r="D49" s="860">
        <v>5</v>
      </c>
      <c r="E49" s="793" t="s">
        <v>459</v>
      </c>
      <c r="F49" s="645" t="s">
        <v>460</v>
      </c>
      <c r="G49" s="780" t="s">
        <v>144</v>
      </c>
      <c r="H49" s="120" t="s">
        <v>149</v>
      </c>
      <c r="I49" s="142" t="s">
        <v>50</v>
      </c>
      <c r="J49" s="645" t="s">
        <v>461</v>
      </c>
      <c r="K49" s="853"/>
      <c r="L49" s="788" t="s">
        <v>352</v>
      </c>
      <c r="M49" s="854"/>
      <c r="N49" s="854">
        <v>27191.24</v>
      </c>
      <c r="O49" s="854"/>
      <c r="P49" s="854">
        <v>27191.24</v>
      </c>
      <c r="Q49" s="780" t="s">
        <v>462</v>
      </c>
      <c r="R49" s="780" t="s">
        <v>463</v>
      </c>
    </row>
    <row r="50" spans="1:18" s="143" customFormat="1" ht="92.25" customHeight="1" x14ac:dyDescent="0.25">
      <c r="A50" s="860"/>
      <c r="B50" s="860"/>
      <c r="C50" s="645"/>
      <c r="D50" s="860"/>
      <c r="E50" s="793"/>
      <c r="F50" s="645"/>
      <c r="G50" s="780"/>
      <c r="H50" s="120" t="s">
        <v>42</v>
      </c>
      <c r="I50" s="142" t="s">
        <v>45</v>
      </c>
      <c r="J50" s="645"/>
      <c r="K50" s="853"/>
      <c r="L50" s="788"/>
      <c r="M50" s="854"/>
      <c r="N50" s="854"/>
      <c r="O50" s="854"/>
      <c r="P50" s="854"/>
      <c r="Q50" s="780"/>
      <c r="R50" s="780"/>
    </row>
    <row r="51" spans="1:18" s="141" customFormat="1" ht="33" customHeight="1" x14ac:dyDescent="0.25">
      <c r="A51" s="841">
        <v>21</v>
      </c>
      <c r="B51" s="844">
        <v>1</v>
      </c>
      <c r="C51" s="847">
        <v>4</v>
      </c>
      <c r="D51" s="844">
        <v>5</v>
      </c>
      <c r="E51" s="850" t="s">
        <v>464</v>
      </c>
      <c r="F51" s="847" t="s">
        <v>367</v>
      </c>
      <c r="G51" s="844" t="s">
        <v>37</v>
      </c>
      <c r="H51" s="144" t="s">
        <v>194</v>
      </c>
      <c r="I51" s="145" t="s">
        <v>50</v>
      </c>
      <c r="J51" s="847" t="s">
        <v>465</v>
      </c>
      <c r="K51" s="859"/>
      <c r="L51" s="859" t="s">
        <v>39</v>
      </c>
      <c r="M51" s="840"/>
      <c r="N51" s="840">
        <v>33885.5</v>
      </c>
      <c r="O51" s="840"/>
      <c r="P51" s="840">
        <v>29885.5</v>
      </c>
      <c r="Q51" s="855" t="s">
        <v>109</v>
      </c>
      <c r="R51" s="855" t="s">
        <v>466</v>
      </c>
    </row>
    <row r="52" spans="1:18" s="141" customFormat="1" ht="38.25" customHeight="1" x14ac:dyDescent="0.25">
      <c r="A52" s="842"/>
      <c r="B52" s="845"/>
      <c r="C52" s="848"/>
      <c r="D52" s="845"/>
      <c r="E52" s="851"/>
      <c r="F52" s="848"/>
      <c r="G52" s="846"/>
      <c r="H52" s="144" t="s">
        <v>42</v>
      </c>
      <c r="I52" s="145" t="s">
        <v>370</v>
      </c>
      <c r="J52" s="848"/>
      <c r="K52" s="859"/>
      <c r="L52" s="859"/>
      <c r="M52" s="840"/>
      <c r="N52" s="840"/>
      <c r="O52" s="840"/>
      <c r="P52" s="840"/>
      <c r="Q52" s="855"/>
      <c r="R52" s="855"/>
    </row>
    <row r="53" spans="1:18" s="141" customFormat="1" ht="42" customHeight="1" x14ac:dyDescent="0.25">
      <c r="A53" s="842"/>
      <c r="B53" s="845"/>
      <c r="C53" s="848"/>
      <c r="D53" s="845"/>
      <c r="E53" s="851"/>
      <c r="F53" s="848"/>
      <c r="G53" s="844" t="s">
        <v>144</v>
      </c>
      <c r="H53" s="144" t="s">
        <v>371</v>
      </c>
      <c r="I53" s="145" t="s">
        <v>50</v>
      </c>
      <c r="J53" s="848"/>
      <c r="K53" s="859"/>
      <c r="L53" s="859"/>
      <c r="M53" s="840"/>
      <c r="N53" s="840"/>
      <c r="O53" s="840"/>
      <c r="P53" s="840"/>
      <c r="Q53" s="855"/>
      <c r="R53" s="855"/>
    </row>
    <row r="54" spans="1:18" s="141" customFormat="1" ht="59.25" customHeight="1" x14ac:dyDescent="0.25">
      <c r="A54" s="842"/>
      <c r="B54" s="846"/>
      <c r="C54" s="849"/>
      <c r="D54" s="846"/>
      <c r="E54" s="852"/>
      <c r="F54" s="849"/>
      <c r="G54" s="846"/>
      <c r="H54" s="144" t="s">
        <v>42</v>
      </c>
      <c r="I54" s="145" t="s">
        <v>370</v>
      </c>
      <c r="J54" s="849"/>
      <c r="K54" s="859"/>
      <c r="L54" s="859"/>
      <c r="M54" s="840"/>
      <c r="N54" s="840"/>
      <c r="O54" s="840"/>
      <c r="P54" s="840"/>
      <c r="Q54" s="855"/>
      <c r="R54" s="855"/>
    </row>
    <row r="55" spans="1:18" s="141" customFormat="1" ht="37.5" customHeight="1" x14ac:dyDescent="0.25">
      <c r="A55" s="843"/>
      <c r="B55" s="856" t="s">
        <v>467</v>
      </c>
      <c r="C55" s="857"/>
      <c r="D55" s="857"/>
      <c r="E55" s="857"/>
      <c r="F55" s="857"/>
      <c r="G55" s="857"/>
      <c r="H55" s="857"/>
      <c r="I55" s="857"/>
      <c r="J55" s="857"/>
      <c r="K55" s="857"/>
      <c r="L55" s="857"/>
      <c r="M55" s="857"/>
      <c r="N55" s="857"/>
      <c r="O55" s="857"/>
      <c r="P55" s="857"/>
      <c r="Q55" s="857"/>
      <c r="R55" s="858"/>
    </row>
    <row r="56" spans="1:18" s="90" customFormat="1" ht="43.5" customHeight="1" x14ac:dyDescent="0.25">
      <c r="A56" s="751">
        <v>22</v>
      </c>
      <c r="B56" s="751">
        <v>1</v>
      </c>
      <c r="C56" s="741">
        <v>4</v>
      </c>
      <c r="D56" s="751">
        <v>2</v>
      </c>
      <c r="E56" s="753" t="s">
        <v>468</v>
      </c>
      <c r="F56" s="741" t="s">
        <v>469</v>
      </c>
      <c r="G56" s="751" t="s">
        <v>206</v>
      </c>
      <c r="H56" s="83" t="s">
        <v>207</v>
      </c>
      <c r="I56" s="93" t="s">
        <v>50</v>
      </c>
      <c r="J56" s="741" t="s">
        <v>431</v>
      </c>
      <c r="K56" s="749"/>
      <c r="L56" s="749" t="s">
        <v>52</v>
      </c>
      <c r="M56" s="739"/>
      <c r="N56" s="739">
        <v>23000</v>
      </c>
      <c r="O56" s="739"/>
      <c r="P56" s="739">
        <v>23000</v>
      </c>
      <c r="Q56" s="741" t="s">
        <v>392</v>
      </c>
      <c r="R56" s="741" t="s">
        <v>393</v>
      </c>
    </row>
    <row r="57" spans="1:18" s="90" customFormat="1" ht="27" customHeight="1" x14ac:dyDescent="0.25">
      <c r="A57" s="752"/>
      <c r="B57" s="752"/>
      <c r="C57" s="742"/>
      <c r="D57" s="752"/>
      <c r="E57" s="754"/>
      <c r="F57" s="742"/>
      <c r="G57" s="820"/>
      <c r="H57" s="82" t="s">
        <v>42</v>
      </c>
      <c r="I57" s="82">
        <v>15</v>
      </c>
      <c r="J57" s="742"/>
      <c r="K57" s="750"/>
      <c r="L57" s="750"/>
      <c r="M57" s="740"/>
      <c r="N57" s="740"/>
      <c r="O57" s="740"/>
      <c r="P57" s="740"/>
      <c r="Q57" s="742"/>
      <c r="R57" s="742"/>
    </row>
    <row r="58" spans="1:18" s="90" customFormat="1" ht="33.75" customHeight="1" x14ac:dyDescent="0.25">
      <c r="A58" s="752"/>
      <c r="B58" s="752"/>
      <c r="C58" s="742"/>
      <c r="D58" s="752"/>
      <c r="E58" s="754"/>
      <c r="F58" s="742"/>
      <c r="G58" s="751" t="s">
        <v>144</v>
      </c>
      <c r="H58" s="83" t="s">
        <v>470</v>
      </c>
      <c r="I58" s="82">
        <v>1</v>
      </c>
      <c r="J58" s="742"/>
      <c r="K58" s="750"/>
      <c r="L58" s="750"/>
      <c r="M58" s="740"/>
      <c r="N58" s="740"/>
      <c r="O58" s="740"/>
      <c r="P58" s="740"/>
      <c r="Q58" s="742"/>
      <c r="R58" s="742"/>
    </row>
    <row r="59" spans="1:18" s="90" customFormat="1" ht="31.5" customHeight="1" x14ac:dyDescent="0.25">
      <c r="A59" s="820"/>
      <c r="B59" s="820"/>
      <c r="C59" s="802"/>
      <c r="D59" s="820"/>
      <c r="E59" s="804"/>
      <c r="F59" s="802"/>
      <c r="G59" s="820"/>
      <c r="H59" s="82" t="s">
        <v>42</v>
      </c>
      <c r="I59" s="82">
        <v>15</v>
      </c>
      <c r="J59" s="802"/>
      <c r="K59" s="810"/>
      <c r="L59" s="810"/>
      <c r="M59" s="798"/>
      <c r="N59" s="798"/>
      <c r="O59" s="798"/>
      <c r="P59" s="798"/>
      <c r="Q59" s="802"/>
      <c r="R59" s="802"/>
    </row>
    <row r="60" spans="1:18" s="90" customFormat="1" ht="31.5" customHeight="1" x14ac:dyDescent="0.25">
      <c r="A60" s="670">
        <v>22</v>
      </c>
      <c r="B60" s="670">
        <v>1</v>
      </c>
      <c r="C60" s="655">
        <v>4</v>
      </c>
      <c r="D60" s="670">
        <v>2</v>
      </c>
      <c r="E60" s="673" t="s">
        <v>468</v>
      </c>
      <c r="F60" s="655" t="s">
        <v>469</v>
      </c>
      <c r="G60" s="670" t="s">
        <v>206</v>
      </c>
      <c r="H60" s="49" t="s">
        <v>207</v>
      </c>
      <c r="I60" s="53" t="s">
        <v>50</v>
      </c>
      <c r="J60" s="837" t="s">
        <v>471</v>
      </c>
      <c r="K60" s="661"/>
      <c r="L60" s="661" t="s">
        <v>52</v>
      </c>
      <c r="M60" s="664"/>
      <c r="N60" s="667">
        <v>26300</v>
      </c>
      <c r="O60" s="664"/>
      <c r="P60" s="667">
        <v>26300</v>
      </c>
      <c r="Q60" s="655" t="s">
        <v>392</v>
      </c>
      <c r="R60" s="655" t="s">
        <v>393</v>
      </c>
    </row>
    <row r="61" spans="1:18" s="90" customFormat="1" ht="31.5" customHeight="1" x14ac:dyDescent="0.25">
      <c r="A61" s="671"/>
      <c r="B61" s="671"/>
      <c r="C61" s="656"/>
      <c r="D61" s="671"/>
      <c r="E61" s="674"/>
      <c r="F61" s="656"/>
      <c r="G61" s="672"/>
      <c r="H61" s="48" t="s">
        <v>42</v>
      </c>
      <c r="I61" s="48">
        <v>15</v>
      </c>
      <c r="J61" s="838"/>
      <c r="K61" s="662"/>
      <c r="L61" s="662"/>
      <c r="M61" s="665"/>
      <c r="N61" s="668"/>
      <c r="O61" s="665"/>
      <c r="P61" s="668"/>
      <c r="Q61" s="656"/>
      <c r="R61" s="656"/>
    </row>
    <row r="62" spans="1:18" s="90" customFormat="1" ht="31.5" customHeight="1" x14ac:dyDescent="0.25">
      <c r="A62" s="671"/>
      <c r="B62" s="671"/>
      <c r="C62" s="656"/>
      <c r="D62" s="671"/>
      <c r="E62" s="674"/>
      <c r="F62" s="656"/>
      <c r="G62" s="670" t="s">
        <v>144</v>
      </c>
      <c r="H62" s="49" t="s">
        <v>470</v>
      </c>
      <c r="I62" s="48">
        <v>1</v>
      </c>
      <c r="J62" s="838"/>
      <c r="K62" s="662"/>
      <c r="L62" s="662"/>
      <c r="M62" s="665"/>
      <c r="N62" s="668"/>
      <c r="O62" s="665"/>
      <c r="P62" s="668"/>
      <c r="Q62" s="656"/>
      <c r="R62" s="656"/>
    </row>
    <row r="63" spans="1:18" s="90" customFormat="1" ht="31.5" customHeight="1" x14ac:dyDescent="0.25">
      <c r="A63" s="671"/>
      <c r="B63" s="672"/>
      <c r="C63" s="657"/>
      <c r="D63" s="672"/>
      <c r="E63" s="675"/>
      <c r="F63" s="657"/>
      <c r="G63" s="672"/>
      <c r="H63" s="48" t="s">
        <v>42</v>
      </c>
      <c r="I63" s="48">
        <v>15</v>
      </c>
      <c r="J63" s="839"/>
      <c r="K63" s="663"/>
      <c r="L63" s="663"/>
      <c r="M63" s="666"/>
      <c r="N63" s="669"/>
      <c r="O63" s="666"/>
      <c r="P63" s="669"/>
      <c r="Q63" s="657"/>
      <c r="R63" s="657"/>
    </row>
    <row r="64" spans="1:18" s="90" customFormat="1" ht="33" customHeight="1" x14ac:dyDescent="0.25">
      <c r="A64" s="672"/>
      <c r="B64" s="652" t="s">
        <v>472</v>
      </c>
      <c r="C64" s="653"/>
      <c r="D64" s="653"/>
      <c r="E64" s="653"/>
      <c r="F64" s="653"/>
      <c r="G64" s="653"/>
      <c r="H64" s="653"/>
      <c r="I64" s="653"/>
      <c r="J64" s="653"/>
      <c r="K64" s="653"/>
      <c r="L64" s="653"/>
      <c r="M64" s="653"/>
      <c r="N64" s="653"/>
      <c r="O64" s="653"/>
      <c r="P64" s="653"/>
      <c r="Q64" s="653"/>
      <c r="R64" s="654"/>
    </row>
    <row r="65" spans="1:18" s="90" customFormat="1" ht="65.25" customHeight="1" x14ac:dyDescent="0.25">
      <c r="A65" s="751">
        <v>23</v>
      </c>
      <c r="B65" s="751">
        <v>1</v>
      </c>
      <c r="C65" s="751">
        <v>4</v>
      </c>
      <c r="D65" s="751">
        <v>5</v>
      </c>
      <c r="E65" s="753" t="s">
        <v>473</v>
      </c>
      <c r="F65" s="741" t="s">
        <v>474</v>
      </c>
      <c r="G65" s="751" t="s">
        <v>236</v>
      </c>
      <c r="H65" s="82" t="s">
        <v>475</v>
      </c>
      <c r="I65" s="82">
        <v>1</v>
      </c>
      <c r="J65" s="741" t="s">
        <v>431</v>
      </c>
      <c r="K65" s="835"/>
      <c r="L65" s="751" t="s">
        <v>52</v>
      </c>
      <c r="M65" s="835"/>
      <c r="N65" s="739">
        <v>6593.26</v>
      </c>
      <c r="O65" s="739"/>
      <c r="P65" s="739">
        <v>6593.26</v>
      </c>
      <c r="Q65" s="741" t="s">
        <v>392</v>
      </c>
      <c r="R65" s="741" t="s">
        <v>393</v>
      </c>
    </row>
    <row r="66" spans="1:18" s="90" customFormat="1" ht="56.25" customHeight="1" x14ac:dyDescent="0.25">
      <c r="A66" s="820"/>
      <c r="B66" s="820"/>
      <c r="C66" s="820"/>
      <c r="D66" s="820"/>
      <c r="E66" s="804"/>
      <c r="F66" s="802"/>
      <c r="G66" s="820"/>
      <c r="H66" s="82" t="s">
        <v>42</v>
      </c>
      <c r="I66" s="82">
        <v>35</v>
      </c>
      <c r="J66" s="802"/>
      <c r="K66" s="836"/>
      <c r="L66" s="820"/>
      <c r="M66" s="836"/>
      <c r="N66" s="798"/>
      <c r="O66" s="798"/>
      <c r="P66" s="798"/>
      <c r="Q66" s="802"/>
      <c r="R66" s="802"/>
    </row>
    <row r="67" spans="1:18" s="90" customFormat="1" ht="56.25" customHeight="1" x14ac:dyDescent="0.25">
      <c r="A67" s="670">
        <v>23</v>
      </c>
      <c r="B67" s="670">
        <v>1</v>
      </c>
      <c r="C67" s="670">
        <v>4</v>
      </c>
      <c r="D67" s="670">
        <v>5</v>
      </c>
      <c r="E67" s="673" t="s">
        <v>473</v>
      </c>
      <c r="F67" s="655" t="s">
        <v>474</v>
      </c>
      <c r="G67" s="670" t="s">
        <v>236</v>
      </c>
      <c r="H67" s="48" t="s">
        <v>475</v>
      </c>
      <c r="I67" s="48">
        <v>1</v>
      </c>
      <c r="J67" s="655" t="s">
        <v>443</v>
      </c>
      <c r="K67" s="833"/>
      <c r="L67" s="670" t="s">
        <v>52</v>
      </c>
      <c r="M67" s="833"/>
      <c r="N67" s="667">
        <v>10000</v>
      </c>
      <c r="O67" s="664"/>
      <c r="P67" s="667">
        <v>10000</v>
      </c>
      <c r="Q67" s="655" t="s">
        <v>392</v>
      </c>
      <c r="R67" s="655" t="s">
        <v>393</v>
      </c>
    </row>
    <row r="68" spans="1:18" s="90" customFormat="1" ht="56.25" customHeight="1" x14ac:dyDescent="0.25">
      <c r="A68" s="671"/>
      <c r="B68" s="672"/>
      <c r="C68" s="672"/>
      <c r="D68" s="672"/>
      <c r="E68" s="675"/>
      <c r="F68" s="657"/>
      <c r="G68" s="672"/>
      <c r="H68" s="48" t="s">
        <v>42</v>
      </c>
      <c r="I68" s="48">
        <v>35</v>
      </c>
      <c r="J68" s="657"/>
      <c r="K68" s="834"/>
      <c r="L68" s="672"/>
      <c r="M68" s="834"/>
      <c r="N68" s="669"/>
      <c r="O68" s="666"/>
      <c r="P68" s="669"/>
      <c r="Q68" s="657"/>
      <c r="R68" s="657"/>
    </row>
    <row r="69" spans="1:18" s="90" customFormat="1" ht="45" customHeight="1" x14ac:dyDescent="0.25">
      <c r="A69" s="672"/>
      <c r="B69" s="652" t="s">
        <v>476</v>
      </c>
      <c r="C69" s="653"/>
      <c r="D69" s="653"/>
      <c r="E69" s="653"/>
      <c r="F69" s="653"/>
      <c r="G69" s="653"/>
      <c r="H69" s="653"/>
      <c r="I69" s="653"/>
      <c r="J69" s="653"/>
      <c r="K69" s="653"/>
      <c r="L69" s="653"/>
      <c r="M69" s="653"/>
      <c r="N69" s="653"/>
      <c r="O69" s="653"/>
      <c r="P69" s="653"/>
      <c r="Q69" s="653"/>
      <c r="R69" s="654"/>
    </row>
    <row r="71" spans="1:18" x14ac:dyDescent="0.25">
      <c r="L71" s="421"/>
      <c r="M71" s="716" t="s">
        <v>1369</v>
      </c>
      <c r="N71" s="717"/>
      <c r="O71" s="718" t="s">
        <v>1370</v>
      </c>
      <c r="P71" s="718"/>
    </row>
    <row r="72" spans="1:18" x14ac:dyDescent="0.25">
      <c r="L72" s="421"/>
      <c r="M72" s="438" t="s">
        <v>1371</v>
      </c>
      <c r="N72" s="438" t="s">
        <v>1372</v>
      </c>
      <c r="O72" s="438" t="s">
        <v>1371</v>
      </c>
      <c r="P72" s="438" t="s">
        <v>1372</v>
      </c>
    </row>
    <row r="73" spans="1:18" x14ac:dyDescent="0.25">
      <c r="L73" s="470" t="s">
        <v>1373</v>
      </c>
      <c r="M73" s="469">
        <v>19</v>
      </c>
      <c r="N73" s="460">
        <v>437652.35</v>
      </c>
      <c r="O73" s="482">
        <v>4</v>
      </c>
      <c r="P73" s="460">
        <v>116216.74</v>
      </c>
    </row>
    <row r="74" spans="1:18" x14ac:dyDescent="0.25">
      <c r="L74" s="470" t="s">
        <v>1374</v>
      </c>
      <c r="M74" s="473">
        <v>19</v>
      </c>
      <c r="N74" s="420">
        <f>O7+O8+O9+O10+O11+O13+P15+P18+P21+P24+P27+P30+P33+P36+P39+P42+P45+P60+P67</f>
        <v>424758.86</v>
      </c>
      <c r="O74" s="458">
        <v>3</v>
      </c>
      <c r="P74" s="472">
        <f>O12++P47+P49</f>
        <v>86331.24</v>
      </c>
    </row>
  </sheetData>
  <mergeCells count="156">
    <mergeCell ref="M71:N71"/>
    <mergeCell ref="O71:P71"/>
    <mergeCell ref="A21:A22"/>
    <mergeCell ref="B22:R22"/>
    <mergeCell ref="A24:A25"/>
    <mergeCell ref="B25:R25"/>
    <mergeCell ref="A27:A28"/>
    <mergeCell ref="B28:R28"/>
    <mergeCell ref="Q4:Q5"/>
    <mergeCell ref="R4:R5"/>
    <mergeCell ref="A15:A16"/>
    <mergeCell ref="B16:R16"/>
    <mergeCell ref="A18:A19"/>
    <mergeCell ref="B19:R19"/>
    <mergeCell ref="G4:G5"/>
    <mergeCell ref="H4:I4"/>
    <mergeCell ref="J4:J5"/>
    <mergeCell ref="K4:L4"/>
    <mergeCell ref="M4:N4"/>
    <mergeCell ref="O4:P4"/>
    <mergeCell ref="A4:A5"/>
    <mergeCell ref="B4:B5"/>
    <mergeCell ref="C4:C5"/>
    <mergeCell ref="D4:D5"/>
    <mergeCell ref="E4:E5"/>
    <mergeCell ref="F4:F5"/>
    <mergeCell ref="A39:A40"/>
    <mergeCell ref="B40:R40"/>
    <mergeCell ref="A42:A43"/>
    <mergeCell ref="B43:R43"/>
    <mergeCell ref="A45:A46"/>
    <mergeCell ref="B46:R46"/>
    <mergeCell ref="A30:A31"/>
    <mergeCell ref="B31:R31"/>
    <mergeCell ref="A33:A34"/>
    <mergeCell ref="B34:R34"/>
    <mergeCell ref="A36:A37"/>
    <mergeCell ref="B37:R37"/>
    <mergeCell ref="O47:O48"/>
    <mergeCell ref="P47:P48"/>
    <mergeCell ref="Q47:Q48"/>
    <mergeCell ref="R47:R48"/>
    <mergeCell ref="A49:A50"/>
    <mergeCell ref="B49:B50"/>
    <mergeCell ref="C49:C50"/>
    <mergeCell ref="D49:D50"/>
    <mergeCell ref="E49:E50"/>
    <mergeCell ref="F49:F50"/>
    <mergeCell ref="G47:G48"/>
    <mergeCell ref="J47:J48"/>
    <mergeCell ref="K47:K48"/>
    <mergeCell ref="L47:L48"/>
    <mergeCell ref="M47:M48"/>
    <mergeCell ref="N47:N48"/>
    <mergeCell ref="A47:A48"/>
    <mergeCell ref="B47:B48"/>
    <mergeCell ref="C47:C48"/>
    <mergeCell ref="D47:D48"/>
    <mergeCell ref="E47:E48"/>
    <mergeCell ref="F47:F48"/>
    <mergeCell ref="O49:O50"/>
    <mergeCell ref="P49:P50"/>
    <mergeCell ref="Q49:Q50"/>
    <mergeCell ref="R49:R50"/>
    <mergeCell ref="A51:A55"/>
    <mergeCell ref="B51:B54"/>
    <mergeCell ref="C51:C54"/>
    <mergeCell ref="D51:D54"/>
    <mergeCell ref="E51:E54"/>
    <mergeCell ref="F51:F54"/>
    <mergeCell ref="G49:G50"/>
    <mergeCell ref="J49:J50"/>
    <mergeCell ref="K49:K50"/>
    <mergeCell ref="L49:L50"/>
    <mergeCell ref="M49:M50"/>
    <mergeCell ref="N49:N50"/>
    <mergeCell ref="O51:O54"/>
    <mergeCell ref="P51:P54"/>
    <mergeCell ref="Q51:Q54"/>
    <mergeCell ref="R51:R54"/>
    <mergeCell ref="G53:G54"/>
    <mergeCell ref="B55:R55"/>
    <mergeCell ref="G51:G52"/>
    <mergeCell ref="J51:J54"/>
    <mergeCell ref="K51:K54"/>
    <mergeCell ref="L51:L54"/>
    <mergeCell ref="M51:M54"/>
    <mergeCell ref="N51:N54"/>
    <mergeCell ref="O56:O59"/>
    <mergeCell ref="P56:P59"/>
    <mergeCell ref="Q56:Q59"/>
    <mergeCell ref="R56:R59"/>
    <mergeCell ref="G58:G59"/>
    <mergeCell ref="A60:A64"/>
    <mergeCell ref="B60:B63"/>
    <mergeCell ref="C60:C63"/>
    <mergeCell ref="D60:D63"/>
    <mergeCell ref="E60:E63"/>
    <mergeCell ref="G56:G57"/>
    <mergeCell ref="J56:J59"/>
    <mergeCell ref="K56:K59"/>
    <mergeCell ref="L56:L59"/>
    <mergeCell ref="M56:M59"/>
    <mergeCell ref="N56:N59"/>
    <mergeCell ref="A56:A59"/>
    <mergeCell ref="B56:B59"/>
    <mergeCell ref="C56:C59"/>
    <mergeCell ref="D56:D59"/>
    <mergeCell ref="E56:E59"/>
    <mergeCell ref="F56:F59"/>
    <mergeCell ref="N60:N63"/>
    <mergeCell ref="O60:O63"/>
    <mergeCell ref="P60:P63"/>
    <mergeCell ref="Q60:Q63"/>
    <mergeCell ref="R60:R63"/>
    <mergeCell ref="G62:G63"/>
    <mergeCell ref="F60:F63"/>
    <mergeCell ref="G60:G61"/>
    <mergeCell ref="J60:J63"/>
    <mergeCell ref="K60:K63"/>
    <mergeCell ref="L60:L63"/>
    <mergeCell ref="M60:M63"/>
    <mergeCell ref="B64:R64"/>
    <mergeCell ref="A65:A66"/>
    <mergeCell ref="B65:B66"/>
    <mergeCell ref="C65:C66"/>
    <mergeCell ref="D65:D66"/>
    <mergeCell ref="E65:E66"/>
    <mergeCell ref="F65:F66"/>
    <mergeCell ref="G65:G66"/>
    <mergeCell ref="J65:J66"/>
    <mergeCell ref="K65:K66"/>
    <mergeCell ref="A67:A69"/>
    <mergeCell ref="B67:B68"/>
    <mergeCell ref="C67:C68"/>
    <mergeCell ref="D67:D68"/>
    <mergeCell ref="E67:E68"/>
    <mergeCell ref="F67:F68"/>
    <mergeCell ref="G67:G68"/>
    <mergeCell ref="J67:J68"/>
    <mergeCell ref="K67:K68"/>
    <mergeCell ref="R67:R68"/>
    <mergeCell ref="B69:R69"/>
    <mergeCell ref="L67:L68"/>
    <mergeCell ref="M67:M68"/>
    <mergeCell ref="N67:N68"/>
    <mergeCell ref="O67:O68"/>
    <mergeCell ref="P67:P68"/>
    <mergeCell ref="Q67:Q68"/>
    <mergeCell ref="R65:R66"/>
    <mergeCell ref="L65:L66"/>
    <mergeCell ref="M65:M66"/>
    <mergeCell ref="N65:N66"/>
    <mergeCell ref="O65:O66"/>
    <mergeCell ref="P65:P66"/>
    <mergeCell ref="Q65:Q6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3"/>
  <sheetViews>
    <sheetView zoomScale="70" zoomScaleNormal="70"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477</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ht="180" x14ac:dyDescent="0.25">
      <c r="A7" s="81">
        <v>1</v>
      </c>
      <c r="B7" s="83">
        <v>1</v>
      </c>
      <c r="C7" s="83">
        <v>4</v>
      </c>
      <c r="D7" s="83">
        <v>2</v>
      </c>
      <c r="E7" s="146" t="s">
        <v>478</v>
      </c>
      <c r="F7" s="146" t="s">
        <v>479</v>
      </c>
      <c r="G7" s="83" t="s">
        <v>49</v>
      </c>
      <c r="H7" s="83" t="s">
        <v>42</v>
      </c>
      <c r="I7" s="93" t="s">
        <v>97</v>
      </c>
      <c r="J7" s="147" t="s">
        <v>480</v>
      </c>
      <c r="K7" s="88" t="s">
        <v>39</v>
      </c>
      <c r="L7" s="88"/>
      <c r="M7" s="130">
        <v>12539.94</v>
      </c>
      <c r="N7" s="130"/>
      <c r="O7" s="130">
        <v>12539.94</v>
      </c>
      <c r="P7" s="130"/>
      <c r="Q7" s="83" t="s">
        <v>481</v>
      </c>
      <c r="R7" s="83" t="s">
        <v>482</v>
      </c>
    </row>
    <row r="8" spans="1:19" ht="105" x14ac:dyDescent="0.25">
      <c r="A8" s="81">
        <v>2</v>
      </c>
      <c r="B8" s="83">
        <v>1</v>
      </c>
      <c r="C8" s="83">
        <v>4</v>
      </c>
      <c r="D8" s="83">
        <v>2</v>
      </c>
      <c r="E8" s="146" t="s">
        <v>483</v>
      </c>
      <c r="F8" s="147" t="s">
        <v>484</v>
      </c>
      <c r="G8" s="83" t="s">
        <v>144</v>
      </c>
      <c r="H8" s="83" t="s">
        <v>42</v>
      </c>
      <c r="I8" s="93" t="s">
        <v>146</v>
      </c>
      <c r="J8" s="146" t="s">
        <v>485</v>
      </c>
      <c r="K8" s="88" t="s">
        <v>352</v>
      </c>
      <c r="L8" s="88"/>
      <c r="M8" s="130">
        <v>41712.199999999997</v>
      </c>
      <c r="N8" s="130"/>
      <c r="O8" s="130">
        <v>41712.199999999997</v>
      </c>
      <c r="P8" s="130"/>
      <c r="Q8" s="83" t="s">
        <v>481</v>
      </c>
      <c r="R8" s="83" t="s">
        <v>482</v>
      </c>
    </row>
    <row r="9" spans="1:19" ht="135" x14ac:dyDescent="0.25">
      <c r="A9" s="81">
        <v>3</v>
      </c>
      <c r="B9" s="82">
        <v>1</v>
      </c>
      <c r="C9" s="82">
        <v>4</v>
      </c>
      <c r="D9" s="83">
        <v>2</v>
      </c>
      <c r="E9" s="146" t="s">
        <v>486</v>
      </c>
      <c r="F9" s="146" t="s">
        <v>487</v>
      </c>
      <c r="G9" s="83" t="s">
        <v>144</v>
      </c>
      <c r="H9" s="83" t="s">
        <v>42</v>
      </c>
      <c r="I9" s="93" t="s">
        <v>158</v>
      </c>
      <c r="J9" s="85" t="s">
        <v>488</v>
      </c>
      <c r="K9" s="88" t="s">
        <v>52</v>
      </c>
      <c r="L9" s="88"/>
      <c r="M9" s="130">
        <v>70013.899999999994</v>
      </c>
      <c r="N9" s="130"/>
      <c r="O9" s="89">
        <v>70013.899999999994</v>
      </c>
      <c r="P9" s="89"/>
      <c r="Q9" s="83" t="s">
        <v>481</v>
      </c>
      <c r="R9" s="83" t="s">
        <v>482</v>
      </c>
    </row>
    <row r="10" spans="1:19" ht="255" x14ac:dyDescent="0.25">
      <c r="A10" s="81">
        <v>4</v>
      </c>
      <c r="B10" s="82">
        <v>1</v>
      </c>
      <c r="C10" s="82">
        <v>4</v>
      </c>
      <c r="D10" s="83">
        <v>5</v>
      </c>
      <c r="E10" s="146" t="s">
        <v>489</v>
      </c>
      <c r="F10" s="146" t="s">
        <v>490</v>
      </c>
      <c r="G10" s="83" t="s">
        <v>144</v>
      </c>
      <c r="H10" s="83" t="s">
        <v>42</v>
      </c>
      <c r="I10" s="93" t="s">
        <v>158</v>
      </c>
      <c r="J10" s="146" t="s">
        <v>491</v>
      </c>
      <c r="K10" s="88" t="s">
        <v>352</v>
      </c>
      <c r="L10" s="88"/>
      <c r="M10" s="89">
        <v>10011.5</v>
      </c>
      <c r="N10" s="89"/>
      <c r="O10" s="89">
        <v>10011.5</v>
      </c>
      <c r="P10" s="89"/>
      <c r="Q10" s="83" t="s">
        <v>481</v>
      </c>
      <c r="R10" s="83" t="s">
        <v>482</v>
      </c>
    </row>
    <row r="11" spans="1:19" s="102" customFormat="1" ht="120" x14ac:dyDescent="0.25">
      <c r="A11" s="148">
        <v>5</v>
      </c>
      <c r="B11" s="94">
        <v>1</v>
      </c>
      <c r="C11" s="94">
        <v>4</v>
      </c>
      <c r="D11" s="95">
        <v>2</v>
      </c>
      <c r="E11" s="149" t="s">
        <v>492</v>
      </c>
      <c r="F11" s="149" t="s">
        <v>493</v>
      </c>
      <c r="G11" s="95" t="s">
        <v>37</v>
      </c>
      <c r="H11" s="95" t="s">
        <v>42</v>
      </c>
      <c r="I11" s="134" t="s">
        <v>494</v>
      </c>
      <c r="J11" s="149" t="s">
        <v>495</v>
      </c>
      <c r="K11" s="100" t="s">
        <v>352</v>
      </c>
      <c r="L11" s="100"/>
      <c r="M11" s="101">
        <v>14109.609999999999</v>
      </c>
      <c r="N11" s="101"/>
      <c r="O11" s="101">
        <v>14109.609999999999</v>
      </c>
      <c r="P11" s="101"/>
      <c r="Q11" s="83" t="s">
        <v>481</v>
      </c>
      <c r="R11" s="83" t="s">
        <v>482</v>
      </c>
    </row>
    <row r="12" spans="1:19" s="90" customFormat="1" ht="120" x14ac:dyDescent="0.25">
      <c r="A12" s="82">
        <v>6</v>
      </c>
      <c r="B12" s="150">
        <v>1</v>
      </c>
      <c r="C12" s="150">
        <v>4</v>
      </c>
      <c r="D12" s="151">
        <v>2</v>
      </c>
      <c r="E12" s="152" t="s">
        <v>496</v>
      </c>
      <c r="F12" s="153" t="s">
        <v>497</v>
      </c>
      <c r="G12" s="151" t="s">
        <v>49</v>
      </c>
      <c r="H12" s="151" t="s">
        <v>42</v>
      </c>
      <c r="I12" s="154" t="s">
        <v>498</v>
      </c>
      <c r="J12" s="155" t="s">
        <v>499</v>
      </c>
      <c r="K12" s="156" t="s">
        <v>52</v>
      </c>
      <c r="L12" s="156"/>
      <c r="M12" s="157">
        <v>9644.73</v>
      </c>
      <c r="N12" s="157"/>
      <c r="O12" s="157">
        <v>9644.73</v>
      </c>
      <c r="P12" s="157"/>
      <c r="Q12" s="151" t="s">
        <v>481</v>
      </c>
      <c r="R12" s="128" t="s">
        <v>482</v>
      </c>
    </row>
    <row r="13" spans="1:19" ht="135" x14ac:dyDescent="0.25">
      <c r="A13" s="81">
        <v>7</v>
      </c>
      <c r="B13" s="82">
        <v>1</v>
      </c>
      <c r="C13" s="82">
        <v>4</v>
      </c>
      <c r="D13" s="83">
        <v>2</v>
      </c>
      <c r="E13" s="146" t="s">
        <v>500</v>
      </c>
      <c r="F13" s="146" t="s">
        <v>501</v>
      </c>
      <c r="G13" s="83" t="s">
        <v>49</v>
      </c>
      <c r="H13" s="83" t="s">
        <v>42</v>
      </c>
      <c r="I13" s="93" t="s">
        <v>325</v>
      </c>
      <c r="J13" s="85" t="s">
        <v>502</v>
      </c>
      <c r="K13" s="88" t="s">
        <v>52</v>
      </c>
      <c r="L13" s="88"/>
      <c r="M13" s="89">
        <v>4674.12</v>
      </c>
      <c r="N13" s="89"/>
      <c r="O13" s="89">
        <v>4674.12</v>
      </c>
      <c r="P13" s="89"/>
      <c r="Q13" s="83" t="s">
        <v>481</v>
      </c>
      <c r="R13" s="95" t="str">
        <f>R15</f>
        <v>Kalsk 91
66-100 Sulechów</v>
      </c>
    </row>
    <row r="14" spans="1:19" s="90" customFormat="1" ht="210" x14ac:dyDescent="0.25">
      <c r="A14" s="82">
        <v>8</v>
      </c>
      <c r="B14" s="82">
        <v>1</v>
      </c>
      <c r="C14" s="82">
        <v>4</v>
      </c>
      <c r="D14" s="83">
        <v>2</v>
      </c>
      <c r="E14" s="85" t="s">
        <v>503</v>
      </c>
      <c r="F14" s="85" t="s">
        <v>504</v>
      </c>
      <c r="G14" s="83" t="s">
        <v>505</v>
      </c>
      <c r="H14" s="83" t="s">
        <v>42</v>
      </c>
      <c r="I14" s="93" t="s">
        <v>396</v>
      </c>
      <c r="J14" s="85" t="s">
        <v>506</v>
      </c>
      <c r="K14" s="88" t="s">
        <v>52</v>
      </c>
      <c r="L14" s="88"/>
      <c r="M14" s="89">
        <v>18014.86</v>
      </c>
      <c r="N14" s="89"/>
      <c r="O14" s="89">
        <v>18014.86</v>
      </c>
      <c r="P14" s="89"/>
      <c r="Q14" s="83" t="s">
        <v>481</v>
      </c>
      <c r="R14" s="83" t="s">
        <v>482</v>
      </c>
    </row>
    <row r="15" spans="1:19" ht="120" x14ac:dyDescent="0.25">
      <c r="A15" s="82">
        <v>9</v>
      </c>
      <c r="B15" s="82">
        <v>1</v>
      </c>
      <c r="C15" s="82">
        <v>4</v>
      </c>
      <c r="D15" s="83">
        <v>2</v>
      </c>
      <c r="E15" s="146" t="s">
        <v>507</v>
      </c>
      <c r="F15" s="146" t="s">
        <v>508</v>
      </c>
      <c r="G15" s="83" t="s">
        <v>49</v>
      </c>
      <c r="H15" s="83" t="s">
        <v>42</v>
      </c>
      <c r="I15" s="93" t="s">
        <v>325</v>
      </c>
      <c r="J15" s="85" t="s">
        <v>509</v>
      </c>
      <c r="K15" s="88" t="s">
        <v>352</v>
      </c>
      <c r="L15" s="88"/>
      <c r="M15" s="89">
        <v>4756.2100000000009</v>
      </c>
      <c r="N15" s="89"/>
      <c r="O15" s="89">
        <v>4756.2100000000009</v>
      </c>
      <c r="P15" s="89"/>
      <c r="Q15" s="83" t="s">
        <v>481</v>
      </c>
      <c r="R15" s="83" t="s">
        <v>482</v>
      </c>
    </row>
    <row r="16" spans="1:19" ht="375" x14ac:dyDescent="0.25">
      <c r="A16" s="82">
        <v>10</v>
      </c>
      <c r="B16" s="82">
        <v>1</v>
      </c>
      <c r="C16" s="82">
        <v>4</v>
      </c>
      <c r="D16" s="83">
        <v>2</v>
      </c>
      <c r="E16" s="85" t="s">
        <v>510</v>
      </c>
      <c r="F16" s="85" t="s">
        <v>511</v>
      </c>
      <c r="G16" s="83" t="s">
        <v>49</v>
      </c>
      <c r="H16" s="83" t="s">
        <v>42</v>
      </c>
      <c r="I16" s="93" t="s">
        <v>370</v>
      </c>
      <c r="J16" s="85" t="s">
        <v>512</v>
      </c>
      <c r="K16" s="88" t="s">
        <v>52</v>
      </c>
      <c r="L16" s="88"/>
      <c r="M16" s="89">
        <v>6276.43</v>
      </c>
      <c r="N16" s="89"/>
      <c r="O16" s="89">
        <v>6276.43</v>
      </c>
      <c r="P16" s="89"/>
      <c r="Q16" s="83" t="s">
        <v>481</v>
      </c>
      <c r="R16" s="83" t="s">
        <v>482</v>
      </c>
    </row>
    <row r="17" spans="1:21" s="90" customFormat="1" ht="135" x14ac:dyDescent="0.25">
      <c r="A17" s="82">
        <v>11</v>
      </c>
      <c r="B17" s="82">
        <v>1</v>
      </c>
      <c r="C17" s="82">
        <v>4</v>
      </c>
      <c r="D17" s="83">
        <v>5</v>
      </c>
      <c r="E17" s="85" t="s">
        <v>513</v>
      </c>
      <c r="F17" s="85" t="s">
        <v>514</v>
      </c>
      <c r="G17" s="83" t="s">
        <v>144</v>
      </c>
      <c r="H17" s="83" t="s">
        <v>42</v>
      </c>
      <c r="I17" s="93" t="s">
        <v>396</v>
      </c>
      <c r="J17" s="158" t="s">
        <v>515</v>
      </c>
      <c r="K17" s="88"/>
      <c r="L17" s="88" t="s">
        <v>516</v>
      </c>
      <c r="M17" s="89"/>
      <c r="N17" s="89">
        <v>48800</v>
      </c>
      <c r="O17" s="89"/>
      <c r="P17" s="89">
        <v>48800</v>
      </c>
      <c r="Q17" s="83" t="s">
        <v>481</v>
      </c>
      <c r="R17" s="83" t="s">
        <v>482</v>
      </c>
    </row>
    <row r="18" spans="1:21" s="90" customFormat="1" ht="165" x14ac:dyDescent="0.25">
      <c r="A18" s="133">
        <v>12</v>
      </c>
      <c r="B18" s="133">
        <v>1</v>
      </c>
      <c r="C18" s="133">
        <v>4</v>
      </c>
      <c r="D18" s="128">
        <v>5</v>
      </c>
      <c r="E18" s="159" t="s">
        <v>517</v>
      </c>
      <c r="F18" s="159" t="s">
        <v>518</v>
      </c>
      <c r="G18" s="128" t="s">
        <v>37</v>
      </c>
      <c r="H18" s="128" t="s">
        <v>42</v>
      </c>
      <c r="I18" s="160" t="s">
        <v>519</v>
      </c>
      <c r="J18" s="85" t="s">
        <v>520</v>
      </c>
      <c r="K18" s="137"/>
      <c r="L18" s="137" t="s">
        <v>352</v>
      </c>
      <c r="M18" s="161"/>
      <c r="N18" s="161">
        <v>15000</v>
      </c>
      <c r="O18" s="161"/>
      <c r="P18" s="161">
        <v>15000</v>
      </c>
      <c r="Q18" s="128" t="s">
        <v>481</v>
      </c>
      <c r="R18" s="128" t="s">
        <v>482</v>
      </c>
    </row>
    <row r="19" spans="1:21" s="162" customFormat="1" ht="195" x14ac:dyDescent="0.25">
      <c r="A19" s="82">
        <v>13</v>
      </c>
      <c r="B19" s="82">
        <v>1</v>
      </c>
      <c r="C19" s="82">
        <v>4</v>
      </c>
      <c r="D19" s="83">
        <v>5</v>
      </c>
      <c r="E19" s="85" t="s">
        <v>521</v>
      </c>
      <c r="F19" s="85" t="s">
        <v>522</v>
      </c>
      <c r="G19" s="83" t="s">
        <v>144</v>
      </c>
      <c r="H19" s="83" t="s">
        <v>42</v>
      </c>
      <c r="I19" s="93" t="s">
        <v>146</v>
      </c>
      <c r="J19" s="85" t="s">
        <v>523</v>
      </c>
      <c r="K19" s="88"/>
      <c r="L19" s="137" t="s">
        <v>52</v>
      </c>
      <c r="M19" s="89"/>
      <c r="N19" s="89">
        <v>55000</v>
      </c>
      <c r="O19" s="89"/>
      <c r="P19" s="89">
        <v>55000</v>
      </c>
      <c r="Q19" s="83" t="s">
        <v>481</v>
      </c>
      <c r="R19" s="83" t="s">
        <v>482</v>
      </c>
    </row>
    <row r="20" spans="1:21" s="162" customFormat="1" ht="195" x14ac:dyDescent="0.25">
      <c r="A20" s="48">
        <v>13</v>
      </c>
      <c r="B20" s="48">
        <v>1</v>
      </c>
      <c r="C20" s="48">
        <v>4</v>
      </c>
      <c r="D20" s="49">
        <v>5</v>
      </c>
      <c r="E20" s="163" t="s">
        <v>524</v>
      </c>
      <c r="F20" s="164" t="s">
        <v>522</v>
      </c>
      <c r="G20" s="49" t="s">
        <v>144</v>
      </c>
      <c r="H20" s="49" t="s">
        <v>42</v>
      </c>
      <c r="I20" s="53" t="s">
        <v>146</v>
      </c>
      <c r="J20" s="164" t="s">
        <v>523</v>
      </c>
      <c r="K20" s="54"/>
      <c r="L20" s="60" t="s">
        <v>52</v>
      </c>
      <c r="M20" s="51"/>
      <c r="N20" s="51">
        <v>55000</v>
      </c>
      <c r="O20" s="51"/>
      <c r="P20" s="51">
        <v>55000</v>
      </c>
      <c r="Q20" s="49" t="s">
        <v>481</v>
      </c>
      <c r="R20" s="49" t="s">
        <v>482</v>
      </c>
    </row>
    <row r="21" spans="1:21" s="162" customFormat="1" x14ac:dyDescent="0.25">
      <c r="A21" s="867" t="s">
        <v>525</v>
      </c>
      <c r="B21" s="868"/>
      <c r="C21" s="868"/>
      <c r="D21" s="868"/>
      <c r="E21" s="868"/>
      <c r="F21" s="868"/>
      <c r="G21" s="868"/>
      <c r="H21" s="868"/>
      <c r="I21" s="868"/>
      <c r="J21" s="868"/>
      <c r="K21" s="868"/>
      <c r="L21" s="868"/>
      <c r="M21" s="868"/>
      <c r="N21" s="868"/>
      <c r="O21" s="868"/>
      <c r="P21" s="868"/>
      <c r="Q21" s="868"/>
      <c r="R21" s="869"/>
    </row>
    <row r="22" spans="1:21" s="162" customFormat="1" ht="225" x14ac:dyDescent="0.25">
      <c r="A22" s="82">
        <v>14</v>
      </c>
      <c r="B22" s="83">
        <v>1</v>
      </c>
      <c r="C22" s="83">
        <v>4</v>
      </c>
      <c r="D22" s="83">
        <v>2</v>
      </c>
      <c r="E22" s="85" t="s">
        <v>526</v>
      </c>
      <c r="F22" s="85" t="s">
        <v>527</v>
      </c>
      <c r="G22" s="83" t="s">
        <v>144</v>
      </c>
      <c r="H22" s="83" t="s">
        <v>42</v>
      </c>
      <c r="I22" s="83">
        <v>40</v>
      </c>
      <c r="J22" s="85" t="s">
        <v>528</v>
      </c>
      <c r="K22" s="83"/>
      <c r="L22" s="137" t="s">
        <v>52</v>
      </c>
      <c r="M22" s="165"/>
      <c r="N22" s="130">
        <v>12000</v>
      </c>
      <c r="O22" s="165"/>
      <c r="P22" s="130">
        <v>12000</v>
      </c>
      <c r="Q22" s="83" t="s">
        <v>481</v>
      </c>
      <c r="R22" s="83" t="s">
        <v>482</v>
      </c>
      <c r="S22" s="166"/>
      <c r="T22" s="166"/>
      <c r="U22" s="167"/>
    </row>
    <row r="23" spans="1:21" s="162" customFormat="1" ht="210" x14ac:dyDescent="0.25">
      <c r="A23" s="82">
        <v>15</v>
      </c>
      <c r="B23" s="83">
        <v>1</v>
      </c>
      <c r="C23" s="83">
        <v>4</v>
      </c>
      <c r="D23" s="83">
        <v>2</v>
      </c>
      <c r="E23" s="85" t="s">
        <v>529</v>
      </c>
      <c r="F23" s="85" t="s">
        <v>530</v>
      </c>
      <c r="G23" s="83" t="s">
        <v>144</v>
      </c>
      <c r="H23" s="83" t="s">
        <v>42</v>
      </c>
      <c r="I23" s="83">
        <v>20</v>
      </c>
      <c r="J23" s="85" t="s">
        <v>531</v>
      </c>
      <c r="K23" s="83"/>
      <c r="L23" s="137" t="s">
        <v>352</v>
      </c>
      <c r="M23" s="165"/>
      <c r="N23" s="130">
        <v>12200</v>
      </c>
      <c r="O23" s="165"/>
      <c r="P23" s="130">
        <v>12200</v>
      </c>
      <c r="Q23" s="83" t="s">
        <v>481</v>
      </c>
      <c r="R23" s="83" t="s">
        <v>482</v>
      </c>
    </row>
    <row r="24" spans="1:21" s="168" customFormat="1" ht="36.75" customHeight="1" x14ac:dyDescent="0.25">
      <c r="A24" s="870">
        <v>16</v>
      </c>
      <c r="B24" s="870">
        <v>1</v>
      </c>
      <c r="C24" s="865" t="s">
        <v>532</v>
      </c>
      <c r="D24" s="870">
        <v>5</v>
      </c>
      <c r="E24" s="872" t="s">
        <v>533</v>
      </c>
      <c r="F24" s="865" t="s">
        <v>534</v>
      </c>
      <c r="G24" s="865" t="s">
        <v>144</v>
      </c>
      <c r="H24" s="865" t="s">
        <v>42</v>
      </c>
      <c r="I24" s="877" t="s">
        <v>396</v>
      </c>
      <c r="J24" s="741" t="s">
        <v>535</v>
      </c>
      <c r="K24" s="879"/>
      <c r="L24" s="879" t="s">
        <v>52</v>
      </c>
      <c r="M24" s="874"/>
      <c r="N24" s="874">
        <v>135000</v>
      </c>
      <c r="O24" s="874"/>
      <c r="P24" s="874">
        <v>135000</v>
      </c>
      <c r="Q24" s="865" t="s">
        <v>536</v>
      </c>
      <c r="R24" s="865" t="s">
        <v>537</v>
      </c>
      <c r="S24" s="102"/>
      <c r="T24" s="102"/>
    </row>
    <row r="25" spans="1:21" s="102" customFormat="1" ht="219.75" customHeight="1" x14ac:dyDescent="0.25">
      <c r="A25" s="871"/>
      <c r="B25" s="871"/>
      <c r="C25" s="866"/>
      <c r="D25" s="871"/>
      <c r="E25" s="873"/>
      <c r="F25" s="866"/>
      <c r="G25" s="866"/>
      <c r="H25" s="866"/>
      <c r="I25" s="878"/>
      <c r="J25" s="802"/>
      <c r="K25" s="880"/>
      <c r="L25" s="880"/>
      <c r="M25" s="875"/>
      <c r="N25" s="875"/>
      <c r="O25" s="875"/>
      <c r="P25" s="875"/>
      <c r="Q25" s="866"/>
      <c r="R25" s="866"/>
    </row>
    <row r="26" spans="1:21" s="102" customFormat="1" ht="135" x14ac:dyDescent="0.25">
      <c r="A26" s="127">
        <v>17</v>
      </c>
      <c r="B26" s="127">
        <v>1</v>
      </c>
      <c r="C26" s="127">
        <v>4</v>
      </c>
      <c r="D26" s="127">
        <v>2</v>
      </c>
      <c r="E26" s="169" t="s">
        <v>538</v>
      </c>
      <c r="F26" s="169" t="s">
        <v>539</v>
      </c>
      <c r="G26" s="170" t="s">
        <v>540</v>
      </c>
      <c r="H26" s="170" t="s">
        <v>42</v>
      </c>
      <c r="I26" s="170">
        <v>50</v>
      </c>
      <c r="J26" s="169" t="s">
        <v>541</v>
      </c>
      <c r="K26" s="169"/>
      <c r="L26" s="170" t="s">
        <v>52</v>
      </c>
      <c r="M26" s="170"/>
      <c r="N26" s="171">
        <v>17000</v>
      </c>
      <c r="O26" s="170"/>
      <c r="P26" s="171">
        <v>17000</v>
      </c>
      <c r="Q26" s="170" t="s">
        <v>481</v>
      </c>
      <c r="R26" s="170" t="s">
        <v>482</v>
      </c>
    </row>
    <row r="27" spans="1:21" s="112" customFormat="1" ht="135" x14ac:dyDescent="0.25">
      <c r="A27" s="47">
        <v>17</v>
      </c>
      <c r="B27" s="47">
        <v>1</v>
      </c>
      <c r="C27" s="47">
        <v>4</v>
      </c>
      <c r="D27" s="47">
        <v>2</v>
      </c>
      <c r="E27" s="172" t="s">
        <v>538</v>
      </c>
      <c r="F27" s="172" t="s">
        <v>539</v>
      </c>
      <c r="G27" s="52" t="s">
        <v>542</v>
      </c>
      <c r="H27" s="52" t="s">
        <v>42</v>
      </c>
      <c r="I27" s="52" t="s">
        <v>543</v>
      </c>
      <c r="J27" s="172" t="s">
        <v>541</v>
      </c>
      <c r="K27" s="172"/>
      <c r="L27" s="69" t="s">
        <v>52</v>
      </c>
      <c r="M27" s="69"/>
      <c r="N27" s="173">
        <v>17000</v>
      </c>
      <c r="O27" s="69"/>
      <c r="P27" s="173">
        <v>17000</v>
      </c>
      <c r="Q27" s="69" t="s">
        <v>481</v>
      </c>
      <c r="R27" s="69" t="s">
        <v>482</v>
      </c>
    </row>
    <row r="28" spans="1:21" s="112" customFormat="1" ht="28.5" customHeight="1" x14ac:dyDescent="0.25">
      <c r="A28" s="876" t="s">
        <v>544</v>
      </c>
      <c r="B28" s="868"/>
      <c r="C28" s="868"/>
      <c r="D28" s="868"/>
      <c r="E28" s="868"/>
      <c r="F28" s="868"/>
      <c r="G28" s="868"/>
      <c r="H28" s="868"/>
      <c r="I28" s="868"/>
      <c r="J28" s="868"/>
      <c r="K28" s="868"/>
      <c r="L28" s="868"/>
      <c r="M28" s="868"/>
      <c r="N28" s="868"/>
      <c r="O28" s="868"/>
      <c r="P28" s="868"/>
      <c r="Q28" s="868"/>
      <c r="R28" s="869"/>
    </row>
    <row r="30" spans="1:21" x14ac:dyDescent="0.25">
      <c r="L30" s="421"/>
      <c r="M30" s="716" t="s">
        <v>1369</v>
      </c>
      <c r="N30" s="717"/>
      <c r="O30" s="718" t="s">
        <v>1370</v>
      </c>
      <c r="P30" s="718"/>
    </row>
    <row r="31" spans="1:21" x14ac:dyDescent="0.25">
      <c r="L31" s="421"/>
      <c r="M31" s="438" t="s">
        <v>1371</v>
      </c>
      <c r="N31" s="438" t="s">
        <v>1372</v>
      </c>
      <c r="O31" s="438" t="s">
        <v>1371</v>
      </c>
      <c r="P31" s="438" t="s">
        <v>1372</v>
      </c>
    </row>
    <row r="32" spans="1:21" x14ac:dyDescent="0.25">
      <c r="L32" s="470" t="s">
        <v>1373</v>
      </c>
      <c r="M32" s="469">
        <v>16</v>
      </c>
      <c r="N32" s="460">
        <v>351753.5</v>
      </c>
      <c r="O32" s="482">
        <v>1</v>
      </c>
      <c r="P32" s="460">
        <v>135000</v>
      </c>
    </row>
    <row r="33" spans="12:16" x14ac:dyDescent="0.25">
      <c r="L33" s="470" t="s">
        <v>1374</v>
      </c>
      <c r="M33" s="469">
        <v>16</v>
      </c>
      <c r="N33" s="460">
        <v>351753.5</v>
      </c>
      <c r="O33" s="482">
        <v>1</v>
      </c>
      <c r="P33" s="460">
        <v>135000</v>
      </c>
    </row>
  </sheetData>
  <mergeCells count="36">
    <mergeCell ref="A4:A5"/>
    <mergeCell ref="B4:B5"/>
    <mergeCell ref="C4:C5"/>
    <mergeCell ref="D4:D5"/>
    <mergeCell ref="E4:E5"/>
    <mergeCell ref="O4:P4"/>
    <mergeCell ref="F4:F5"/>
    <mergeCell ref="O24:O25"/>
    <mergeCell ref="P24:P25"/>
    <mergeCell ref="M30:N30"/>
    <mergeCell ref="O30:P30"/>
    <mergeCell ref="A28:R28"/>
    <mergeCell ref="H24:H25"/>
    <mergeCell ref="I24:I25"/>
    <mergeCell ref="J24:J25"/>
    <mergeCell ref="K24:K25"/>
    <mergeCell ref="L24:L25"/>
    <mergeCell ref="M24:M25"/>
    <mergeCell ref="N24:N25"/>
    <mergeCell ref="J4:J5"/>
    <mergeCell ref="Q24:Q25"/>
    <mergeCell ref="R24:R25"/>
    <mergeCell ref="Q4:Q5"/>
    <mergeCell ref="R4:R5"/>
    <mergeCell ref="A21:R21"/>
    <mergeCell ref="A24:A25"/>
    <mergeCell ref="B24:B25"/>
    <mergeCell ref="C24:C25"/>
    <mergeCell ref="D24:D25"/>
    <mergeCell ref="E24:E25"/>
    <mergeCell ref="F24:F25"/>
    <mergeCell ref="G24:G25"/>
    <mergeCell ref="G4:G5"/>
    <mergeCell ref="H4:I4"/>
    <mergeCell ref="K4:L4"/>
    <mergeCell ref="M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0"/>
  <sheetViews>
    <sheetView zoomScale="70" zoomScaleNormal="70" workbookViewId="0"/>
  </sheetViews>
  <sheetFormatPr defaultRowHeight="15" x14ac:dyDescent="0.25"/>
  <cols>
    <col min="1" max="1" width="4.7109375" customWidth="1"/>
    <col min="2" max="2" width="8.85546875" customWidth="1"/>
    <col min="3" max="3" width="11.42578125" customWidth="1"/>
    <col min="4" max="4" width="9.7109375" customWidth="1"/>
    <col min="5" max="5" width="47.855468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3" width="14.7109375" customWidth="1"/>
    <col min="14" max="14" width="16.5703125" customWidth="1"/>
    <col min="15"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545</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s="90" customFormat="1" ht="212.25" customHeight="1" x14ac:dyDescent="0.25">
      <c r="A7" s="81">
        <v>1</v>
      </c>
      <c r="B7" s="82">
        <v>1</v>
      </c>
      <c r="C7" s="82">
        <v>4</v>
      </c>
      <c r="D7" s="83">
        <v>2</v>
      </c>
      <c r="E7" s="83" t="s">
        <v>546</v>
      </c>
      <c r="F7" s="83" t="s">
        <v>547</v>
      </c>
      <c r="G7" s="83" t="s">
        <v>144</v>
      </c>
      <c r="H7" s="88" t="s">
        <v>96</v>
      </c>
      <c r="I7" s="93" t="s">
        <v>158</v>
      </c>
      <c r="J7" s="174" t="s">
        <v>548</v>
      </c>
      <c r="K7" s="88" t="s">
        <v>39</v>
      </c>
      <c r="L7" s="88"/>
      <c r="M7" s="175">
        <v>25000</v>
      </c>
      <c r="N7" s="130"/>
      <c r="O7" s="130">
        <v>25000</v>
      </c>
      <c r="P7" s="89"/>
      <c r="Q7" s="174" t="s">
        <v>549</v>
      </c>
      <c r="R7" s="174" t="s">
        <v>550</v>
      </c>
    </row>
    <row r="8" spans="1:19" s="90" customFormat="1" ht="212.25" customHeight="1" x14ac:dyDescent="0.25">
      <c r="A8" s="176">
        <v>1</v>
      </c>
      <c r="B8" s="48">
        <v>1</v>
      </c>
      <c r="C8" s="48">
        <v>4</v>
      </c>
      <c r="D8" s="49">
        <v>2</v>
      </c>
      <c r="E8" s="49" t="s">
        <v>546</v>
      </c>
      <c r="F8" s="49" t="s">
        <v>547</v>
      </c>
      <c r="G8" s="49" t="s">
        <v>144</v>
      </c>
      <c r="H8" s="54" t="s">
        <v>96</v>
      </c>
      <c r="I8" s="53" t="s">
        <v>158</v>
      </c>
      <c r="J8" s="177" t="s">
        <v>551</v>
      </c>
      <c r="K8" s="54" t="s">
        <v>39</v>
      </c>
      <c r="L8" s="54"/>
      <c r="M8" s="178">
        <v>25000</v>
      </c>
      <c r="N8" s="140"/>
      <c r="O8" s="140">
        <v>25000</v>
      </c>
      <c r="P8" s="51"/>
      <c r="Q8" s="177" t="s">
        <v>549</v>
      </c>
      <c r="R8" s="177" t="s">
        <v>550</v>
      </c>
    </row>
    <row r="9" spans="1:19" s="90" customFormat="1" ht="35.25" customHeight="1" x14ac:dyDescent="0.25">
      <c r="A9" s="887" t="s">
        <v>552</v>
      </c>
      <c r="B9" s="631"/>
      <c r="C9" s="631"/>
      <c r="D9" s="631"/>
      <c r="E9" s="631"/>
      <c r="F9" s="631"/>
      <c r="G9" s="631"/>
      <c r="H9" s="631"/>
      <c r="I9" s="631"/>
      <c r="J9" s="631"/>
      <c r="K9" s="631"/>
      <c r="L9" s="631"/>
      <c r="M9" s="631"/>
      <c r="N9" s="631"/>
      <c r="O9" s="631"/>
      <c r="P9" s="631"/>
      <c r="Q9" s="631"/>
      <c r="R9" s="632"/>
    </row>
    <row r="10" spans="1:19" s="90" customFormat="1" ht="140.25" customHeight="1" x14ac:dyDescent="0.25">
      <c r="A10" s="81">
        <v>2</v>
      </c>
      <c r="B10" s="83">
        <v>1</v>
      </c>
      <c r="C10" s="83">
        <v>4</v>
      </c>
      <c r="D10" s="83">
        <v>2</v>
      </c>
      <c r="E10" s="83" t="s">
        <v>553</v>
      </c>
      <c r="F10" s="83" t="s">
        <v>554</v>
      </c>
      <c r="G10" s="83" t="s">
        <v>555</v>
      </c>
      <c r="H10" s="83" t="s">
        <v>96</v>
      </c>
      <c r="I10" s="93" t="s">
        <v>89</v>
      </c>
      <c r="J10" s="179" t="s">
        <v>556</v>
      </c>
      <c r="K10" s="88" t="s">
        <v>39</v>
      </c>
      <c r="L10" s="88"/>
      <c r="M10" s="175">
        <v>8700</v>
      </c>
      <c r="N10" s="130"/>
      <c r="O10" s="130">
        <v>8700</v>
      </c>
      <c r="P10" s="130"/>
      <c r="Q10" s="174" t="s">
        <v>549</v>
      </c>
      <c r="R10" s="174" t="s">
        <v>557</v>
      </c>
    </row>
    <row r="11" spans="1:19" s="90" customFormat="1" ht="140.25" customHeight="1" x14ac:dyDescent="0.25">
      <c r="A11" s="176">
        <v>2</v>
      </c>
      <c r="B11" s="49">
        <v>1</v>
      </c>
      <c r="C11" s="49">
        <v>4</v>
      </c>
      <c r="D11" s="49">
        <v>2</v>
      </c>
      <c r="E11" s="49" t="s">
        <v>553</v>
      </c>
      <c r="F11" s="49" t="s">
        <v>554</v>
      </c>
      <c r="G11" s="49" t="s">
        <v>555</v>
      </c>
      <c r="H11" s="49" t="s">
        <v>96</v>
      </c>
      <c r="I11" s="53" t="s">
        <v>89</v>
      </c>
      <c r="J11" s="180" t="s">
        <v>558</v>
      </c>
      <c r="K11" s="54" t="s">
        <v>39</v>
      </c>
      <c r="L11" s="54"/>
      <c r="M11" s="178">
        <v>8700</v>
      </c>
      <c r="N11" s="140"/>
      <c r="O11" s="140">
        <v>8700</v>
      </c>
      <c r="P11" s="140"/>
      <c r="Q11" s="177" t="s">
        <v>549</v>
      </c>
      <c r="R11" s="177" t="s">
        <v>557</v>
      </c>
    </row>
    <row r="12" spans="1:19" s="90" customFormat="1" ht="25.5" customHeight="1" x14ac:dyDescent="0.25">
      <c r="A12" s="887" t="s">
        <v>559</v>
      </c>
      <c r="B12" s="631"/>
      <c r="C12" s="631"/>
      <c r="D12" s="631"/>
      <c r="E12" s="631"/>
      <c r="F12" s="631"/>
      <c r="G12" s="631"/>
      <c r="H12" s="631"/>
      <c r="I12" s="631"/>
      <c r="J12" s="631"/>
      <c r="K12" s="631"/>
      <c r="L12" s="631"/>
      <c r="M12" s="631"/>
      <c r="N12" s="631"/>
      <c r="O12" s="631"/>
      <c r="P12" s="631"/>
      <c r="Q12" s="631"/>
      <c r="R12" s="632"/>
    </row>
    <row r="13" spans="1:19" s="90" customFormat="1" ht="158.25" customHeight="1" x14ac:dyDescent="0.25">
      <c r="A13" s="81">
        <v>3</v>
      </c>
      <c r="B13" s="82">
        <v>1</v>
      </c>
      <c r="C13" s="82">
        <v>4</v>
      </c>
      <c r="D13" s="83">
        <v>5</v>
      </c>
      <c r="E13" s="83" t="s">
        <v>560</v>
      </c>
      <c r="F13" s="83" t="s">
        <v>561</v>
      </c>
      <c r="G13" s="83" t="s">
        <v>144</v>
      </c>
      <c r="H13" s="88" t="s">
        <v>96</v>
      </c>
      <c r="I13" s="93" t="s">
        <v>158</v>
      </c>
      <c r="J13" s="174" t="s">
        <v>562</v>
      </c>
      <c r="K13" s="88" t="s">
        <v>39</v>
      </c>
      <c r="L13" s="88"/>
      <c r="M13" s="181">
        <v>50300</v>
      </c>
      <c r="N13" s="130"/>
      <c r="O13" s="89">
        <v>50300</v>
      </c>
      <c r="P13" s="89"/>
      <c r="Q13" s="174" t="s">
        <v>549</v>
      </c>
      <c r="R13" s="174" t="s">
        <v>563</v>
      </c>
    </row>
    <row r="14" spans="1:19" s="90" customFormat="1" ht="158.25" customHeight="1" x14ac:dyDescent="0.25">
      <c r="A14" s="176">
        <v>3</v>
      </c>
      <c r="B14" s="48">
        <v>1</v>
      </c>
      <c r="C14" s="48">
        <v>4</v>
      </c>
      <c r="D14" s="49">
        <v>5</v>
      </c>
      <c r="E14" s="49" t="s">
        <v>560</v>
      </c>
      <c r="F14" s="49" t="s">
        <v>561</v>
      </c>
      <c r="G14" s="49" t="s">
        <v>144</v>
      </c>
      <c r="H14" s="54" t="s">
        <v>96</v>
      </c>
      <c r="I14" s="53" t="s">
        <v>158</v>
      </c>
      <c r="J14" s="177" t="s">
        <v>564</v>
      </c>
      <c r="K14" s="54" t="s">
        <v>39</v>
      </c>
      <c r="L14" s="54"/>
      <c r="M14" s="182">
        <v>50300</v>
      </c>
      <c r="N14" s="140"/>
      <c r="O14" s="51">
        <v>50300</v>
      </c>
      <c r="P14" s="51"/>
      <c r="Q14" s="177" t="s">
        <v>549</v>
      </c>
      <c r="R14" s="177" t="s">
        <v>563</v>
      </c>
    </row>
    <row r="15" spans="1:19" s="90" customFormat="1" ht="24" customHeight="1" x14ac:dyDescent="0.25">
      <c r="A15" s="887" t="s">
        <v>559</v>
      </c>
      <c r="B15" s="631"/>
      <c r="C15" s="631"/>
      <c r="D15" s="631"/>
      <c r="E15" s="631"/>
      <c r="F15" s="631"/>
      <c r="G15" s="631"/>
      <c r="H15" s="631"/>
      <c r="I15" s="631"/>
      <c r="J15" s="631"/>
      <c r="K15" s="631"/>
      <c r="L15" s="631"/>
      <c r="M15" s="631"/>
      <c r="N15" s="631"/>
      <c r="O15" s="631"/>
      <c r="P15" s="631"/>
      <c r="Q15" s="631"/>
      <c r="R15" s="632"/>
    </row>
    <row r="16" spans="1:19" s="90" customFormat="1" ht="147.75" customHeight="1" x14ac:dyDescent="0.25">
      <c r="A16" s="81">
        <v>4</v>
      </c>
      <c r="B16" s="83">
        <v>1</v>
      </c>
      <c r="C16" s="83">
        <v>4</v>
      </c>
      <c r="D16" s="83">
        <v>2</v>
      </c>
      <c r="E16" s="83" t="s">
        <v>565</v>
      </c>
      <c r="F16" s="83" t="s">
        <v>566</v>
      </c>
      <c r="G16" s="83" t="s">
        <v>144</v>
      </c>
      <c r="H16" s="83" t="s">
        <v>96</v>
      </c>
      <c r="I16" s="93" t="s">
        <v>325</v>
      </c>
      <c r="J16" s="179" t="s">
        <v>567</v>
      </c>
      <c r="K16" s="88" t="s">
        <v>39</v>
      </c>
      <c r="L16" s="88"/>
      <c r="M16" s="89">
        <v>19000</v>
      </c>
      <c r="N16" s="130"/>
      <c r="O16" s="89">
        <v>19000</v>
      </c>
      <c r="P16" s="130"/>
      <c r="Q16" s="174" t="s">
        <v>549</v>
      </c>
      <c r="R16" s="174" t="s">
        <v>568</v>
      </c>
    </row>
    <row r="17" spans="1:19" s="90" customFormat="1" ht="147.75" customHeight="1" x14ac:dyDescent="0.25">
      <c r="A17" s="176">
        <v>4</v>
      </c>
      <c r="B17" s="49">
        <v>1</v>
      </c>
      <c r="C17" s="49">
        <v>4</v>
      </c>
      <c r="D17" s="49">
        <v>2</v>
      </c>
      <c r="E17" s="49" t="s">
        <v>565</v>
      </c>
      <c r="F17" s="49" t="s">
        <v>566</v>
      </c>
      <c r="G17" s="49" t="s">
        <v>144</v>
      </c>
      <c r="H17" s="49" t="s">
        <v>96</v>
      </c>
      <c r="I17" s="53" t="s">
        <v>325</v>
      </c>
      <c r="J17" s="180" t="s">
        <v>569</v>
      </c>
      <c r="K17" s="54" t="s">
        <v>39</v>
      </c>
      <c r="L17" s="54"/>
      <c r="M17" s="51">
        <v>19000</v>
      </c>
      <c r="N17" s="140"/>
      <c r="O17" s="51">
        <v>19000</v>
      </c>
      <c r="P17" s="140"/>
      <c r="Q17" s="177" t="s">
        <v>549</v>
      </c>
      <c r="R17" s="177" t="s">
        <v>568</v>
      </c>
    </row>
    <row r="18" spans="1:19" s="90" customFormat="1" ht="30" customHeight="1" x14ac:dyDescent="0.25">
      <c r="A18" s="887" t="s">
        <v>559</v>
      </c>
      <c r="B18" s="631"/>
      <c r="C18" s="631"/>
      <c r="D18" s="631"/>
      <c r="E18" s="631"/>
      <c r="F18" s="631"/>
      <c r="G18" s="631"/>
      <c r="H18" s="631"/>
      <c r="I18" s="631"/>
      <c r="J18" s="631"/>
      <c r="K18" s="631"/>
      <c r="L18" s="631"/>
      <c r="M18" s="631"/>
      <c r="N18" s="631"/>
      <c r="O18" s="631"/>
      <c r="P18" s="631"/>
      <c r="Q18" s="631"/>
      <c r="R18" s="632"/>
    </row>
    <row r="19" spans="1:19" s="90" customFormat="1" ht="189" customHeight="1" x14ac:dyDescent="0.25">
      <c r="A19" s="81">
        <v>5</v>
      </c>
      <c r="B19" s="83">
        <v>1</v>
      </c>
      <c r="C19" s="83">
        <v>4</v>
      </c>
      <c r="D19" s="83">
        <v>2</v>
      </c>
      <c r="E19" s="83" t="s">
        <v>570</v>
      </c>
      <c r="F19" s="83" t="s">
        <v>571</v>
      </c>
      <c r="G19" s="83" t="s">
        <v>144</v>
      </c>
      <c r="H19" s="83" t="s">
        <v>96</v>
      </c>
      <c r="I19" s="93" t="s">
        <v>158</v>
      </c>
      <c r="J19" s="179" t="s">
        <v>572</v>
      </c>
      <c r="K19" s="88" t="s">
        <v>39</v>
      </c>
      <c r="L19" s="88"/>
      <c r="M19" s="89">
        <v>17000</v>
      </c>
      <c r="N19" s="130"/>
      <c r="O19" s="89">
        <v>17000</v>
      </c>
      <c r="P19" s="130"/>
      <c r="Q19" s="174" t="s">
        <v>549</v>
      </c>
      <c r="R19" s="174" t="s">
        <v>563</v>
      </c>
    </row>
    <row r="20" spans="1:19" s="90" customFormat="1" ht="189" customHeight="1" x14ac:dyDescent="0.25">
      <c r="A20" s="176">
        <v>5</v>
      </c>
      <c r="B20" s="49">
        <v>1</v>
      </c>
      <c r="C20" s="49">
        <v>4</v>
      </c>
      <c r="D20" s="49">
        <v>2</v>
      </c>
      <c r="E20" s="49" t="s">
        <v>570</v>
      </c>
      <c r="F20" s="49" t="s">
        <v>571</v>
      </c>
      <c r="G20" s="49" t="s">
        <v>144</v>
      </c>
      <c r="H20" s="49" t="s">
        <v>96</v>
      </c>
      <c r="I20" s="53" t="s">
        <v>158</v>
      </c>
      <c r="J20" s="180" t="s">
        <v>573</v>
      </c>
      <c r="K20" s="54" t="s">
        <v>39</v>
      </c>
      <c r="L20" s="54"/>
      <c r="M20" s="51">
        <v>17000</v>
      </c>
      <c r="N20" s="140"/>
      <c r="O20" s="51">
        <v>17000</v>
      </c>
      <c r="P20" s="140"/>
      <c r="Q20" s="177" t="s">
        <v>549</v>
      </c>
      <c r="R20" s="177" t="s">
        <v>563</v>
      </c>
    </row>
    <row r="21" spans="1:19" s="90" customFormat="1" ht="30.75" customHeight="1" x14ac:dyDescent="0.25">
      <c r="A21" s="887" t="s">
        <v>559</v>
      </c>
      <c r="B21" s="631"/>
      <c r="C21" s="631"/>
      <c r="D21" s="631"/>
      <c r="E21" s="631"/>
      <c r="F21" s="631"/>
      <c r="G21" s="631"/>
      <c r="H21" s="631"/>
      <c r="I21" s="631"/>
      <c r="J21" s="631"/>
      <c r="K21" s="631"/>
      <c r="L21" s="631"/>
      <c r="M21" s="631"/>
      <c r="N21" s="631"/>
      <c r="O21" s="631"/>
      <c r="P21" s="631"/>
      <c r="Q21" s="631"/>
      <c r="R21" s="632"/>
    </row>
    <row r="22" spans="1:19" s="90" customFormat="1" ht="157.5" customHeight="1" x14ac:dyDescent="0.25">
      <c r="A22" s="81">
        <v>6</v>
      </c>
      <c r="B22" s="82">
        <v>1</v>
      </c>
      <c r="C22" s="82">
        <v>4</v>
      </c>
      <c r="D22" s="83">
        <v>5</v>
      </c>
      <c r="E22" s="83" t="s">
        <v>574</v>
      </c>
      <c r="F22" s="83" t="s">
        <v>575</v>
      </c>
      <c r="G22" s="83" t="s">
        <v>57</v>
      </c>
      <c r="H22" s="88" t="s">
        <v>576</v>
      </c>
      <c r="I22" s="93" t="s">
        <v>89</v>
      </c>
      <c r="J22" s="83" t="s">
        <v>577</v>
      </c>
      <c r="K22" s="88" t="s">
        <v>578</v>
      </c>
      <c r="L22" s="88"/>
      <c r="M22" s="89">
        <v>26778.5</v>
      </c>
      <c r="N22" s="89"/>
      <c r="O22" s="89">
        <v>20153.5</v>
      </c>
      <c r="P22" s="89"/>
      <c r="Q22" s="83" t="s">
        <v>109</v>
      </c>
      <c r="R22" s="83" t="s">
        <v>579</v>
      </c>
    </row>
    <row r="23" spans="1:19" s="90" customFormat="1" ht="172.5" customHeight="1" x14ac:dyDescent="0.25">
      <c r="A23" s="81">
        <v>7</v>
      </c>
      <c r="B23" s="83">
        <v>1</v>
      </c>
      <c r="C23" s="83">
        <v>4</v>
      </c>
      <c r="D23" s="83">
        <v>5</v>
      </c>
      <c r="E23" s="83" t="s">
        <v>580</v>
      </c>
      <c r="F23" s="83" t="s">
        <v>581</v>
      </c>
      <c r="G23" s="83" t="s">
        <v>144</v>
      </c>
      <c r="H23" s="83" t="s">
        <v>96</v>
      </c>
      <c r="I23" s="93" t="s">
        <v>158</v>
      </c>
      <c r="J23" s="174" t="s">
        <v>582</v>
      </c>
      <c r="K23" s="88" t="s">
        <v>52</v>
      </c>
      <c r="L23" s="88"/>
      <c r="M23" s="89">
        <v>19846.5</v>
      </c>
      <c r="N23" s="130"/>
      <c r="O23" s="89">
        <v>19846.5</v>
      </c>
      <c r="P23" s="130"/>
      <c r="Q23" s="174" t="s">
        <v>549</v>
      </c>
      <c r="R23" s="174" t="s">
        <v>583</v>
      </c>
      <c r="S23" s="114"/>
    </row>
    <row r="24" spans="1:19" s="90" customFormat="1" ht="172.5" customHeight="1" x14ac:dyDescent="0.25">
      <c r="A24" s="176">
        <v>7</v>
      </c>
      <c r="B24" s="49">
        <v>1</v>
      </c>
      <c r="C24" s="49">
        <v>4</v>
      </c>
      <c r="D24" s="49">
        <v>5</v>
      </c>
      <c r="E24" s="49" t="s">
        <v>580</v>
      </c>
      <c r="F24" s="49" t="s">
        <v>581</v>
      </c>
      <c r="G24" s="49" t="s">
        <v>144</v>
      </c>
      <c r="H24" s="49" t="s">
        <v>96</v>
      </c>
      <c r="I24" s="53" t="s">
        <v>158</v>
      </c>
      <c r="J24" s="177" t="s">
        <v>584</v>
      </c>
      <c r="K24" s="54" t="s">
        <v>52</v>
      </c>
      <c r="L24" s="54"/>
      <c r="M24" s="51">
        <v>19846.5</v>
      </c>
      <c r="N24" s="140"/>
      <c r="O24" s="51">
        <v>19846.5</v>
      </c>
      <c r="P24" s="140"/>
      <c r="Q24" s="177" t="s">
        <v>549</v>
      </c>
      <c r="R24" s="177" t="s">
        <v>583</v>
      </c>
      <c r="S24" s="114"/>
    </row>
    <row r="25" spans="1:19" s="90" customFormat="1" ht="25.5" customHeight="1" x14ac:dyDescent="0.25">
      <c r="A25" s="887" t="s">
        <v>552</v>
      </c>
      <c r="B25" s="631"/>
      <c r="C25" s="631"/>
      <c r="D25" s="631"/>
      <c r="E25" s="631"/>
      <c r="F25" s="631"/>
      <c r="G25" s="631"/>
      <c r="H25" s="631"/>
      <c r="I25" s="631"/>
      <c r="J25" s="631"/>
      <c r="K25" s="631"/>
      <c r="L25" s="631"/>
      <c r="M25" s="631"/>
      <c r="N25" s="631"/>
      <c r="O25" s="631"/>
      <c r="P25" s="631"/>
      <c r="Q25" s="631"/>
      <c r="R25" s="632"/>
      <c r="S25" s="114"/>
    </row>
    <row r="26" spans="1:19" s="90" customFormat="1" ht="255.75" customHeight="1" x14ac:dyDescent="0.25">
      <c r="A26" s="81">
        <v>8</v>
      </c>
      <c r="B26" s="174">
        <v>1</v>
      </c>
      <c r="C26" s="174">
        <v>4</v>
      </c>
      <c r="D26" s="174">
        <v>5</v>
      </c>
      <c r="E26" s="174" t="s">
        <v>585</v>
      </c>
      <c r="F26" s="174" t="s">
        <v>586</v>
      </c>
      <c r="G26" s="174" t="s">
        <v>144</v>
      </c>
      <c r="H26" s="174" t="s">
        <v>587</v>
      </c>
      <c r="I26" s="174" t="s">
        <v>588</v>
      </c>
      <c r="J26" s="174" t="s">
        <v>589</v>
      </c>
      <c r="K26" s="174"/>
      <c r="L26" s="174" t="s">
        <v>121</v>
      </c>
      <c r="M26" s="183"/>
      <c r="N26" s="183">
        <v>26000</v>
      </c>
      <c r="O26" s="183"/>
      <c r="P26" s="183">
        <v>26000</v>
      </c>
      <c r="Q26" s="174" t="s">
        <v>549</v>
      </c>
      <c r="R26" s="174" t="s">
        <v>590</v>
      </c>
      <c r="S26" s="114"/>
    </row>
    <row r="27" spans="1:19" s="90" customFormat="1" ht="251.25" customHeight="1" x14ac:dyDescent="0.25">
      <c r="A27" s="81">
        <v>9</v>
      </c>
      <c r="B27" s="174">
        <v>1</v>
      </c>
      <c r="C27" s="174">
        <v>4</v>
      </c>
      <c r="D27" s="174">
        <v>5</v>
      </c>
      <c r="E27" s="174" t="s">
        <v>591</v>
      </c>
      <c r="F27" s="174" t="s">
        <v>592</v>
      </c>
      <c r="G27" s="174" t="s">
        <v>37</v>
      </c>
      <c r="H27" s="174" t="s">
        <v>593</v>
      </c>
      <c r="I27" s="174" t="s">
        <v>594</v>
      </c>
      <c r="J27" s="174" t="s">
        <v>595</v>
      </c>
      <c r="K27" s="174"/>
      <c r="L27" s="174" t="s">
        <v>121</v>
      </c>
      <c r="M27" s="183"/>
      <c r="N27" s="183">
        <v>21000</v>
      </c>
      <c r="O27" s="183"/>
      <c r="P27" s="183">
        <v>21000</v>
      </c>
      <c r="Q27" s="174" t="s">
        <v>549</v>
      </c>
      <c r="R27" s="174" t="s">
        <v>590</v>
      </c>
      <c r="S27" s="114"/>
    </row>
    <row r="28" spans="1:19" s="90" customFormat="1" ht="165" x14ac:dyDescent="0.25">
      <c r="A28" s="82">
        <v>10</v>
      </c>
      <c r="B28" s="174">
        <v>1</v>
      </c>
      <c r="C28" s="174">
        <v>4</v>
      </c>
      <c r="D28" s="174">
        <v>5</v>
      </c>
      <c r="E28" s="174" t="s">
        <v>596</v>
      </c>
      <c r="F28" s="174" t="s">
        <v>597</v>
      </c>
      <c r="G28" s="174" t="s">
        <v>598</v>
      </c>
      <c r="H28" s="184" t="s">
        <v>599</v>
      </c>
      <c r="I28" s="185" t="s">
        <v>600</v>
      </c>
      <c r="J28" s="185" t="s">
        <v>601</v>
      </c>
      <c r="K28" s="174"/>
      <c r="L28" s="174" t="s">
        <v>121</v>
      </c>
      <c r="M28" s="183"/>
      <c r="N28" s="183">
        <v>26250</v>
      </c>
      <c r="O28" s="183"/>
      <c r="P28" s="183">
        <v>26250</v>
      </c>
      <c r="Q28" s="174" t="s">
        <v>549</v>
      </c>
      <c r="R28" s="174" t="s">
        <v>590</v>
      </c>
    </row>
    <row r="29" spans="1:19" s="90" customFormat="1" ht="165" x14ac:dyDescent="0.25">
      <c r="A29" s="48">
        <v>10</v>
      </c>
      <c r="B29" s="177">
        <v>1</v>
      </c>
      <c r="C29" s="177">
        <v>4</v>
      </c>
      <c r="D29" s="177">
        <v>5</v>
      </c>
      <c r="E29" s="177" t="s">
        <v>596</v>
      </c>
      <c r="F29" s="177" t="s">
        <v>597</v>
      </c>
      <c r="G29" s="177" t="s">
        <v>598</v>
      </c>
      <c r="H29" s="186" t="s">
        <v>599</v>
      </c>
      <c r="I29" s="187" t="s">
        <v>600</v>
      </c>
      <c r="J29" s="187" t="s">
        <v>602</v>
      </c>
      <c r="K29" s="177"/>
      <c r="L29" s="177" t="s">
        <v>121</v>
      </c>
      <c r="M29" s="188"/>
      <c r="N29" s="188">
        <v>26250</v>
      </c>
      <c r="O29" s="188"/>
      <c r="P29" s="188">
        <v>26250</v>
      </c>
      <c r="Q29" s="177" t="s">
        <v>549</v>
      </c>
      <c r="R29" s="177" t="s">
        <v>590</v>
      </c>
    </row>
    <row r="30" spans="1:19" s="90" customFormat="1" ht="29.25" customHeight="1" x14ac:dyDescent="0.25">
      <c r="A30" s="887" t="s">
        <v>603</v>
      </c>
      <c r="B30" s="631"/>
      <c r="C30" s="631"/>
      <c r="D30" s="631"/>
      <c r="E30" s="631"/>
      <c r="F30" s="631"/>
      <c r="G30" s="631"/>
      <c r="H30" s="631"/>
      <c r="I30" s="631"/>
      <c r="J30" s="631"/>
      <c r="K30" s="631"/>
      <c r="L30" s="631"/>
      <c r="M30" s="631"/>
      <c r="N30" s="631"/>
      <c r="O30" s="631"/>
      <c r="P30" s="631"/>
      <c r="Q30" s="631"/>
      <c r="R30" s="632"/>
    </row>
    <row r="31" spans="1:19" s="90" customFormat="1" ht="135" x14ac:dyDescent="0.25">
      <c r="A31" s="81">
        <v>11</v>
      </c>
      <c r="B31" s="174">
        <v>1</v>
      </c>
      <c r="C31" s="174">
        <v>4</v>
      </c>
      <c r="D31" s="174">
        <v>2</v>
      </c>
      <c r="E31" s="174" t="s">
        <v>604</v>
      </c>
      <c r="F31" s="174" t="s">
        <v>605</v>
      </c>
      <c r="G31" s="174" t="s">
        <v>606</v>
      </c>
      <c r="H31" s="174" t="s">
        <v>607</v>
      </c>
      <c r="I31" s="174" t="s">
        <v>608</v>
      </c>
      <c r="J31" s="174" t="s">
        <v>609</v>
      </c>
      <c r="K31" s="174"/>
      <c r="L31" s="174" t="s">
        <v>121</v>
      </c>
      <c r="M31" s="183"/>
      <c r="N31" s="183">
        <v>39750</v>
      </c>
      <c r="O31" s="183"/>
      <c r="P31" s="183">
        <v>39750</v>
      </c>
      <c r="Q31" s="174" t="s">
        <v>549</v>
      </c>
      <c r="R31" s="174" t="s">
        <v>590</v>
      </c>
    </row>
    <row r="32" spans="1:19" s="90" customFormat="1" ht="140.25" customHeight="1" x14ac:dyDescent="0.25">
      <c r="A32" s="176">
        <v>11</v>
      </c>
      <c r="B32" s="177">
        <v>1</v>
      </c>
      <c r="C32" s="177">
        <v>4</v>
      </c>
      <c r="D32" s="177">
        <v>2</v>
      </c>
      <c r="E32" s="177" t="s">
        <v>604</v>
      </c>
      <c r="F32" s="177" t="s">
        <v>605</v>
      </c>
      <c r="G32" s="177" t="s">
        <v>606</v>
      </c>
      <c r="H32" s="177" t="s">
        <v>607</v>
      </c>
      <c r="I32" s="177" t="s">
        <v>608</v>
      </c>
      <c r="J32" s="177" t="s">
        <v>610</v>
      </c>
      <c r="K32" s="177"/>
      <c r="L32" s="177" t="s">
        <v>121</v>
      </c>
      <c r="M32" s="188"/>
      <c r="N32" s="188">
        <v>39750</v>
      </c>
      <c r="O32" s="188"/>
      <c r="P32" s="188">
        <v>39750</v>
      </c>
      <c r="Q32" s="177" t="s">
        <v>549</v>
      </c>
      <c r="R32" s="177" t="s">
        <v>590</v>
      </c>
    </row>
    <row r="33" spans="1:18" s="90" customFormat="1" ht="26.25" customHeight="1" x14ac:dyDescent="0.25">
      <c r="A33" s="887" t="s">
        <v>603</v>
      </c>
      <c r="B33" s="631"/>
      <c r="C33" s="631"/>
      <c r="D33" s="631"/>
      <c r="E33" s="631"/>
      <c r="F33" s="631"/>
      <c r="G33" s="631"/>
      <c r="H33" s="631"/>
      <c r="I33" s="631"/>
      <c r="J33" s="631"/>
      <c r="K33" s="631"/>
      <c r="L33" s="631"/>
      <c r="M33" s="631"/>
      <c r="N33" s="631"/>
      <c r="O33" s="631"/>
      <c r="P33" s="631"/>
      <c r="Q33" s="631"/>
      <c r="R33" s="632"/>
    </row>
    <row r="34" spans="1:18" s="90" customFormat="1" ht="165.6" customHeight="1" x14ac:dyDescent="0.25">
      <c r="A34" s="81">
        <v>12</v>
      </c>
      <c r="B34" s="174">
        <v>1</v>
      </c>
      <c r="C34" s="174">
        <v>4</v>
      </c>
      <c r="D34" s="174">
        <v>5</v>
      </c>
      <c r="E34" s="174" t="s">
        <v>611</v>
      </c>
      <c r="F34" s="174" t="s">
        <v>612</v>
      </c>
      <c r="G34" s="174" t="s">
        <v>613</v>
      </c>
      <c r="H34" s="174" t="s">
        <v>614</v>
      </c>
      <c r="I34" s="174" t="s">
        <v>615</v>
      </c>
      <c r="J34" s="174" t="s">
        <v>601</v>
      </c>
      <c r="K34" s="174"/>
      <c r="L34" s="174" t="s">
        <v>121</v>
      </c>
      <c r="M34" s="183"/>
      <c r="N34" s="183">
        <v>26500</v>
      </c>
      <c r="O34" s="183"/>
      <c r="P34" s="183">
        <f>N34</f>
        <v>26500</v>
      </c>
      <c r="Q34" s="174" t="s">
        <v>549</v>
      </c>
      <c r="R34" s="174" t="s">
        <v>590</v>
      </c>
    </row>
    <row r="35" spans="1:18" s="90" customFormat="1" ht="165.6" customHeight="1" x14ac:dyDescent="0.25">
      <c r="A35" s="176">
        <v>12</v>
      </c>
      <c r="B35" s="177">
        <v>1</v>
      </c>
      <c r="C35" s="177">
        <v>4</v>
      </c>
      <c r="D35" s="177">
        <v>5</v>
      </c>
      <c r="E35" s="177" t="s">
        <v>611</v>
      </c>
      <c r="F35" s="177" t="s">
        <v>612</v>
      </c>
      <c r="G35" s="177" t="s">
        <v>613</v>
      </c>
      <c r="H35" s="177" t="s">
        <v>614</v>
      </c>
      <c r="I35" s="177" t="s">
        <v>615</v>
      </c>
      <c r="J35" s="177" t="s">
        <v>616</v>
      </c>
      <c r="K35" s="177"/>
      <c r="L35" s="177" t="s">
        <v>121</v>
      </c>
      <c r="M35" s="188"/>
      <c r="N35" s="188">
        <v>26500</v>
      </c>
      <c r="O35" s="188"/>
      <c r="P35" s="188">
        <f>N35</f>
        <v>26500</v>
      </c>
      <c r="Q35" s="177" t="s">
        <v>549</v>
      </c>
      <c r="R35" s="177" t="s">
        <v>590</v>
      </c>
    </row>
    <row r="36" spans="1:18" s="90" customFormat="1" ht="25.5" customHeight="1" x14ac:dyDescent="0.25">
      <c r="A36" s="887" t="s">
        <v>603</v>
      </c>
      <c r="B36" s="631"/>
      <c r="C36" s="631"/>
      <c r="D36" s="631"/>
      <c r="E36" s="631"/>
      <c r="F36" s="631"/>
      <c r="G36" s="631"/>
      <c r="H36" s="631"/>
      <c r="I36" s="631"/>
      <c r="J36" s="631"/>
      <c r="K36" s="631"/>
      <c r="L36" s="631"/>
      <c r="M36" s="631"/>
      <c r="N36" s="631"/>
      <c r="O36" s="631"/>
      <c r="P36" s="631"/>
      <c r="Q36" s="631"/>
      <c r="R36" s="632"/>
    </row>
    <row r="37" spans="1:18" s="90" customFormat="1" ht="121.9" customHeight="1" x14ac:dyDescent="0.25">
      <c r="A37" s="81">
        <v>13</v>
      </c>
      <c r="B37" s="174">
        <v>1</v>
      </c>
      <c r="C37" s="174">
        <v>4</v>
      </c>
      <c r="D37" s="174">
        <v>2</v>
      </c>
      <c r="E37" s="174" t="s">
        <v>617</v>
      </c>
      <c r="F37" s="174" t="s">
        <v>618</v>
      </c>
      <c r="G37" s="174" t="s">
        <v>619</v>
      </c>
      <c r="H37" s="174" t="s">
        <v>620</v>
      </c>
      <c r="I37" s="174" t="s">
        <v>621</v>
      </c>
      <c r="J37" s="174" t="s">
        <v>622</v>
      </c>
      <c r="K37" s="174"/>
      <c r="L37" s="174" t="s">
        <v>121</v>
      </c>
      <c r="M37" s="183"/>
      <c r="N37" s="183">
        <v>25000</v>
      </c>
      <c r="O37" s="183"/>
      <c r="P37" s="183">
        <v>25000</v>
      </c>
      <c r="Q37" s="174" t="s">
        <v>549</v>
      </c>
      <c r="R37" s="174" t="s">
        <v>590</v>
      </c>
    </row>
    <row r="38" spans="1:18" s="90" customFormat="1" ht="121.9" customHeight="1" x14ac:dyDescent="0.25">
      <c r="A38" s="176">
        <v>13</v>
      </c>
      <c r="B38" s="177">
        <v>1</v>
      </c>
      <c r="C38" s="177">
        <v>4</v>
      </c>
      <c r="D38" s="177">
        <v>2</v>
      </c>
      <c r="E38" s="177" t="s">
        <v>617</v>
      </c>
      <c r="F38" s="177" t="s">
        <v>618</v>
      </c>
      <c r="G38" s="177" t="s">
        <v>619</v>
      </c>
      <c r="H38" s="177" t="s">
        <v>620</v>
      </c>
      <c r="I38" s="177" t="s">
        <v>621</v>
      </c>
      <c r="J38" s="177" t="s">
        <v>623</v>
      </c>
      <c r="K38" s="177"/>
      <c r="L38" s="177" t="s">
        <v>121</v>
      </c>
      <c r="M38" s="188"/>
      <c r="N38" s="188">
        <v>25000</v>
      </c>
      <c r="O38" s="188"/>
      <c r="P38" s="188">
        <v>25000</v>
      </c>
      <c r="Q38" s="177" t="s">
        <v>549</v>
      </c>
      <c r="R38" s="177" t="s">
        <v>590</v>
      </c>
    </row>
    <row r="39" spans="1:18" s="90" customFormat="1" ht="22.5" customHeight="1" x14ac:dyDescent="0.25">
      <c r="A39" s="887" t="s">
        <v>603</v>
      </c>
      <c r="B39" s="631"/>
      <c r="C39" s="631"/>
      <c r="D39" s="631"/>
      <c r="E39" s="631"/>
      <c r="F39" s="631"/>
      <c r="G39" s="631"/>
      <c r="H39" s="631"/>
      <c r="I39" s="631"/>
      <c r="J39" s="631"/>
      <c r="K39" s="631"/>
      <c r="L39" s="631"/>
      <c r="M39" s="631"/>
      <c r="N39" s="631"/>
      <c r="O39" s="631"/>
      <c r="P39" s="631"/>
      <c r="Q39" s="631"/>
      <c r="R39" s="632"/>
    </row>
    <row r="40" spans="1:18" s="90" customFormat="1" ht="140.44999999999999" customHeight="1" x14ac:dyDescent="0.25">
      <c r="A40" s="82">
        <v>14</v>
      </c>
      <c r="B40" s="174">
        <v>1</v>
      </c>
      <c r="C40" s="174">
        <v>4</v>
      </c>
      <c r="D40" s="174">
        <v>5</v>
      </c>
      <c r="E40" s="83" t="s">
        <v>624</v>
      </c>
      <c r="F40" s="174" t="s">
        <v>625</v>
      </c>
      <c r="G40" s="174" t="s">
        <v>37</v>
      </c>
      <c r="H40" s="174" t="s">
        <v>614</v>
      </c>
      <c r="I40" s="174" t="s">
        <v>626</v>
      </c>
      <c r="J40" s="174" t="s">
        <v>627</v>
      </c>
      <c r="K40" s="174"/>
      <c r="L40" s="174" t="s">
        <v>121</v>
      </c>
      <c r="M40" s="183"/>
      <c r="N40" s="183">
        <v>10086</v>
      </c>
      <c r="O40" s="183"/>
      <c r="P40" s="183">
        <v>10086</v>
      </c>
      <c r="Q40" s="174" t="s">
        <v>549</v>
      </c>
      <c r="R40" s="174" t="s">
        <v>590</v>
      </c>
    </row>
    <row r="41" spans="1:18" s="90" customFormat="1" ht="140.44999999999999" customHeight="1" x14ac:dyDescent="0.25">
      <c r="A41" s="48">
        <v>14</v>
      </c>
      <c r="B41" s="177">
        <v>1</v>
      </c>
      <c r="C41" s="177">
        <v>4</v>
      </c>
      <c r="D41" s="177">
        <v>5</v>
      </c>
      <c r="E41" s="49" t="s">
        <v>624</v>
      </c>
      <c r="F41" s="177" t="s">
        <v>625</v>
      </c>
      <c r="G41" s="177" t="s">
        <v>37</v>
      </c>
      <c r="H41" s="177" t="s">
        <v>614</v>
      </c>
      <c r="I41" s="177" t="s">
        <v>626</v>
      </c>
      <c r="J41" s="177" t="s">
        <v>628</v>
      </c>
      <c r="K41" s="177"/>
      <c r="L41" s="177" t="s">
        <v>121</v>
      </c>
      <c r="M41" s="188"/>
      <c r="N41" s="188">
        <v>10086</v>
      </c>
      <c r="O41" s="188"/>
      <c r="P41" s="188">
        <v>10086</v>
      </c>
      <c r="Q41" s="177" t="s">
        <v>549</v>
      </c>
      <c r="R41" s="177" t="s">
        <v>590</v>
      </c>
    </row>
    <row r="42" spans="1:18" s="90" customFormat="1" ht="25.5" customHeight="1" x14ac:dyDescent="0.25">
      <c r="A42" s="887" t="s">
        <v>603</v>
      </c>
      <c r="B42" s="631"/>
      <c r="C42" s="631"/>
      <c r="D42" s="631"/>
      <c r="E42" s="631"/>
      <c r="F42" s="631"/>
      <c r="G42" s="631"/>
      <c r="H42" s="631"/>
      <c r="I42" s="631"/>
      <c r="J42" s="631"/>
      <c r="K42" s="631"/>
      <c r="L42" s="631"/>
      <c r="M42" s="631"/>
      <c r="N42" s="631"/>
      <c r="O42" s="631"/>
      <c r="P42" s="631"/>
      <c r="Q42" s="631"/>
      <c r="R42" s="632"/>
    </row>
    <row r="43" spans="1:18" s="90" customFormat="1" ht="150.6" customHeight="1" x14ac:dyDescent="0.25">
      <c r="A43" s="82">
        <v>15</v>
      </c>
      <c r="B43" s="174">
        <v>1</v>
      </c>
      <c r="C43" s="174">
        <v>4</v>
      </c>
      <c r="D43" s="174">
        <v>5</v>
      </c>
      <c r="E43" s="83" t="s">
        <v>629</v>
      </c>
      <c r="F43" s="174" t="s">
        <v>630</v>
      </c>
      <c r="G43" s="174" t="s">
        <v>37</v>
      </c>
      <c r="H43" s="174" t="s">
        <v>614</v>
      </c>
      <c r="I43" s="174" t="s">
        <v>588</v>
      </c>
      <c r="J43" s="174" t="s">
        <v>627</v>
      </c>
      <c r="K43" s="174"/>
      <c r="L43" s="174" t="s">
        <v>121</v>
      </c>
      <c r="M43" s="183"/>
      <c r="N43" s="183">
        <v>8487</v>
      </c>
      <c r="O43" s="183"/>
      <c r="P43" s="183">
        <v>8487</v>
      </c>
      <c r="Q43" s="174" t="s">
        <v>549</v>
      </c>
      <c r="R43" s="174" t="s">
        <v>590</v>
      </c>
    </row>
    <row r="44" spans="1:18" s="90" customFormat="1" ht="150.6" customHeight="1" x14ac:dyDescent="0.25">
      <c r="A44" s="48">
        <v>15</v>
      </c>
      <c r="B44" s="177">
        <v>1</v>
      </c>
      <c r="C44" s="177">
        <v>4</v>
      </c>
      <c r="D44" s="177">
        <v>5</v>
      </c>
      <c r="E44" s="49" t="s">
        <v>629</v>
      </c>
      <c r="F44" s="177" t="s">
        <v>630</v>
      </c>
      <c r="G44" s="177" t="s">
        <v>37</v>
      </c>
      <c r="H44" s="177" t="s">
        <v>614</v>
      </c>
      <c r="I44" s="177" t="s">
        <v>588</v>
      </c>
      <c r="J44" s="177" t="s">
        <v>631</v>
      </c>
      <c r="K44" s="177"/>
      <c r="L44" s="177" t="s">
        <v>121</v>
      </c>
      <c r="M44" s="188"/>
      <c r="N44" s="188">
        <v>8487</v>
      </c>
      <c r="O44" s="188"/>
      <c r="P44" s="188">
        <v>8487</v>
      </c>
      <c r="Q44" s="177" t="s">
        <v>549</v>
      </c>
      <c r="R44" s="177" t="s">
        <v>590</v>
      </c>
    </row>
    <row r="45" spans="1:18" s="90" customFormat="1" ht="26.25" customHeight="1" x14ac:dyDescent="0.25">
      <c r="A45" s="887" t="s">
        <v>603</v>
      </c>
      <c r="B45" s="631"/>
      <c r="C45" s="631"/>
      <c r="D45" s="631"/>
      <c r="E45" s="631"/>
      <c r="F45" s="631"/>
      <c r="G45" s="631"/>
      <c r="H45" s="631"/>
      <c r="I45" s="631"/>
      <c r="J45" s="631"/>
      <c r="K45" s="631"/>
      <c r="L45" s="631"/>
      <c r="M45" s="631"/>
      <c r="N45" s="631"/>
      <c r="O45" s="631"/>
      <c r="P45" s="631"/>
      <c r="Q45" s="631"/>
      <c r="R45" s="632"/>
    </row>
    <row r="46" spans="1:18" s="90" customFormat="1" ht="144.6" customHeight="1" x14ac:dyDescent="0.25">
      <c r="A46" s="82">
        <v>16</v>
      </c>
      <c r="B46" s="174">
        <v>1</v>
      </c>
      <c r="C46" s="174">
        <v>4</v>
      </c>
      <c r="D46" s="174">
        <v>5</v>
      </c>
      <c r="E46" s="174" t="s">
        <v>632</v>
      </c>
      <c r="F46" s="174" t="s">
        <v>633</v>
      </c>
      <c r="G46" s="174" t="s">
        <v>37</v>
      </c>
      <c r="H46" s="174" t="s">
        <v>614</v>
      </c>
      <c r="I46" s="174" t="s">
        <v>588</v>
      </c>
      <c r="J46" s="174" t="s">
        <v>627</v>
      </c>
      <c r="K46" s="174"/>
      <c r="L46" s="174" t="s">
        <v>121</v>
      </c>
      <c r="M46" s="183"/>
      <c r="N46" s="183">
        <v>8487</v>
      </c>
      <c r="O46" s="183"/>
      <c r="P46" s="183">
        <v>8487</v>
      </c>
      <c r="Q46" s="174" t="s">
        <v>549</v>
      </c>
      <c r="R46" s="174" t="s">
        <v>590</v>
      </c>
    </row>
    <row r="47" spans="1:18" s="90" customFormat="1" ht="144.6" customHeight="1" x14ac:dyDescent="0.25">
      <c r="A47" s="48">
        <v>16</v>
      </c>
      <c r="B47" s="177">
        <v>1</v>
      </c>
      <c r="C47" s="177">
        <v>4</v>
      </c>
      <c r="D47" s="177">
        <v>5</v>
      </c>
      <c r="E47" s="177" t="s">
        <v>632</v>
      </c>
      <c r="F47" s="177" t="s">
        <v>633</v>
      </c>
      <c r="G47" s="177" t="s">
        <v>37</v>
      </c>
      <c r="H47" s="177" t="s">
        <v>614</v>
      </c>
      <c r="I47" s="177" t="s">
        <v>588</v>
      </c>
      <c r="J47" s="177" t="s">
        <v>628</v>
      </c>
      <c r="K47" s="177"/>
      <c r="L47" s="177" t="s">
        <v>121</v>
      </c>
      <c r="M47" s="188"/>
      <c r="N47" s="188">
        <v>8487</v>
      </c>
      <c r="O47" s="188"/>
      <c r="P47" s="188">
        <v>8487</v>
      </c>
      <c r="Q47" s="177" t="s">
        <v>549</v>
      </c>
      <c r="R47" s="177" t="s">
        <v>590</v>
      </c>
    </row>
    <row r="48" spans="1:18" s="90" customFormat="1" ht="30" customHeight="1" x14ac:dyDescent="0.25">
      <c r="A48" s="887" t="s">
        <v>603</v>
      </c>
      <c r="B48" s="631"/>
      <c r="C48" s="631"/>
      <c r="D48" s="631"/>
      <c r="E48" s="631"/>
      <c r="F48" s="631"/>
      <c r="G48" s="631"/>
      <c r="H48" s="631"/>
      <c r="I48" s="631"/>
      <c r="J48" s="631"/>
      <c r="K48" s="631"/>
      <c r="L48" s="631"/>
      <c r="M48" s="631"/>
      <c r="N48" s="631"/>
      <c r="O48" s="631"/>
      <c r="P48" s="631"/>
      <c r="Q48" s="631"/>
      <c r="R48" s="632"/>
    </row>
    <row r="49" spans="1:18" s="90" customFormat="1" ht="33" customHeight="1" x14ac:dyDescent="0.25">
      <c r="A49" s="778">
        <v>17</v>
      </c>
      <c r="B49" s="778">
        <v>1</v>
      </c>
      <c r="C49" s="772">
        <v>4</v>
      </c>
      <c r="D49" s="778">
        <v>5</v>
      </c>
      <c r="E49" s="772" t="s">
        <v>634</v>
      </c>
      <c r="F49" s="772" t="s">
        <v>635</v>
      </c>
      <c r="G49" s="480" t="s">
        <v>636</v>
      </c>
      <c r="H49" s="481" t="s">
        <v>42</v>
      </c>
      <c r="I49" s="480">
        <v>60</v>
      </c>
      <c r="J49" s="772" t="s">
        <v>637</v>
      </c>
      <c r="K49" s="776"/>
      <c r="L49" s="776" t="s">
        <v>638</v>
      </c>
      <c r="M49" s="771"/>
      <c r="N49" s="771">
        <v>110928</v>
      </c>
      <c r="O49" s="771"/>
      <c r="P49" s="771">
        <v>99936</v>
      </c>
      <c r="Q49" s="772" t="s">
        <v>639</v>
      </c>
      <c r="R49" s="772" t="s">
        <v>640</v>
      </c>
    </row>
    <row r="50" spans="1:18" s="90" customFormat="1" ht="27" customHeight="1" x14ac:dyDescent="0.25">
      <c r="A50" s="778"/>
      <c r="B50" s="778"/>
      <c r="C50" s="772"/>
      <c r="D50" s="778"/>
      <c r="E50" s="779"/>
      <c r="F50" s="772"/>
      <c r="G50" s="480" t="s">
        <v>641</v>
      </c>
      <c r="H50" s="481" t="s">
        <v>42</v>
      </c>
      <c r="I50" s="480">
        <v>60</v>
      </c>
      <c r="J50" s="772"/>
      <c r="K50" s="776"/>
      <c r="L50" s="776"/>
      <c r="M50" s="771"/>
      <c r="N50" s="771"/>
      <c r="O50" s="771"/>
      <c r="P50" s="771"/>
      <c r="Q50" s="772"/>
      <c r="R50" s="772"/>
    </row>
    <row r="51" spans="1:18" s="90" customFormat="1" ht="29.25" customHeight="1" x14ac:dyDescent="0.25">
      <c r="A51" s="778"/>
      <c r="B51" s="778"/>
      <c r="C51" s="772"/>
      <c r="D51" s="778"/>
      <c r="E51" s="779"/>
      <c r="F51" s="772"/>
      <c r="G51" s="480" t="s">
        <v>642</v>
      </c>
      <c r="H51" s="481" t="s">
        <v>42</v>
      </c>
      <c r="I51" s="480">
        <v>60</v>
      </c>
      <c r="J51" s="772"/>
      <c r="K51" s="776"/>
      <c r="L51" s="776"/>
      <c r="M51" s="771"/>
      <c r="N51" s="771"/>
      <c r="O51" s="771"/>
      <c r="P51" s="771"/>
      <c r="Q51" s="772"/>
      <c r="R51" s="772"/>
    </row>
    <row r="52" spans="1:18" s="90" customFormat="1" ht="55.5" customHeight="1" x14ac:dyDescent="0.25">
      <c r="A52" s="778"/>
      <c r="B52" s="778"/>
      <c r="C52" s="772"/>
      <c r="D52" s="778"/>
      <c r="E52" s="779"/>
      <c r="F52" s="772"/>
      <c r="G52" s="480" t="s">
        <v>643</v>
      </c>
      <c r="H52" s="481" t="s">
        <v>644</v>
      </c>
      <c r="I52" s="480">
        <v>1</v>
      </c>
      <c r="J52" s="772"/>
      <c r="K52" s="776"/>
      <c r="L52" s="776"/>
      <c r="M52" s="771"/>
      <c r="N52" s="771"/>
      <c r="O52" s="771"/>
      <c r="P52" s="771"/>
      <c r="Q52" s="772"/>
      <c r="R52" s="772"/>
    </row>
    <row r="53" spans="1:18" s="90" customFormat="1" ht="32.25" customHeight="1" x14ac:dyDescent="0.25">
      <c r="A53" s="884" t="s">
        <v>645</v>
      </c>
      <c r="B53" s="885"/>
      <c r="C53" s="885"/>
      <c r="D53" s="885"/>
      <c r="E53" s="885"/>
      <c r="F53" s="885"/>
      <c r="G53" s="885"/>
      <c r="H53" s="885"/>
      <c r="I53" s="885"/>
      <c r="J53" s="885"/>
      <c r="K53" s="885"/>
      <c r="L53" s="885"/>
      <c r="M53" s="885"/>
      <c r="N53" s="885"/>
      <c r="O53" s="885"/>
      <c r="P53" s="885"/>
      <c r="Q53" s="885"/>
      <c r="R53" s="886"/>
    </row>
    <row r="54" spans="1:18" s="90" customFormat="1" ht="147.75" customHeight="1" x14ac:dyDescent="0.25">
      <c r="A54" s="82">
        <v>18</v>
      </c>
      <c r="B54" s="174">
        <v>1</v>
      </c>
      <c r="C54" s="174">
        <v>4</v>
      </c>
      <c r="D54" s="174">
        <v>5</v>
      </c>
      <c r="E54" s="174" t="s">
        <v>646</v>
      </c>
      <c r="F54" s="174" t="s">
        <v>647</v>
      </c>
      <c r="G54" s="174" t="s">
        <v>606</v>
      </c>
      <c r="H54" s="174" t="s">
        <v>607</v>
      </c>
      <c r="I54" s="174" t="s">
        <v>626</v>
      </c>
      <c r="J54" s="174" t="s">
        <v>648</v>
      </c>
      <c r="K54" s="174"/>
      <c r="L54" s="174" t="s">
        <v>121</v>
      </c>
      <c r="M54" s="183"/>
      <c r="N54" s="183">
        <v>54000</v>
      </c>
      <c r="O54" s="183"/>
      <c r="P54" s="183">
        <v>54000</v>
      </c>
      <c r="Q54" s="174" t="s">
        <v>549</v>
      </c>
      <c r="R54" s="174" t="s">
        <v>590</v>
      </c>
    </row>
    <row r="55" spans="1:18" s="90" customFormat="1" ht="147.75" customHeight="1" x14ac:dyDescent="0.25">
      <c r="A55" s="48">
        <v>18</v>
      </c>
      <c r="B55" s="177">
        <v>1</v>
      </c>
      <c r="C55" s="177">
        <v>4</v>
      </c>
      <c r="D55" s="177">
        <v>5</v>
      </c>
      <c r="E55" s="177" t="s">
        <v>646</v>
      </c>
      <c r="F55" s="177" t="s">
        <v>647</v>
      </c>
      <c r="G55" s="177" t="s">
        <v>606</v>
      </c>
      <c r="H55" s="177" t="s">
        <v>607</v>
      </c>
      <c r="I55" s="177" t="s">
        <v>626</v>
      </c>
      <c r="J55" s="177" t="s">
        <v>649</v>
      </c>
      <c r="K55" s="177"/>
      <c r="L55" s="177" t="s">
        <v>121</v>
      </c>
      <c r="M55" s="188"/>
      <c r="N55" s="189">
        <v>47000</v>
      </c>
      <c r="O55" s="188"/>
      <c r="P55" s="189">
        <v>47000</v>
      </c>
      <c r="Q55" s="177" t="s">
        <v>549</v>
      </c>
      <c r="R55" s="177" t="s">
        <v>590</v>
      </c>
    </row>
    <row r="56" spans="1:18" s="90" customFormat="1" ht="47.25" customHeight="1" x14ac:dyDescent="0.25">
      <c r="A56" s="881" t="s">
        <v>650</v>
      </c>
      <c r="B56" s="882"/>
      <c r="C56" s="882"/>
      <c r="D56" s="882"/>
      <c r="E56" s="882"/>
      <c r="F56" s="882"/>
      <c r="G56" s="882"/>
      <c r="H56" s="882"/>
      <c r="I56" s="882"/>
      <c r="J56" s="882"/>
      <c r="K56" s="882"/>
      <c r="L56" s="882"/>
      <c r="M56" s="882"/>
      <c r="N56" s="882"/>
      <c r="O56" s="882"/>
      <c r="P56" s="882"/>
      <c r="Q56" s="882"/>
      <c r="R56" s="883"/>
    </row>
    <row r="57" spans="1:18" s="90" customFormat="1" ht="133.5" customHeight="1" x14ac:dyDescent="0.25">
      <c r="A57" s="82">
        <v>19</v>
      </c>
      <c r="B57" s="174">
        <v>1</v>
      </c>
      <c r="C57" s="174">
        <v>4</v>
      </c>
      <c r="D57" s="174">
        <v>5</v>
      </c>
      <c r="E57" s="174" t="s">
        <v>651</v>
      </c>
      <c r="F57" s="174" t="s">
        <v>652</v>
      </c>
      <c r="G57" s="174" t="s">
        <v>606</v>
      </c>
      <c r="H57" s="174" t="s">
        <v>607</v>
      </c>
      <c r="I57" s="174" t="s">
        <v>608</v>
      </c>
      <c r="J57" s="174" t="s">
        <v>653</v>
      </c>
      <c r="K57" s="174"/>
      <c r="L57" s="174" t="s">
        <v>121</v>
      </c>
      <c r="M57" s="183"/>
      <c r="N57" s="183">
        <v>60000</v>
      </c>
      <c r="O57" s="183"/>
      <c r="P57" s="183">
        <v>60000</v>
      </c>
      <c r="Q57" s="174" t="s">
        <v>549</v>
      </c>
      <c r="R57" s="174" t="s">
        <v>590</v>
      </c>
    </row>
    <row r="58" spans="1:18" s="90" customFormat="1" ht="126" customHeight="1" x14ac:dyDescent="0.25">
      <c r="A58" s="48">
        <v>19</v>
      </c>
      <c r="B58" s="177">
        <v>1</v>
      </c>
      <c r="C58" s="177">
        <v>4</v>
      </c>
      <c r="D58" s="177">
        <v>5</v>
      </c>
      <c r="E58" s="177" t="s">
        <v>651</v>
      </c>
      <c r="F58" s="177" t="s">
        <v>652</v>
      </c>
      <c r="G58" s="177" t="s">
        <v>606</v>
      </c>
      <c r="H58" s="177" t="s">
        <v>607</v>
      </c>
      <c r="I58" s="177" t="s">
        <v>608</v>
      </c>
      <c r="J58" s="177" t="s">
        <v>654</v>
      </c>
      <c r="K58" s="177"/>
      <c r="L58" s="177" t="s">
        <v>121</v>
      </c>
      <c r="M58" s="188"/>
      <c r="N58" s="189">
        <v>53000</v>
      </c>
      <c r="O58" s="188"/>
      <c r="P58" s="189">
        <v>53000</v>
      </c>
      <c r="Q58" s="177" t="s">
        <v>549</v>
      </c>
      <c r="R58" s="177" t="s">
        <v>590</v>
      </c>
    </row>
    <row r="59" spans="1:18" s="90" customFormat="1" ht="41.25" customHeight="1" x14ac:dyDescent="0.25">
      <c r="A59" s="881" t="s">
        <v>650</v>
      </c>
      <c r="B59" s="882"/>
      <c r="C59" s="882"/>
      <c r="D59" s="882"/>
      <c r="E59" s="882"/>
      <c r="F59" s="882"/>
      <c r="G59" s="882"/>
      <c r="H59" s="882"/>
      <c r="I59" s="882"/>
      <c r="J59" s="882"/>
      <c r="K59" s="882"/>
      <c r="L59" s="882"/>
      <c r="M59" s="882"/>
      <c r="N59" s="882"/>
      <c r="O59" s="882"/>
      <c r="P59" s="882"/>
      <c r="Q59" s="882"/>
      <c r="R59" s="883"/>
    </row>
    <row r="60" spans="1:18" s="90" customFormat="1" ht="120" x14ac:dyDescent="0.25">
      <c r="A60" s="82">
        <v>20</v>
      </c>
      <c r="B60" s="174">
        <v>1</v>
      </c>
      <c r="C60" s="174">
        <v>4</v>
      </c>
      <c r="D60" s="174">
        <v>5</v>
      </c>
      <c r="E60" s="174" t="s">
        <v>655</v>
      </c>
      <c r="F60" s="174" t="s">
        <v>656</v>
      </c>
      <c r="G60" s="174" t="s">
        <v>606</v>
      </c>
      <c r="H60" s="174" t="s">
        <v>607</v>
      </c>
      <c r="I60" s="174" t="s">
        <v>626</v>
      </c>
      <c r="J60" s="174" t="s">
        <v>653</v>
      </c>
      <c r="K60" s="174"/>
      <c r="L60" s="174" t="s">
        <v>121</v>
      </c>
      <c r="M60" s="183"/>
      <c r="N60" s="183">
        <v>52504</v>
      </c>
      <c r="O60" s="183"/>
      <c r="P60" s="183">
        <v>52504</v>
      </c>
      <c r="Q60" s="174" t="s">
        <v>549</v>
      </c>
      <c r="R60" s="174" t="s">
        <v>590</v>
      </c>
    </row>
    <row r="61" spans="1:18" s="90" customFormat="1" ht="120" x14ac:dyDescent="0.25">
      <c r="A61" s="48">
        <v>20</v>
      </c>
      <c r="B61" s="177">
        <v>1</v>
      </c>
      <c r="C61" s="177">
        <v>4</v>
      </c>
      <c r="D61" s="177">
        <v>5</v>
      </c>
      <c r="E61" s="177" t="s">
        <v>655</v>
      </c>
      <c r="F61" s="177" t="s">
        <v>656</v>
      </c>
      <c r="G61" s="177" t="s">
        <v>606</v>
      </c>
      <c r="H61" s="177" t="s">
        <v>607</v>
      </c>
      <c r="I61" s="177" t="s">
        <v>626</v>
      </c>
      <c r="J61" s="177" t="s">
        <v>654</v>
      </c>
      <c r="K61" s="177"/>
      <c r="L61" s="177" t="s">
        <v>121</v>
      </c>
      <c r="M61" s="188"/>
      <c r="N61" s="189">
        <v>47000</v>
      </c>
      <c r="O61" s="188"/>
      <c r="P61" s="189">
        <v>47000</v>
      </c>
      <c r="Q61" s="177" t="s">
        <v>549</v>
      </c>
      <c r="R61" s="177" t="s">
        <v>590</v>
      </c>
    </row>
    <row r="62" spans="1:18" s="90" customFormat="1" ht="53.25" customHeight="1" x14ac:dyDescent="0.25">
      <c r="A62" s="881" t="s">
        <v>650</v>
      </c>
      <c r="B62" s="882"/>
      <c r="C62" s="882"/>
      <c r="D62" s="882"/>
      <c r="E62" s="882"/>
      <c r="F62" s="882"/>
      <c r="G62" s="882"/>
      <c r="H62" s="882"/>
      <c r="I62" s="882"/>
      <c r="J62" s="882"/>
      <c r="K62" s="882"/>
      <c r="L62" s="882"/>
      <c r="M62" s="882"/>
      <c r="N62" s="882"/>
      <c r="O62" s="882"/>
      <c r="P62" s="882"/>
      <c r="Q62" s="882"/>
      <c r="R62" s="883"/>
    </row>
    <row r="63" spans="1:18" s="90" customFormat="1" ht="150" x14ac:dyDescent="0.25">
      <c r="A63" s="82">
        <v>21</v>
      </c>
      <c r="B63" s="174">
        <v>1</v>
      </c>
      <c r="C63" s="174">
        <v>4</v>
      </c>
      <c r="D63" s="174">
        <v>5</v>
      </c>
      <c r="E63" s="174" t="s">
        <v>657</v>
      </c>
      <c r="F63" s="174" t="s">
        <v>658</v>
      </c>
      <c r="G63" s="174" t="s">
        <v>606</v>
      </c>
      <c r="H63" s="174" t="s">
        <v>607</v>
      </c>
      <c r="I63" s="174" t="s">
        <v>626</v>
      </c>
      <c r="J63" s="174" t="s">
        <v>653</v>
      </c>
      <c r="K63" s="174"/>
      <c r="L63" s="174" t="s">
        <v>121</v>
      </c>
      <c r="M63" s="183"/>
      <c r="N63" s="183">
        <v>42000</v>
      </c>
      <c r="O63" s="183"/>
      <c r="P63" s="183">
        <v>42000</v>
      </c>
      <c r="Q63" s="174" t="s">
        <v>549</v>
      </c>
      <c r="R63" s="174" t="s">
        <v>590</v>
      </c>
    </row>
    <row r="64" spans="1:18" s="90" customFormat="1" ht="150" x14ac:dyDescent="0.25">
      <c r="A64" s="48">
        <v>21</v>
      </c>
      <c r="B64" s="177">
        <v>1</v>
      </c>
      <c r="C64" s="177">
        <v>4</v>
      </c>
      <c r="D64" s="177">
        <v>5</v>
      </c>
      <c r="E64" s="177" t="s">
        <v>657</v>
      </c>
      <c r="F64" s="177" t="s">
        <v>658</v>
      </c>
      <c r="G64" s="177" t="s">
        <v>606</v>
      </c>
      <c r="H64" s="177" t="s">
        <v>607</v>
      </c>
      <c r="I64" s="177" t="s">
        <v>626</v>
      </c>
      <c r="J64" s="177" t="s">
        <v>654</v>
      </c>
      <c r="K64" s="177"/>
      <c r="L64" s="177" t="s">
        <v>121</v>
      </c>
      <c r="M64" s="188"/>
      <c r="N64" s="189">
        <v>48000</v>
      </c>
      <c r="O64" s="188"/>
      <c r="P64" s="189">
        <v>48000</v>
      </c>
      <c r="Q64" s="177" t="s">
        <v>549</v>
      </c>
      <c r="R64" s="177" t="s">
        <v>590</v>
      </c>
    </row>
    <row r="65" spans="1:19" ht="45" customHeight="1" x14ac:dyDescent="0.25">
      <c r="A65" s="881" t="s">
        <v>650</v>
      </c>
      <c r="B65" s="882"/>
      <c r="C65" s="882"/>
      <c r="D65" s="882"/>
      <c r="E65" s="882"/>
      <c r="F65" s="882"/>
      <c r="G65" s="882"/>
      <c r="H65" s="882"/>
      <c r="I65" s="882"/>
      <c r="J65" s="882"/>
      <c r="K65" s="882"/>
      <c r="L65" s="882"/>
      <c r="M65" s="882"/>
      <c r="N65" s="882"/>
      <c r="O65" s="882"/>
      <c r="P65" s="882"/>
      <c r="Q65" s="882"/>
      <c r="R65" s="883"/>
    </row>
    <row r="67" spans="1:19" x14ac:dyDescent="0.25">
      <c r="L67" s="421"/>
      <c r="M67" s="716" t="s">
        <v>1369</v>
      </c>
      <c r="N67" s="717"/>
      <c r="O67" s="718" t="s">
        <v>1370</v>
      </c>
      <c r="P67" s="718"/>
    </row>
    <row r="68" spans="1:19" x14ac:dyDescent="0.25">
      <c r="L68" s="421"/>
      <c r="M68" s="438" t="s">
        <v>1371</v>
      </c>
      <c r="N68" s="438" t="s">
        <v>1372</v>
      </c>
      <c r="O68" s="438" t="s">
        <v>1371</v>
      </c>
      <c r="P68" s="438" t="s">
        <v>1372</v>
      </c>
    </row>
    <row r="69" spans="1:19" x14ac:dyDescent="0.25">
      <c r="L69" s="470" t="s">
        <v>1373</v>
      </c>
      <c r="M69" s="469">
        <v>19</v>
      </c>
      <c r="N69" s="460">
        <v>539910.5</v>
      </c>
      <c r="O69" s="482">
        <v>2</v>
      </c>
      <c r="P69" s="460">
        <v>120089.5</v>
      </c>
      <c r="S69" s="190"/>
    </row>
    <row r="70" spans="1:19" x14ac:dyDescent="0.25">
      <c r="L70" s="470" t="s">
        <v>1374</v>
      </c>
      <c r="M70" s="469">
        <v>19</v>
      </c>
      <c r="N70" s="460">
        <f>O8+O11+O14+O17+O20+O24+P26+P27+P29+P32+P35+P38+P41+P44+P47+P55+P58+P61+P64</f>
        <v>526406.5</v>
      </c>
      <c r="O70" s="482">
        <v>1</v>
      </c>
      <c r="P70" s="460">
        <f>O22</f>
        <v>20153.5</v>
      </c>
    </row>
  </sheetData>
  <mergeCells count="49">
    <mergeCell ref="M67:N67"/>
    <mergeCell ref="O67:P67"/>
    <mergeCell ref="A39:R39"/>
    <mergeCell ref="Q4:Q5"/>
    <mergeCell ref="R4:R5"/>
    <mergeCell ref="A9:R9"/>
    <mergeCell ref="A12:R12"/>
    <mergeCell ref="A15:R15"/>
    <mergeCell ref="A18:R18"/>
    <mergeCell ref="G4:G5"/>
    <mergeCell ref="H4:I4"/>
    <mergeCell ref="J4:J5"/>
    <mergeCell ref="K4:L4"/>
    <mergeCell ref="M4:N4"/>
    <mergeCell ref="O4:P4"/>
    <mergeCell ref="A4:A5"/>
    <mergeCell ref="B4:B5"/>
    <mergeCell ref="C4:C5"/>
    <mergeCell ref="D4:D5"/>
    <mergeCell ref="E4:E5"/>
    <mergeCell ref="F4:F5"/>
    <mergeCell ref="A21:R21"/>
    <mergeCell ref="A25:R25"/>
    <mergeCell ref="A30:R30"/>
    <mergeCell ref="A33:R33"/>
    <mergeCell ref="A36:R36"/>
    <mergeCell ref="A42:R42"/>
    <mergeCell ref="A45:R45"/>
    <mergeCell ref="A48:R48"/>
    <mergeCell ref="A49:A52"/>
    <mergeCell ref="B49:B52"/>
    <mergeCell ref="C49:C52"/>
    <mergeCell ref="D49:D52"/>
    <mergeCell ref="E49:E52"/>
    <mergeCell ref="F49:F52"/>
    <mergeCell ref="J49:J52"/>
    <mergeCell ref="A65:R65"/>
    <mergeCell ref="Q49:Q52"/>
    <mergeCell ref="R49:R52"/>
    <mergeCell ref="A53:R53"/>
    <mergeCell ref="A56:R56"/>
    <mergeCell ref="A59:R59"/>
    <mergeCell ref="A62:R62"/>
    <mergeCell ref="K49:K52"/>
    <mergeCell ref="L49:L52"/>
    <mergeCell ref="M49:M52"/>
    <mergeCell ref="N49:N52"/>
    <mergeCell ref="O49:O52"/>
    <mergeCell ref="P49:P5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6"/>
  <sheetViews>
    <sheetView workbookViewId="0"/>
  </sheetViews>
  <sheetFormatPr defaultRowHeight="15" x14ac:dyDescent="0.25"/>
  <cols>
    <col min="1" max="1" width="4.7109375" style="421" customWidth="1"/>
    <col min="2" max="2" width="8.85546875" style="421" customWidth="1"/>
    <col min="3" max="3" width="11.42578125" style="421" customWidth="1"/>
    <col min="4" max="4" width="9.7109375" style="421" customWidth="1"/>
    <col min="5" max="5" width="45.7109375" style="421" customWidth="1"/>
    <col min="6" max="6" width="71.28515625" style="421" customWidth="1"/>
    <col min="7" max="7" width="35.7109375" style="421" customWidth="1"/>
    <col min="8" max="8" width="19.28515625" style="421" customWidth="1"/>
    <col min="9" max="9" width="19.5703125" style="421" customWidth="1"/>
    <col min="10" max="10" width="35.85546875" style="421" customWidth="1"/>
    <col min="11" max="11" width="13.28515625" style="421" customWidth="1"/>
    <col min="12" max="12" width="12.7109375" style="421" customWidth="1"/>
    <col min="13" max="16" width="14.7109375" style="421" customWidth="1"/>
    <col min="17" max="17" width="19.140625" style="421" customWidth="1"/>
    <col min="18" max="18" width="19.42578125" style="421" customWidth="1"/>
    <col min="19" max="19" width="19.5703125" style="421" customWidth="1"/>
    <col min="20" max="20" width="11.28515625" style="421" bestFit="1" customWidth="1"/>
    <col min="21" max="250" width="9.140625" style="421"/>
    <col min="251" max="251" width="4.7109375" style="421" bestFit="1" customWidth="1"/>
    <col min="252" max="252" width="9.7109375" style="421" bestFit="1" customWidth="1"/>
    <col min="253" max="253" width="10" style="421" bestFit="1" customWidth="1"/>
    <col min="254" max="254" width="8.85546875" style="421" bestFit="1" customWidth="1"/>
    <col min="255" max="255" width="22.85546875" style="421" customWidth="1"/>
    <col min="256" max="256" width="59.7109375" style="421" bestFit="1" customWidth="1"/>
    <col min="257" max="257" width="57.85546875" style="421" bestFit="1" customWidth="1"/>
    <col min="258" max="258" width="35.28515625" style="421" bestFit="1" customWidth="1"/>
    <col min="259" max="259" width="28.140625" style="421" bestFit="1" customWidth="1"/>
    <col min="260" max="260" width="33.140625" style="421" bestFit="1" customWidth="1"/>
    <col min="261" max="261" width="26" style="421" bestFit="1" customWidth="1"/>
    <col min="262" max="262" width="19.140625" style="421" bestFit="1" customWidth="1"/>
    <col min="263" max="263" width="10.42578125" style="421" customWidth="1"/>
    <col min="264" max="264" width="11.85546875" style="421" customWidth="1"/>
    <col min="265" max="265" width="14.7109375" style="421" customWidth="1"/>
    <col min="266" max="266" width="9" style="421" bestFit="1" customWidth="1"/>
    <col min="267" max="506" width="9.140625" style="421"/>
    <col min="507" max="507" width="4.7109375" style="421" bestFit="1" customWidth="1"/>
    <col min="508" max="508" width="9.7109375" style="421" bestFit="1" customWidth="1"/>
    <col min="509" max="509" width="10" style="421" bestFit="1" customWidth="1"/>
    <col min="510" max="510" width="8.85546875" style="421" bestFit="1" customWidth="1"/>
    <col min="511" max="511" width="22.85546875" style="421" customWidth="1"/>
    <col min="512" max="512" width="59.7109375" style="421" bestFit="1" customWidth="1"/>
    <col min="513" max="513" width="57.85546875" style="421" bestFit="1" customWidth="1"/>
    <col min="514" max="514" width="35.28515625" style="421" bestFit="1" customWidth="1"/>
    <col min="515" max="515" width="28.140625" style="421" bestFit="1" customWidth="1"/>
    <col min="516" max="516" width="33.140625" style="421" bestFit="1" customWidth="1"/>
    <col min="517" max="517" width="26" style="421" bestFit="1" customWidth="1"/>
    <col min="518" max="518" width="19.140625" style="421" bestFit="1" customWidth="1"/>
    <col min="519" max="519" width="10.42578125" style="421" customWidth="1"/>
    <col min="520" max="520" width="11.85546875" style="421" customWidth="1"/>
    <col min="521" max="521" width="14.7109375" style="421" customWidth="1"/>
    <col min="522" max="522" width="9" style="421" bestFit="1" customWidth="1"/>
    <col min="523" max="762" width="9.140625" style="421"/>
    <col min="763" max="763" width="4.7109375" style="421" bestFit="1" customWidth="1"/>
    <col min="764" max="764" width="9.7109375" style="421" bestFit="1" customWidth="1"/>
    <col min="765" max="765" width="10" style="421" bestFit="1" customWidth="1"/>
    <col min="766" max="766" width="8.85546875" style="421" bestFit="1" customWidth="1"/>
    <col min="767" max="767" width="22.85546875" style="421" customWidth="1"/>
    <col min="768" max="768" width="59.7109375" style="421" bestFit="1" customWidth="1"/>
    <col min="769" max="769" width="57.85546875" style="421" bestFit="1" customWidth="1"/>
    <col min="770" max="770" width="35.28515625" style="421" bestFit="1" customWidth="1"/>
    <col min="771" max="771" width="28.140625" style="421" bestFit="1" customWidth="1"/>
    <col min="772" max="772" width="33.140625" style="421" bestFit="1" customWidth="1"/>
    <col min="773" max="773" width="26" style="421" bestFit="1" customWidth="1"/>
    <col min="774" max="774" width="19.140625" style="421" bestFit="1" customWidth="1"/>
    <col min="775" max="775" width="10.42578125" style="421" customWidth="1"/>
    <col min="776" max="776" width="11.85546875" style="421" customWidth="1"/>
    <col min="777" max="777" width="14.7109375" style="421" customWidth="1"/>
    <col min="778" max="778" width="9" style="421" bestFit="1" customWidth="1"/>
    <col min="779" max="1018" width="9.140625" style="421"/>
    <col min="1019" max="1019" width="4.7109375" style="421" bestFit="1" customWidth="1"/>
    <col min="1020" max="1020" width="9.7109375" style="421" bestFit="1" customWidth="1"/>
    <col min="1021" max="1021" width="10" style="421" bestFit="1" customWidth="1"/>
    <col min="1022" max="1022" width="8.85546875" style="421" bestFit="1" customWidth="1"/>
    <col min="1023" max="1023" width="22.85546875" style="421" customWidth="1"/>
    <col min="1024" max="1024" width="59.7109375" style="421" bestFit="1" customWidth="1"/>
    <col min="1025" max="1025" width="57.85546875" style="421" bestFit="1" customWidth="1"/>
    <col min="1026" max="1026" width="35.28515625" style="421" bestFit="1" customWidth="1"/>
    <col min="1027" max="1027" width="28.140625" style="421" bestFit="1" customWidth="1"/>
    <col min="1028" max="1028" width="33.140625" style="421" bestFit="1" customWidth="1"/>
    <col min="1029" max="1029" width="26" style="421" bestFit="1" customWidth="1"/>
    <col min="1030" max="1030" width="19.140625" style="421" bestFit="1" customWidth="1"/>
    <col min="1031" max="1031" width="10.42578125" style="421" customWidth="1"/>
    <col min="1032" max="1032" width="11.85546875" style="421" customWidth="1"/>
    <col min="1033" max="1033" width="14.7109375" style="421" customWidth="1"/>
    <col min="1034" max="1034" width="9" style="421" bestFit="1" customWidth="1"/>
    <col min="1035" max="1274" width="9.140625" style="421"/>
    <col min="1275" max="1275" width="4.7109375" style="421" bestFit="1" customWidth="1"/>
    <col min="1276" max="1276" width="9.7109375" style="421" bestFit="1" customWidth="1"/>
    <col min="1277" max="1277" width="10" style="421" bestFit="1" customWidth="1"/>
    <col min="1278" max="1278" width="8.85546875" style="421" bestFit="1" customWidth="1"/>
    <col min="1279" max="1279" width="22.85546875" style="421" customWidth="1"/>
    <col min="1280" max="1280" width="59.7109375" style="421" bestFit="1" customWidth="1"/>
    <col min="1281" max="1281" width="57.85546875" style="421" bestFit="1" customWidth="1"/>
    <col min="1282" max="1282" width="35.28515625" style="421" bestFit="1" customWidth="1"/>
    <col min="1283" max="1283" width="28.140625" style="421" bestFit="1" customWidth="1"/>
    <col min="1284" max="1284" width="33.140625" style="421" bestFit="1" customWidth="1"/>
    <col min="1285" max="1285" width="26" style="421" bestFit="1" customWidth="1"/>
    <col min="1286" max="1286" width="19.140625" style="421" bestFit="1" customWidth="1"/>
    <col min="1287" max="1287" width="10.42578125" style="421" customWidth="1"/>
    <col min="1288" max="1288" width="11.85546875" style="421" customWidth="1"/>
    <col min="1289" max="1289" width="14.7109375" style="421" customWidth="1"/>
    <col min="1290" max="1290" width="9" style="421" bestFit="1" customWidth="1"/>
    <col min="1291" max="1530" width="9.140625" style="421"/>
    <col min="1531" max="1531" width="4.7109375" style="421" bestFit="1" customWidth="1"/>
    <col min="1532" max="1532" width="9.7109375" style="421" bestFit="1" customWidth="1"/>
    <col min="1533" max="1533" width="10" style="421" bestFit="1" customWidth="1"/>
    <col min="1534" max="1534" width="8.85546875" style="421" bestFit="1" customWidth="1"/>
    <col min="1535" max="1535" width="22.85546875" style="421" customWidth="1"/>
    <col min="1536" max="1536" width="59.7109375" style="421" bestFit="1" customWidth="1"/>
    <col min="1537" max="1537" width="57.85546875" style="421" bestFit="1" customWidth="1"/>
    <col min="1538" max="1538" width="35.28515625" style="421" bestFit="1" customWidth="1"/>
    <col min="1539" max="1539" width="28.140625" style="421" bestFit="1" customWidth="1"/>
    <col min="1540" max="1540" width="33.140625" style="421" bestFit="1" customWidth="1"/>
    <col min="1541" max="1541" width="26" style="421" bestFit="1" customWidth="1"/>
    <col min="1542" max="1542" width="19.140625" style="421" bestFit="1" customWidth="1"/>
    <col min="1543" max="1543" width="10.42578125" style="421" customWidth="1"/>
    <col min="1544" max="1544" width="11.85546875" style="421" customWidth="1"/>
    <col min="1545" max="1545" width="14.7109375" style="421" customWidth="1"/>
    <col min="1546" max="1546" width="9" style="421" bestFit="1" customWidth="1"/>
    <col min="1547" max="1786" width="9.140625" style="421"/>
    <col min="1787" max="1787" width="4.7109375" style="421" bestFit="1" customWidth="1"/>
    <col min="1788" max="1788" width="9.7109375" style="421" bestFit="1" customWidth="1"/>
    <col min="1789" max="1789" width="10" style="421" bestFit="1" customWidth="1"/>
    <col min="1790" max="1790" width="8.85546875" style="421" bestFit="1" customWidth="1"/>
    <col min="1791" max="1791" width="22.85546875" style="421" customWidth="1"/>
    <col min="1792" max="1792" width="59.7109375" style="421" bestFit="1" customWidth="1"/>
    <col min="1793" max="1793" width="57.85546875" style="421" bestFit="1" customWidth="1"/>
    <col min="1794" max="1794" width="35.28515625" style="421" bestFit="1" customWidth="1"/>
    <col min="1795" max="1795" width="28.140625" style="421" bestFit="1" customWidth="1"/>
    <col min="1796" max="1796" width="33.140625" style="421" bestFit="1" customWidth="1"/>
    <col min="1797" max="1797" width="26" style="421" bestFit="1" customWidth="1"/>
    <col min="1798" max="1798" width="19.140625" style="421" bestFit="1" customWidth="1"/>
    <col min="1799" max="1799" width="10.42578125" style="421" customWidth="1"/>
    <col min="1800" max="1800" width="11.85546875" style="421" customWidth="1"/>
    <col min="1801" max="1801" width="14.7109375" style="421" customWidth="1"/>
    <col min="1802" max="1802" width="9" style="421" bestFit="1" customWidth="1"/>
    <col min="1803" max="2042" width="9.140625" style="421"/>
    <col min="2043" max="2043" width="4.7109375" style="421" bestFit="1" customWidth="1"/>
    <col min="2044" max="2044" width="9.7109375" style="421" bestFit="1" customWidth="1"/>
    <col min="2045" max="2045" width="10" style="421" bestFit="1" customWidth="1"/>
    <col min="2046" max="2046" width="8.85546875" style="421" bestFit="1" customWidth="1"/>
    <col min="2047" max="2047" width="22.85546875" style="421" customWidth="1"/>
    <col min="2048" max="2048" width="59.7109375" style="421" bestFit="1" customWidth="1"/>
    <col min="2049" max="2049" width="57.85546875" style="421" bestFit="1" customWidth="1"/>
    <col min="2050" max="2050" width="35.28515625" style="421" bestFit="1" customWidth="1"/>
    <col min="2051" max="2051" width="28.140625" style="421" bestFit="1" customWidth="1"/>
    <col min="2052" max="2052" width="33.140625" style="421" bestFit="1" customWidth="1"/>
    <col min="2053" max="2053" width="26" style="421" bestFit="1" customWidth="1"/>
    <col min="2054" max="2054" width="19.140625" style="421" bestFit="1" customWidth="1"/>
    <col min="2055" max="2055" width="10.42578125" style="421" customWidth="1"/>
    <col min="2056" max="2056" width="11.85546875" style="421" customWidth="1"/>
    <col min="2057" max="2057" width="14.7109375" style="421" customWidth="1"/>
    <col min="2058" max="2058" width="9" style="421" bestFit="1" customWidth="1"/>
    <col min="2059" max="2298" width="9.140625" style="421"/>
    <col min="2299" max="2299" width="4.7109375" style="421" bestFit="1" customWidth="1"/>
    <col min="2300" max="2300" width="9.7109375" style="421" bestFit="1" customWidth="1"/>
    <col min="2301" max="2301" width="10" style="421" bestFit="1" customWidth="1"/>
    <col min="2302" max="2302" width="8.85546875" style="421" bestFit="1" customWidth="1"/>
    <col min="2303" max="2303" width="22.85546875" style="421" customWidth="1"/>
    <col min="2304" max="2304" width="59.7109375" style="421" bestFit="1" customWidth="1"/>
    <col min="2305" max="2305" width="57.85546875" style="421" bestFit="1" customWidth="1"/>
    <col min="2306" max="2306" width="35.28515625" style="421" bestFit="1" customWidth="1"/>
    <col min="2307" max="2307" width="28.140625" style="421" bestFit="1" customWidth="1"/>
    <col min="2308" max="2308" width="33.140625" style="421" bestFit="1" customWidth="1"/>
    <col min="2309" max="2309" width="26" style="421" bestFit="1" customWidth="1"/>
    <col min="2310" max="2310" width="19.140625" style="421" bestFit="1" customWidth="1"/>
    <col min="2311" max="2311" width="10.42578125" style="421" customWidth="1"/>
    <col min="2312" max="2312" width="11.85546875" style="421" customWidth="1"/>
    <col min="2313" max="2313" width="14.7109375" style="421" customWidth="1"/>
    <col min="2314" max="2314" width="9" style="421" bestFit="1" customWidth="1"/>
    <col min="2315" max="2554" width="9.140625" style="421"/>
    <col min="2555" max="2555" width="4.7109375" style="421" bestFit="1" customWidth="1"/>
    <col min="2556" max="2556" width="9.7109375" style="421" bestFit="1" customWidth="1"/>
    <col min="2557" max="2557" width="10" style="421" bestFit="1" customWidth="1"/>
    <col min="2558" max="2558" width="8.85546875" style="421" bestFit="1" customWidth="1"/>
    <col min="2559" max="2559" width="22.85546875" style="421" customWidth="1"/>
    <col min="2560" max="2560" width="59.7109375" style="421" bestFit="1" customWidth="1"/>
    <col min="2561" max="2561" width="57.85546875" style="421" bestFit="1" customWidth="1"/>
    <col min="2562" max="2562" width="35.28515625" style="421" bestFit="1" customWidth="1"/>
    <col min="2563" max="2563" width="28.140625" style="421" bestFit="1" customWidth="1"/>
    <col min="2564" max="2564" width="33.140625" style="421" bestFit="1" customWidth="1"/>
    <col min="2565" max="2565" width="26" style="421" bestFit="1" customWidth="1"/>
    <col min="2566" max="2566" width="19.140625" style="421" bestFit="1" customWidth="1"/>
    <col min="2567" max="2567" width="10.42578125" style="421" customWidth="1"/>
    <col min="2568" max="2568" width="11.85546875" style="421" customWidth="1"/>
    <col min="2569" max="2569" width="14.7109375" style="421" customWidth="1"/>
    <col min="2570" max="2570" width="9" style="421" bestFit="1" customWidth="1"/>
    <col min="2571" max="2810" width="9.140625" style="421"/>
    <col min="2811" max="2811" width="4.7109375" style="421" bestFit="1" customWidth="1"/>
    <col min="2812" max="2812" width="9.7109375" style="421" bestFit="1" customWidth="1"/>
    <col min="2813" max="2813" width="10" style="421" bestFit="1" customWidth="1"/>
    <col min="2814" max="2814" width="8.85546875" style="421" bestFit="1" customWidth="1"/>
    <col min="2815" max="2815" width="22.85546875" style="421" customWidth="1"/>
    <col min="2816" max="2816" width="59.7109375" style="421" bestFit="1" customWidth="1"/>
    <col min="2817" max="2817" width="57.85546875" style="421" bestFit="1" customWidth="1"/>
    <col min="2818" max="2818" width="35.28515625" style="421" bestFit="1" customWidth="1"/>
    <col min="2819" max="2819" width="28.140625" style="421" bestFit="1" customWidth="1"/>
    <col min="2820" max="2820" width="33.140625" style="421" bestFit="1" customWidth="1"/>
    <col min="2821" max="2821" width="26" style="421" bestFit="1" customWidth="1"/>
    <col min="2822" max="2822" width="19.140625" style="421" bestFit="1" customWidth="1"/>
    <col min="2823" max="2823" width="10.42578125" style="421" customWidth="1"/>
    <col min="2824" max="2824" width="11.85546875" style="421" customWidth="1"/>
    <col min="2825" max="2825" width="14.7109375" style="421" customWidth="1"/>
    <col min="2826" max="2826" width="9" style="421" bestFit="1" customWidth="1"/>
    <col min="2827" max="3066" width="9.140625" style="421"/>
    <col min="3067" max="3067" width="4.7109375" style="421" bestFit="1" customWidth="1"/>
    <col min="3068" max="3068" width="9.7109375" style="421" bestFit="1" customWidth="1"/>
    <col min="3069" max="3069" width="10" style="421" bestFit="1" customWidth="1"/>
    <col min="3070" max="3070" width="8.85546875" style="421" bestFit="1" customWidth="1"/>
    <col min="3071" max="3071" width="22.85546875" style="421" customWidth="1"/>
    <col min="3072" max="3072" width="59.7109375" style="421" bestFit="1" customWidth="1"/>
    <col min="3073" max="3073" width="57.85546875" style="421" bestFit="1" customWidth="1"/>
    <col min="3074" max="3074" width="35.28515625" style="421" bestFit="1" customWidth="1"/>
    <col min="3075" max="3075" width="28.140625" style="421" bestFit="1" customWidth="1"/>
    <col min="3076" max="3076" width="33.140625" style="421" bestFit="1" customWidth="1"/>
    <col min="3077" max="3077" width="26" style="421" bestFit="1" customWidth="1"/>
    <col min="3078" max="3078" width="19.140625" style="421" bestFit="1" customWidth="1"/>
    <col min="3079" max="3079" width="10.42578125" style="421" customWidth="1"/>
    <col min="3080" max="3080" width="11.85546875" style="421" customWidth="1"/>
    <col min="3081" max="3081" width="14.7109375" style="421" customWidth="1"/>
    <col min="3082" max="3082" width="9" style="421" bestFit="1" customWidth="1"/>
    <col min="3083" max="3322" width="9.140625" style="421"/>
    <col min="3323" max="3323" width="4.7109375" style="421" bestFit="1" customWidth="1"/>
    <col min="3324" max="3324" width="9.7109375" style="421" bestFit="1" customWidth="1"/>
    <col min="3325" max="3325" width="10" style="421" bestFit="1" customWidth="1"/>
    <col min="3326" max="3326" width="8.85546875" style="421" bestFit="1" customWidth="1"/>
    <col min="3327" max="3327" width="22.85546875" style="421" customWidth="1"/>
    <col min="3328" max="3328" width="59.7109375" style="421" bestFit="1" customWidth="1"/>
    <col min="3329" max="3329" width="57.85546875" style="421" bestFit="1" customWidth="1"/>
    <col min="3330" max="3330" width="35.28515625" style="421" bestFit="1" customWidth="1"/>
    <col min="3331" max="3331" width="28.140625" style="421" bestFit="1" customWidth="1"/>
    <col min="3332" max="3332" width="33.140625" style="421" bestFit="1" customWidth="1"/>
    <col min="3333" max="3333" width="26" style="421" bestFit="1" customWidth="1"/>
    <col min="3334" max="3334" width="19.140625" style="421" bestFit="1" customWidth="1"/>
    <col min="3335" max="3335" width="10.42578125" style="421" customWidth="1"/>
    <col min="3336" max="3336" width="11.85546875" style="421" customWidth="1"/>
    <col min="3337" max="3337" width="14.7109375" style="421" customWidth="1"/>
    <col min="3338" max="3338" width="9" style="421" bestFit="1" customWidth="1"/>
    <col min="3339" max="3578" width="9.140625" style="421"/>
    <col min="3579" max="3579" width="4.7109375" style="421" bestFit="1" customWidth="1"/>
    <col min="3580" max="3580" width="9.7109375" style="421" bestFit="1" customWidth="1"/>
    <col min="3581" max="3581" width="10" style="421" bestFit="1" customWidth="1"/>
    <col min="3582" max="3582" width="8.85546875" style="421" bestFit="1" customWidth="1"/>
    <col min="3583" max="3583" width="22.85546875" style="421" customWidth="1"/>
    <col min="3584" max="3584" width="59.7109375" style="421" bestFit="1" customWidth="1"/>
    <col min="3585" max="3585" width="57.85546875" style="421" bestFit="1" customWidth="1"/>
    <col min="3586" max="3586" width="35.28515625" style="421" bestFit="1" customWidth="1"/>
    <col min="3587" max="3587" width="28.140625" style="421" bestFit="1" customWidth="1"/>
    <col min="3588" max="3588" width="33.140625" style="421" bestFit="1" customWidth="1"/>
    <col min="3589" max="3589" width="26" style="421" bestFit="1" customWidth="1"/>
    <col min="3590" max="3590" width="19.140625" style="421" bestFit="1" customWidth="1"/>
    <col min="3591" max="3591" width="10.42578125" style="421" customWidth="1"/>
    <col min="3592" max="3592" width="11.85546875" style="421" customWidth="1"/>
    <col min="3593" max="3593" width="14.7109375" style="421" customWidth="1"/>
    <col min="3594" max="3594" width="9" style="421" bestFit="1" customWidth="1"/>
    <col min="3595" max="3834" width="9.140625" style="421"/>
    <col min="3835" max="3835" width="4.7109375" style="421" bestFit="1" customWidth="1"/>
    <col min="3836" max="3836" width="9.7109375" style="421" bestFit="1" customWidth="1"/>
    <col min="3837" max="3837" width="10" style="421" bestFit="1" customWidth="1"/>
    <col min="3838" max="3838" width="8.85546875" style="421" bestFit="1" customWidth="1"/>
    <col min="3839" max="3839" width="22.85546875" style="421" customWidth="1"/>
    <col min="3840" max="3840" width="59.7109375" style="421" bestFit="1" customWidth="1"/>
    <col min="3841" max="3841" width="57.85546875" style="421" bestFit="1" customWidth="1"/>
    <col min="3842" max="3842" width="35.28515625" style="421" bestFit="1" customWidth="1"/>
    <col min="3843" max="3843" width="28.140625" style="421" bestFit="1" customWidth="1"/>
    <col min="3844" max="3844" width="33.140625" style="421" bestFit="1" customWidth="1"/>
    <col min="3845" max="3845" width="26" style="421" bestFit="1" customWidth="1"/>
    <col min="3846" max="3846" width="19.140625" style="421" bestFit="1" customWidth="1"/>
    <col min="3847" max="3847" width="10.42578125" style="421" customWidth="1"/>
    <col min="3848" max="3848" width="11.85546875" style="421" customWidth="1"/>
    <col min="3849" max="3849" width="14.7109375" style="421" customWidth="1"/>
    <col min="3850" max="3850" width="9" style="421" bestFit="1" customWidth="1"/>
    <col min="3851" max="4090" width="9.140625" style="421"/>
    <col min="4091" max="4091" width="4.7109375" style="421" bestFit="1" customWidth="1"/>
    <col min="4092" max="4092" width="9.7109375" style="421" bestFit="1" customWidth="1"/>
    <col min="4093" max="4093" width="10" style="421" bestFit="1" customWidth="1"/>
    <col min="4094" max="4094" width="8.85546875" style="421" bestFit="1" customWidth="1"/>
    <col min="4095" max="4095" width="22.85546875" style="421" customWidth="1"/>
    <col min="4096" max="4096" width="59.7109375" style="421" bestFit="1" customWidth="1"/>
    <col min="4097" max="4097" width="57.85546875" style="421" bestFit="1" customWidth="1"/>
    <col min="4098" max="4098" width="35.28515625" style="421" bestFit="1" customWidth="1"/>
    <col min="4099" max="4099" width="28.140625" style="421" bestFit="1" customWidth="1"/>
    <col min="4100" max="4100" width="33.140625" style="421" bestFit="1" customWidth="1"/>
    <col min="4101" max="4101" width="26" style="421" bestFit="1" customWidth="1"/>
    <col min="4102" max="4102" width="19.140625" style="421" bestFit="1" customWidth="1"/>
    <col min="4103" max="4103" width="10.42578125" style="421" customWidth="1"/>
    <col min="4104" max="4104" width="11.85546875" style="421" customWidth="1"/>
    <col min="4105" max="4105" width="14.7109375" style="421" customWidth="1"/>
    <col min="4106" max="4106" width="9" style="421" bestFit="1" customWidth="1"/>
    <col min="4107" max="4346" width="9.140625" style="421"/>
    <col min="4347" max="4347" width="4.7109375" style="421" bestFit="1" customWidth="1"/>
    <col min="4348" max="4348" width="9.7109375" style="421" bestFit="1" customWidth="1"/>
    <col min="4349" max="4349" width="10" style="421" bestFit="1" customWidth="1"/>
    <col min="4350" max="4350" width="8.85546875" style="421" bestFit="1" customWidth="1"/>
    <col min="4351" max="4351" width="22.85546875" style="421" customWidth="1"/>
    <col min="4352" max="4352" width="59.7109375" style="421" bestFit="1" customWidth="1"/>
    <col min="4353" max="4353" width="57.85546875" style="421" bestFit="1" customWidth="1"/>
    <col min="4354" max="4354" width="35.28515625" style="421" bestFit="1" customWidth="1"/>
    <col min="4355" max="4355" width="28.140625" style="421" bestFit="1" customWidth="1"/>
    <col min="4356" max="4356" width="33.140625" style="421" bestFit="1" customWidth="1"/>
    <col min="4357" max="4357" width="26" style="421" bestFit="1" customWidth="1"/>
    <col min="4358" max="4358" width="19.140625" style="421" bestFit="1" customWidth="1"/>
    <col min="4359" max="4359" width="10.42578125" style="421" customWidth="1"/>
    <col min="4360" max="4360" width="11.85546875" style="421" customWidth="1"/>
    <col min="4361" max="4361" width="14.7109375" style="421" customWidth="1"/>
    <col min="4362" max="4362" width="9" style="421" bestFit="1" customWidth="1"/>
    <col min="4363" max="4602" width="9.140625" style="421"/>
    <col min="4603" max="4603" width="4.7109375" style="421" bestFit="1" customWidth="1"/>
    <col min="4604" max="4604" width="9.7109375" style="421" bestFit="1" customWidth="1"/>
    <col min="4605" max="4605" width="10" style="421" bestFit="1" customWidth="1"/>
    <col min="4606" max="4606" width="8.85546875" style="421" bestFit="1" customWidth="1"/>
    <col min="4607" max="4607" width="22.85546875" style="421" customWidth="1"/>
    <col min="4608" max="4608" width="59.7109375" style="421" bestFit="1" customWidth="1"/>
    <col min="4609" max="4609" width="57.85546875" style="421" bestFit="1" customWidth="1"/>
    <col min="4610" max="4610" width="35.28515625" style="421" bestFit="1" customWidth="1"/>
    <col min="4611" max="4611" width="28.140625" style="421" bestFit="1" customWidth="1"/>
    <col min="4612" max="4612" width="33.140625" style="421" bestFit="1" customWidth="1"/>
    <col min="4613" max="4613" width="26" style="421" bestFit="1" customWidth="1"/>
    <col min="4614" max="4614" width="19.140625" style="421" bestFit="1" customWidth="1"/>
    <col min="4615" max="4615" width="10.42578125" style="421" customWidth="1"/>
    <col min="4616" max="4616" width="11.85546875" style="421" customWidth="1"/>
    <col min="4617" max="4617" width="14.7109375" style="421" customWidth="1"/>
    <col min="4618" max="4618" width="9" style="421" bestFit="1" customWidth="1"/>
    <col min="4619" max="4858" width="9.140625" style="421"/>
    <col min="4859" max="4859" width="4.7109375" style="421" bestFit="1" customWidth="1"/>
    <col min="4860" max="4860" width="9.7109375" style="421" bestFit="1" customWidth="1"/>
    <col min="4861" max="4861" width="10" style="421" bestFit="1" customWidth="1"/>
    <col min="4862" max="4862" width="8.85546875" style="421" bestFit="1" customWidth="1"/>
    <col min="4863" max="4863" width="22.85546875" style="421" customWidth="1"/>
    <col min="4864" max="4864" width="59.7109375" style="421" bestFit="1" customWidth="1"/>
    <col min="4865" max="4865" width="57.85546875" style="421" bestFit="1" customWidth="1"/>
    <col min="4866" max="4866" width="35.28515625" style="421" bestFit="1" customWidth="1"/>
    <col min="4867" max="4867" width="28.140625" style="421" bestFit="1" customWidth="1"/>
    <col min="4868" max="4868" width="33.140625" style="421" bestFit="1" customWidth="1"/>
    <col min="4869" max="4869" width="26" style="421" bestFit="1" customWidth="1"/>
    <col min="4870" max="4870" width="19.140625" style="421" bestFit="1" customWidth="1"/>
    <col min="4871" max="4871" width="10.42578125" style="421" customWidth="1"/>
    <col min="4872" max="4872" width="11.85546875" style="421" customWidth="1"/>
    <col min="4873" max="4873" width="14.7109375" style="421" customWidth="1"/>
    <col min="4874" max="4874" width="9" style="421" bestFit="1" customWidth="1"/>
    <col min="4875" max="5114" width="9.140625" style="421"/>
    <col min="5115" max="5115" width="4.7109375" style="421" bestFit="1" customWidth="1"/>
    <col min="5116" max="5116" width="9.7109375" style="421" bestFit="1" customWidth="1"/>
    <col min="5117" max="5117" width="10" style="421" bestFit="1" customWidth="1"/>
    <col min="5118" max="5118" width="8.85546875" style="421" bestFit="1" customWidth="1"/>
    <col min="5119" max="5119" width="22.85546875" style="421" customWidth="1"/>
    <col min="5120" max="5120" width="59.7109375" style="421" bestFit="1" customWidth="1"/>
    <col min="5121" max="5121" width="57.85546875" style="421" bestFit="1" customWidth="1"/>
    <col min="5122" max="5122" width="35.28515625" style="421" bestFit="1" customWidth="1"/>
    <col min="5123" max="5123" width="28.140625" style="421" bestFit="1" customWidth="1"/>
    <col min="5124" max="5124" width="33.140625" style="421" bestFit="1" customWidth="1"/>
    <col min="5125" max="5125" width="26" style="421" bestFit="1" customWidth="1"/>
    <col min="5126" max="5126" width="19.140625" style="421" bestFit="1" customWidth="1"/>
    <col min="5127" max="5127" width="10.42578125" style="421" customWidth="1"/>
    <col min="5128" max="5128" width="11.85546875" style="421" customWidth="1"/>
    <col min="5129" max="5129" width="14.7109375" style="421" customWidth="1"/>
    <col min="5130" max="5130" width="9" style="421" bestFit="1" customWidth="1"/>
    <col min="5131" max="5370" width="9.140625" style="421"/>
    <col min="5371" max="5371" width="4.7109375" style="421" bestFit="1" customWidth="1"/>
    <col min="5372" max="5372" width="9.7109375" style="421" bestFit="1" customWidth="1"/>
    <col min="5373" max="5373" width="10" style="421" bestFit="1" customWidth="1"/>
    <col min="5374" max="5374" width="8.85546875" style="421" bestFit="1" customWidth="1"/>
    <col min="5375" max="5375" width="22.85546875" style="421" customWidth="1"/>
    <col min="5376" max="5376" width="59.7109375" style="421" bestFit="1" customWidth="1"/>
    <col min="5377" max="5377" width="57.85546875" style="421" bestFit="1" customWidth="1"/>
    <col min="5378" max="5378" width="35.28515625" style="421" bestFit="1" customWidth="1"/>
    <col min="5379" max="5379" width="28.140625" style="421" bestFit="1" customWidth="1"/>
    <col min="5380" max="5380" width="33.140625" style="421" bestFit="1" customWidth="1"/>
    <col min="5381" max="5381" width="26" style="421" bestFit="1" customWidth="1"/>
    <col min="5382" max="5382" width="19.140625" style="421" bestFit="1" customWidth="1"/>
    <col min="5383" max="5383" width="10.42578125" style="421" customWidth="1"/>
    <col min="5384" max="5384" width="11.85546875" style="421" customWidth="1"/>
    <col min="5385" max="5385" width="14.7109375" style="421" customWidth="1"/>
    <col min="5386" max="5386" width="9" style="421" bestFit="1" customWidth="1"/>
    <col min="5387" max="5626" width="9.140625" style="421"/>
    <col min="5627" max="5627" width="4.7109375" style="421" bestFit="1" customWidth="1"/>
    <col min="5628" max="5628" width="9.7109375" style="421" bestFit="1" customWidth="1"/>
    <col min="5629" max="5629" width="10" style="421" bestFit="1" customWidth="1"/>
    <col min="5630" max="5630" width="8.85546875" style="421" bestFit="1" customWidth="1"/>
    <col min="5631" max="5631" width="22.85546875" style="421" customWidth="1"/>
    <col min="5632" max="5632" width="59.7109375" style="421" bestFit="1" customWidth="1"/>
    <col min="5633" max="5633" width="57.85546875" style="421" bestFit="1" customWidth="1"/>
    <col min="5634" max="5634" width="35.28515625" style="421" bestFit="1" customWidth="1"/>
    <col min="5635" max="5635" width="28.140625" style="421" bestFit="1" customWidth="1"/>
    <col min="5636" max="5636" width="33.140625" style="421" bestFit="1" customWidth="1"/>
    <col min="5637" max="5637" width="26" style="421" bestFit="1" customWidth="1"/>
    <col min="5638" max="5638" width="19.140625" style="421" bestFit="1" customWidth="1"/>
    <col min="5639" max="5639" width="10.42578125" style="421" customWidth="1"/>
    <col min="5640" max="5640" width="11.85546875" style="421" customWidth="1"/>
    <col min="5641" max="5641" width="14.7109375" style="421" customWidth="1"/>
    <col min="5642" max="5642" width="9" style="421" bestFit="1" customWidth="1"/>
    <col min="5643" max="5882" width="9.140625" style="421"/>
    <col min="5883" max="5883" width="4.7109375" style="421" bestFit="1" customWidth="1"/>
    <col min="5884" max="5884" width="9.7109375" style="421" bestFit="1" customWidth="1"/>
    <col min="5885" max="5885" width="10" style="421" bestFit="1" customWidth="1"/>
    <col min="5886" max="5886" width="8.85546875" style="421" bestFit="1" customWidth="1"/>
    <col min="5887" max="5887" width="22.85546875" style="421" customWidth="1"/>
    <col min="5888" max="5888" width="59.7109375" style="421" bestFit="1" customWidth="1"/>
    <col min="5889" max="5889" width="57.85546875" style="421" bestFit="1" customWidth="1"/>
    <col min="5890" max="5890" width="35.28515625" style="421" bestFit="1" customWidth="1"/>
    <col min="5891" max="5891" width="28.140625" style="421" bestFit="1" customWidth="1"/>
    <col min="5892" max="5892" width="33.140625" style="421" bestFit="1" customWidth="1"/>
    <col min="5893" max="5893" width="26" style="421" bestFit="1" customWidth="1"/>
    <col min="5894" max="5894" width="19.140625" style="421" bestFit="1" customWidth="1"/>
    <col min="5895" max="5895" width="10.42578125" style="421" customWidth="1"/>
    <col min="5896" max="5896" width="11.85546875" style="421" customWidth="1"/>
    <col min="5897" max="5897" width="14.7109375" style="421" customWidth="1"/>
    <col min="5898" max="5898" width="9" style="421" bestFit="1" customWidth="1"/>
    <col min="5899" max="6138" width="9.140625" style="421"/>
    <col min="6139" max="6139" width="4.7109375" style="421" bestFit="1" customWidth="1"/>
    <col min="6140" max="6140" width="9.7109375" style="421" bestFit="1" customWidth="1"/>
    <col min="6141" max="6141" width="10" style="421" bestFit="1" customWidth="1"/>
    <col min="6142" max="6142" width="8.85546875" style="421" bestFit="1" customWidth="1"/>
    <col min="6143" max="6143" width="22.85546875" style="421" customWidth="1"/>
    <col min="6144" max="6144" width="59.7109375" style="421" bestFit="1" customWidth="1"/>
    <col min="6145" max="6145" width="57.85546875" style="421" bestFit="1" customWidth="1"/>
    <col min="6146" max="6146" width="35.28515625" style="421" bestFit="1" customWidth="1"/>
    <col min="6147" max="6147" width="28.140625" style="421" bestFit="1" customWidth="1"/>
    <col min="6148" max="6148" width="33.140625" style="421" bestFit="1" customWidth="1"/>
    <col min="6149" max="6149" width="26" style="421" bestFit="1" customWidth="1"/>
    <col min="6150" max="6150" width="19.140625" style="421" bestFit="1" customWidth="1"/>
    <col min="6151" max="6151" width="10.42578125" style="421" customWidth="1"/>
    <col min="6152" max="6152" width="11.85546875" style="421" customWidth="1"/>
    <col min="6153" max="6153" width="14.7109375" style="421" customWidth="1"/>
    <col min="6154" max="6154" width="9" style="421" bestFit="1" customWidth="1"/>
    <col min="6155" max="6394" width="9.140625" style="421"/>
    <col min="6395" max="6395" width="4.7109375" style="421" bestFit="1" customWidth="1"/>
    <col min="6396" max="6396" width="9.7109375" style="421" bestFit="1" customWidth="1"/>
    <col min="6397" max="6397" width="10" style="421" bestFit="1" customWidth="1"/>
    <col min="6398" max="6398" width="8.85546875" style="421" bestFit="1" customWidth="1"/>
    <col min="6399" max="6399" width="22.85546875" style="421" customWidth="1"/>
    <col min="6400" max="6400" width="59.7109375" style="421" bestFit="1" customWidth="1"/>
    <col min="6401" max="6401" width="57.85546875" style="421" bestFit="1" customWidth="1"/>
    <col min="6402" max="6402" width="35.28515625" style="421" bestFit="1" customWidth="1"/>
    <col min="6403" max="6403" width="28.140625" style="421" bestFit="1" customWidth="1"/>
    <col min="6404" max="6404" width="33.140625" style="421" bestFit="1" customWidth="1"/>
    <col min="6405" max="6405" width="26" style="421" bestFit="1" customWidth="1"/>
    <col min="6406" max="6406" width="19.140625" style="421" bestFit="1" customWidth="1"/>
    <col min="6407" max="6407" width="10.42578125" style="421" customWidth="1"/>
    <col min="6408" max="6408" width="11.85546875" style="421" customWidth="1"/>
    <col min="6409" max="6409" width="14.7109375" style="421" customWidth="1"/>
    <col min="6410" max="6410" width="9" style="421" bestFit="1" customWidth="1"/>
    <col min="6411" max="6650" width="9.140625" style="421"/>
    <col min="6651" max="6651" width="4.7109375" style="421" bestFit="1" customWidth="1"/>
    <col min="6652" max="6652" width="9.7109375" style="421" bestFit="1" customWidth="1"/>
    <col min="6653" max="6653" width="10" style="421" bestFit="1" customWidth="1"/>
    <col min="6654" max="6654" width="8.85546875" style="421" bestFit="1" customWidth="1"/>
    <col min="6655" max="6655" width="22.85546875" style="421" customWidth="1"/>
    <col min="6656" max="6656" width="59.7109375" style="421" bestFit="1" customWidth="1"/>
    <col min="6657" max="6657" width="57.85546875" style="421" bestFit="1" customWidth="1"/>
    <col min="6658" max="6658" width="35.28515625" style="421" bestFit="1" customWidth="1"/>
    <col min="6659" max="6659" width="28.140625" style="421" bestFit="1" customWidth="1"/>
    <col min="6660" max="6660" width="33.140625" style="421" bestFit="1" customWidth="1"/>
    <col min="6661" max="6661" width="26" style="421" bestFit="1" customWidth="1"/>
    <col min="6662" max="6662" width="19.140625" style="421" bestFit="1" customWidth="1"/>
    <col min="6663" max="6663" width="10.42578125" style="421" customWidth="1"/>
    <col min="6664" max="6664" width="11.85546875" style="421" customWidth="1"/>
    <col min="6665" max="6665" width="14.7109375" style="421" customWidth="1"/>
    <col min="6666" max="6666" width="9" style="421" bestFit="1" customWidth="1"/>
    <col min="6667" max="6906" width="9.140625" style="421"/>
    <col min="6907" max="6907" width="4.7109375" style="421" bestFit="1" customWidth="1"/>
    <col min="6908" max="6908" width="9.7109375" style="421" bestFit="1" customWidth="1"/>
    <col min="6909" max="6909" width="10" style="421" bestFit="1" customWidth="1"/>
    <col min="6910" max="6910" width="8.85546875" style="421" bestFit="1" customWidth="1"/>
    <col min="6911" max="6911" width="22.85546875" style="421" customWidth="1"/>
    <col min="6912" max="6912" width="59.7109375" style="421" bestFit="1" customWidth="1"/>
    <col min="6913" max="6913" width="57.85546875" style="421" bestFit="1" customWidth="1"/>
    <col min="6914" max="6914" width="35.28515625" style="421" bestFit="1" customWidth="1"/>
    <col min="6915" max="6915" width="28.140625" style="421" bestFit="1" customWidth="1"/>
    <col min="6916" max="6916" width="33.140625" style="421" bestFit="1" customWidth="1"/>
    <col min="6917" max="6917" width="26" style="421" bestFit="1" customWidth="1"/>
    <col min="6918" max="6918" width="19.140625" style="421" bestFit="1" customWidth="1"/>
    <col min="6919" max="6919" width="10.42578125" style="421" customWidth="1"/>
    <col min="6920" max="6920" width="11.85546875" style="421" customWidth="1"/>
    <col min="6921" max="6921" width="14.7109375" style="421" customWidth="1"/>
    <col min="6922" max="6922" width="9" style="421" bestFit="1" customWidth="1"/>
    <col min="6923" max="7162" width="9.140625" style="421"/>
    <col min="7163" max="7163" width="4.7109375" style="421" bestFit="1" customWidth="1"/>
    <col min="7164" max="7164" width="9.7109375" style="421" bestFit="1" customWidth="1"/>
    <col min="7165" max="7165" width="10" style="421" bestFit="1" customWidth="1"/>
    <col min="7166" max="7166" width="8.85546875" style="421" bestFit="1" customWidth="1"/>
    <col min="7167" max="7167" width="22.85546875" style="421" customWidth="1"/>
    <col min="7168" max="7168" width="59.7109375" style="421" bestFit="1" customWidth="1"/>
    <col min="7169" max="7169" width="57.85546875" style="421" bestFit="1" customWidth="1"/>
    <col min="7170" max="7170" width="35.28515625" style="421" bestFit="1" customWidth="1"/>
    <col min="7171" max="7171" width="28.140625" style="421" bestFit="1" customWidth="1"/>
    <col min="7172" max="7172" width="33.140625" style="421" bestFit="1" customWidth="1"/>
    <col min="7173" max="7173" width="26" style="421" bestFit="1" customWidth="1"/>
    <col min="7174" max="7174" width="19.140625" style="421" bestFit="1" customWidth="1"/>
    <col min="7175" max="7175" width="10.42578125" style="421" customWidth="1"/>
    <col min="7176" max="7176" width="11.85546875" style="421" customWidth="1"/>
    <col min="7177" max="7177" width="14.7109375" style="421" customWidth="1"/>
    <col min="7178" max="7178" width="9" style="421" bestFit="1" customWidth="1"/>
    <col min="7179" max="7418" width="9.140625" style="421"/>
    <col min="7419" max="7419" width="4.7109375" style="421" bestFit="1" customWidth="1"/>
    <col min="7420" max="7420" width="9.7109375" style="421" bestFit="1" customWidth="1"/>
    <col min="7421" max="7421" width="10" style="421" bestFit="1" customWidth="1"/>
    <col min="7422" max="7422" width="8.85546875" style="421" bestFit="1" customWidth="1"/>
    <col min="7423" max="7423" width="22.85546875" style="421" customWidth="1"/>
    <col min="7424" max="7424" width="59.7109375" style="421" bestFit="1" customWidth="1"/>
    <col min="7425" max="7425" width="57.85546875" style="421" bestFit="1" customWidth="1"/>
    <col min="7426" max="7426" width="35.28515625" style="421" bestFit="1" customWidth="1"/>
    <col min="7427" max="7427" width="28.140625" style="421" bestFit="1" customWidth="1"/>
    <col min="7428" max="7428" width="33.140625" style="421" bestFit="1" customWidth="1"/>
    <col min="7429" max="7429" width="26" style="421" bestFit="1" customWidth="1"/>
    <col min="7430" max="7430" width="19.140625" style="421" bestFit="1" customWidth="1"/>
    <col min="7431" max="7431" width="10.42578125" style="421" customWidth="1"/>
    <col min="7432" max="7432" width="11.85546875" style="421" customWidth="1"/>
    <col min="7433" max="7433" width="14.7109375" style="421" customWidth="1"/>
    <col min="7434" max="7434" width="9" style="421" bestFit="1" customWidth="1"/>
    <col min="7435" max="7674" width="9.140625" style="421"/>
    <col min="7675" max="7675" width="4.7109375" style="421" bestFit="1" customWidth="1"/>
    <col min="7676" max="7676" width="9.7109375" style="421" bestFit="1" customWidth="1"/>
    <col min="7677" max="7677" width="10" style="421" bestFit="1" customWidth="1"/>
    <col min="7678" max="7678" width="8.85546875" style="421" bestFit="1" customWidth="1"/>
    <col min="7679" max="7679" width="22.85546875" style="421" customWidth="1"/>
    <col min="7680" max="7680" width="59.7109375" style="421" bestFit="1" customWidth="1"/>
    <col min="7681" max="7681" width="57.85546875" style="421" bestFit="1" customWidth="1"/>
    <col min="7682" max="7682" width="35.28515625" style="421" bestFit="1" customWidth="1"/>
    <col min="7683" max="7683" width="28.140625" style="421" bestFit="1" customWidth="1"/>
    <col min="7684" max="7684" width="33.140625" style="421" bestFit="1" customWidth="1"/>
    <col min="7685" max="7685" width="26" style="421" bestFit="1" customWidth="1"/>
    <col min="7686" max="7686" width="19.140625" style="421" bestFit="1" customWidth="1"/>
    <col min="7687" max="7687" width="10.42578125" style="421" customWidth="1"/>
    <col min="7688" max="7688" width="11.85546875" style="421" customWidth="1"/>
    <col min="7689" max="7689" width="14.7109375" style="421" customWidth="1"/>
    <col min="7690" max="7690" width="9" style="421" bestFit="1" customWidth="1"/>
    <col min="7691" max="7930" width="9.140625" style="421"/>
    <col min="7931" max="7931" width="4.7109375" style="421" bestFit="1" customWidth="1"/>
    <col min="7932" max="7932" width="9.7109375" style="421" bestFit="1" customWidth="1"/>
    <col min="7933" max="7933" width="10" style="421" bestFit="1" customWidth="1"/>
    <col min="7934" max="7934" width="8.85546875" style="421" bestFit="1" customWidth="1"/>
    <col min="7935" max="7935" width="22.85546875" style="421" customWidth="1"/>
    <col min="7936" max="7936" width="59.7109375" style="421" bestFit="1" customWidth="1"/>
    <col min="7937" max="7937" width="57.85546875" style="421" bestFit="1" customWidth="1"/>
    <col min="7938" max="7938" width="35.28515625" style="421" bestFit="1" customWidth="1"/>
    <col min="7939" max="7939" width="28.140625" style="421" bestFit="1" customWidth="1"/>
    <col min="7940" max="7940" width="33.140625" style="421" bestFit="1" customWidth="1"/>
    <col min="7941" max="7941" width="26" style="421" bestFit="1" customWidth="1"/>
    <col min="7942" max="7942" width="19.140625" style="421" bestFit="1" customWidth="1"/>
    <col min="7943" max="7943" width="10.42578125" style="421" customWidth="1"/>
    <col min="7944" max="7944" width="11.85546875" style="421" customWidth="1"/>
    <col min="7945" max="7945" width="14.7109375" style="421" customWidth="1"/>
    <col min="7946" max="7946" width="9" style="421" bestFit="1" customWidth="1"/>
    <col min="7947" max="8186" width="9.140625" style="421"/>
    <col min="8187" max="8187" width="4.7109375" style="421" bestFit="1" customWidth="1"/>
    <col min="8188" max="8188" width="9.7109375" style="421" bestFit="1" customWidth="1"/>
    <col min="8189" max="8189" width="10" style="421" bestFit="1" customWidth="1"/>
    <col min="8190" max="8190" width="8.85546875" style="421" bestFit="1" customWidth="1"/>
    <col min="8191" max="8191" width="22.85546875" style="421" customWidth="1"/>
    <col min="8192" max="8192" width="59.7109375" style="421" bestFit="1" customWidth="1"/>
    <col min="8193" max="8193" width="57.85546875" style="421" bestFit="1" customWidth="1"/>
    <col min="8194" max="8194" width="35.28515625" style="421" bestFit="1" customWidth="1"/>
    <col min="8195" max="8195" width="28.140625" style="421" bestFit="1" customWidth="1"/>
    <col min="8196" max="8196" width="33.140625" style="421" bestFit="1" customWidth="1"/>
    <col min="8197" max="8197" width="26" style="421" bestFit="1" customWidth="1"/>
    <col min="8198" max="8198" width="19.140625" style="421" bestFit="1" customWidth="1"/>
    <col min="8199" max="8199" width="10.42578125" style="421" customWidth="1"/>
    <col min="8200" max="8200" width="11.85546875" style="421" customWidth="1"/>
    <col min="8201" max="8201" width="14.7109375" style="421" customWidth="1"/>
    <col min="8202" max="8202" width="9" style="421" bestFit="1" customWidth="1"/>
    <col min="8203" max="8442" width="9.140625" style="421"/>
    <col min="8443" max="8443" width="4.7109375" style="421" bestFit="1" customWidth="1"/>
    <col min="8444" max="8444" width="9.7109375" style="421" bestFit="1" customWidth="1"/>
    <col min="8445" max="8445" width="10" style="421" bestFit="1" customWidth="1"/>
    <col min="8446" max="8446" width="8.85546875" style="421" bestFit="1" customWidth="1"/>
    <col min="8447" max="8447" width="22.85546875" style="421" customWidth="1"/>
    <col min="8448" max="8448" width="59.7109375" style="421" bestFit="1" customWidth="1"/>
    <col min="8449" max="8449" width="57.85546875" style="421" bestFit="1" customWidth="1"/>
    <col min="8450" max="8450" width="35.28515625" style="421" bestFit="1" customWidth="1"/>
    <col min="8451" max="8451" width="28.140625" style="421" bestFit="1" customWidth="1"/>
    <col min="8452" max="8452" width="33.140625" style="421" bestFit="1" customWidth="1"/>
    <col min="8453" max="8453" width="26" style="421" bestFit="1" customWidth="1"/>
    <col min="8454" max="8454" width="19.140625" style="421" bestFit="1" customWidth="1"/>
    <col min="8455" max="8455" width="10.42578125" style="421" customWidth="1"/>
    <col min="8456" max="8456" width="11.85546875" style="421" customWidth="1"/>
    <col min="8457" max="8457" width="14.7109375" style="421" customWidth="1"/>
    <col min="8458" max="8458" width="9" style="421" bestFit="1" customWidth="1"/>
    <col min="8459" max="8698" width="9.140625" style="421"/>
    <col min="8699" max="8699" width="4.7109375" style="421" bestFit="1" customWidth="1"/>
    <col min="8700" max="8700" width="9.7109375" style="421" bestFit="1" customWidth="1"/>
    <col min="8701" max="8701" width="10" style="421" bestFit="1" customWidth="1"/>
    <col min="8702" max="8702" width="8.85546875" style="421" bestFit="1" customWidth="1"/>
    <col min="8703" max="8703" width="22.85546875" style="421" customWidth="1"/>
    <col min="8704" max="8704" width="59.7109375" style="421" bestFit="1" customWidth="1"/>
    <col min="8705" max="8705" width="57.85546875" style="421" bestFit="1" customWidth="1"/>
    <col min="8706" max="8706" width="35.28515625" style="421" bestFit="1" customWidth="1"/>
    <col min="8707" max="8707" width="28.140625" style="421" bestFit="1" customWidth="1"/>
    <col min="8708" max="8708" width="33.140625" style="421" bestFit="1" customWidth="1"/>
    <col min="8709" max="8709" width="26" style="421" bestFit="1" customWidth="1"/>
    <col min="8710" max="8710" width="19.140625" style="421" bestFit="1" customWidth="1"/>
    <col min="8711" max="8711" width="10.42578125" style="421" customWidth="1"/>
    <col min="8712" max="8712" width="11.85546875" style="421" customWidth="1"/>
    <col min="8713" max="8713" width="14.7109375" style="421" customWidth="1"/>
    <col min="8714" max="8714" width="9" style="421" bestFit="1" customWidth="1"/>
    <col min="8715" max="8954" width="9.140625" style="421"/>
    <col min="8955" max="8955" width="4.7109375" style="421" bestFit="1" customWidth="1"/>
    <col min="8956" max="8956" width="9.7109375" style="421" bestFit="1" customWidth="1"/>
    <col min="8957" max="8957" width="10" style="421" bestFit="1" customWidth="1"/>
    <col min="8958" max="8958" width="8.85546875" style="421" bestFit="1" customWidth="1"/>
    <col min="8959" max="8959" width="22.85546875" style="421" customWidth="1"/>
    <col min="8960" max="8960" width="59.7109375" style="421" bestFit="1" customWidth="1"/>
    <col min="8961" max="8961" width="57.85546875" style="421" bestFit="1" customWidth="1"/>
    <col min="8962" max="8962" width="35.28515625" style="421" bestFit="1" customWidth="1"/>
    <col min="8963" max="8963" width="28.140625" style="421" bestFit="1" customWidth="1"/>
    <col min="8964" max="8964" width="33.140625" style="421" bestFit="1" customWidth="1"/>
    <col min="8965" max="8965" width="26" style="421" bestFit="1" customWidth="1"/>
    <col min="8966" max="8966" width="19.140625" style="421" bestFit="1" customWidth="1"/>
    <col min="8967" max="8967" width="10.42578125" style="421" customWidth="1"/>
    <col min="8968" max="8968" width="11.85546875" style="421" customWidth="1"/>
    <col min="8969" max="8969" width="14.7109375" style="421" customWidth="1"/>
    <col min="8970" max="8970" width="9" style="421" bestFit="1" customWidth="1"/>
    <col min="8971" max="9210" width="9.140625" style="421"/>
    <col min="9211" max="9211" width="4.7109375" style="421" bestFit="1" customWidth="1"/>
    <col min="9212" max="9212" width="9.7109375" style="421" bestFit="1" customWidth="1"/>
    <col min="9213" max="9213" width="10" style="421" bestFit="1" customWidth="1"/>
    <col min="9214" max="9214" width="8.85546875" style="421" bestFit="1" customWidth="1"/>
    <col min="9215" max="9215" width="22.85546875" style="421" customWidth="1"/>
    <col min="9216" max="9216" width="59.7109375" style="421" bestFit="1" customWidth="1"/>
    <col min="9217" max="9217" width="57.85546875" style="421" bestFit="1" customWidth="1"/>
    <col min="9218" max="9218" width="35.28515625" style="421" bestFit="1" customWidth="1"/>
    <col min="9219" max="9219" width="28.140625" style="421" bestFit="1" customWidth="1"/>
    <col min="9220" max="9220" width="33.140625" style="421" bestFit="1" customWidth="1"/>
    <col min="9221" max="9221" width="26" style="421" bestFit="1" customWidth="1"/>
    <col min="9222" max="9222" width="19.140625" style="421" bestFit="1" customWidth="1"/>
    <col min="9223" max="9223" width="10.42578125" style="421" customWidth="1"/>
    <col min="9224" max="9224" width="11.85546875" style="421" customWidth="1"/>
    <col min="9225" max="9225" width="14.7109375" style="421" customWidth="1"/>
    <col min="9226" max="9226" width="9" style="421" bestFit="1" customWidth="1"/>
    <col min="9227" max="9466" width="9.140625" style="421"/>
    <col min="9467" max="9467" width="4.7109375" style="421" bestFit="1" customWidth="1"/>
    <col min="9468" max="9468" width="9.7109375" style="421" bestFit="1" customWidth="1"/>
    <col min="9469" max="9469" width="10" style="421" bestFit="1" customWidth="1"/>
    <col min="9470" max="9470" width="8.85546875" style="421" bestFit="1" customWidth="1"/>
    <col min="9471" max="9471" width="22.85546875" style="421" customWidth="1"/>
    <col min="9472" max="9472" width="59.7109375" style="421" bestFit="1" customWidth="1"/>
    <col min="9473" max="9473" width="57.85546875" style="421" bestFit="1" customWidth="1"/>
    <col min="9474" max="9474" width="35.28515625" style="421" bestFit="1" customWidth="1"/>
    <col min="9475" max="9475" width="28.140625" style="421" bestFit="1" customWidth="1"/>
    <col min="9476" max="9476" width="33.140625" style="421" bestFit="1" customWidth="1"/>
    <col min="9477" max="9477" width="26" style="421" bestFit="1" customWidth="1"/>
    <col min="9478" max="9478" width="19.140625" style="421" bestFit="1" customWidth="1"/>
    <col min="9479" max="9479" width="10.42578125" style="421" customWidth="1"/>
    <col min="9480" max="9480" width="11.85546875" style="421" customWidth="1"/>
    <col min="9481" max="9481" width="14.7109375" style="421" customWidth="1"/>
    <col min="9482" max="9482" width="9" style="421" bestFit="1" customWidth="1"/>
    <col min="9483" max="9722" width="9.140625" style="421"/>
    <col min="9723" max="9723" width="4.7109375" style="421" bestFit="1" customWidth="1"/>
    <col min="9724" max="9724" width="9.7109375" style="421" bestFit="1" customWidth="1"/>
    <col min="9725" max="9725" width="10" style="421" bestFit="1" customWidth="1"/>
    <col min="9726" max="9726" width="8.85546875" style="421" bestFit="1" customWidth="1"/>
    <col min="9727" max="9727" width="22.85546875" style="421" customWidth="1"/>
    <col min="9728" max="9728" width="59.7109375" style="421" bestFit="1" customWidth="1"/>
    <col min="9729" max="9729" width="57.85546875" style="421" bestFit="1" customWidth="1"/>
    <col min="9730" max="9730" width="35.28515625" style="421" bestFit="1" customWidth="1"/>
    <col min="9731" max="9731" width="28.140625" style="421" bestFit="1" customWidth="1"/>
    <col min="9732" max="9732" width="33.140625" style="421" bestFit="1" customWidth="1"/>
    <col min="9733" max="9733" width="26" style="421" bestFit="1" customWidth="1"/>
    <col min="9734" max="9734" width="19.140625" style="421" bestFit="1" customWidth="1"/>
    <col min="9735" max="9735" width="10.42578125" style="421" customWidth="1"/>
    <col min="9736" max="9736" width="11.85546875" style="421" customWidth="1"/>
    <col min="9737" max="9737" width="14.7109375" style="421" customWidth="1"/>
    <col min="9738" max="9738" width="9" style="421" bestFit="1" customWidth="1"/>
    <col min="9739" max="9978" width="9.140625" style="421"/>
    <col min="9979" max="9979" width="4.7109375" style="421" bestFit="1" customWidth="1"/>
    <col min="9980" max="9980" width="9.7109375" style="421" bestFit="1" customWidth="1"/>
    <col min="9981" max="9981" width="10" style="421" bestFit="1" customWidth="1"/>
    <col min="9982" max="9982" width="8.85546875" style="421" bestFit="1" customWidth="1"/>
    <col min="9983" max="9983" width="22.85546875" style="421" customWidth="1"/>
    <col min="9984" max="9984" width="59.7109375" style="421" bestFit="1" customWidth="1"/>
    <col min="9985" max="9985" width="57.85546875" style="421" bestFit="1" customWidth="1"/>
    <col min="9986" max="9986" width="35.28515625" style="421" bestFit="1" customWidth="1"/>
    <col min="9987" max="9987" width="28.140625" style="421" bestFit="1" customWidth="1"/>
    <col min="9988" max="9988" width="33.140625" style="421" bestFit="1" customWidth="1"/>
    <col min="9989" max="9989" width="26" style="421" bestFit="1" customWidth="1"/>
    <col min="9990" max="9990" width="19.140625" style="421" bestFit="1" customWidth="1"/>
    <col min="9991" max="9991" width="10.42578125" style="421" customWidth="1"/>
    <col min="9992" max="9992" width="11.85546875" style="421" customWidth="1"/>
    <col min="9993" max="9993" width="14.7109375" style="421" customWidth="1"/>
    <col min="9994" max="9994" width="9" style="421" bestFit="1" customWidth="1"/>
    <col min="9995" max="10234" width="9.140625" style="421"/>
    <col min="10235" max="10235" width="4.7109375" style="421" bestFit="1" customWidth="1"/>
    <col min="10236" max="10236" width="9.7109375" style="421" bestFit="1" customWidth="1"/>
    <col min="10237" max="10237" width="10" style="421" bestFit="1" customWidth="1"/>
    <col min="10238" max="10238" width="8.85546875" style="421" bestFit="1" customWidth="1"/>
    <col min="10239" max="10239" width="22.85546875" style="421" customWidth="1"/>
    <col min="10240" max="10240" width="59.7109375" style="421" bestFit="1" customWidth="1"/>
    <col min="10241" max="10241" width="57.85546875" style="421" bestFit="1" customWidth="1"/>
    <col min="10242" max="10242" width="35.28515625" style="421" bestFit="1" customWidth="1"/>
    <col min="10243" max="10243" width="28.140625" style="421" bestFit="1" customWidth="1"/>
    <col min="10244" max="10244" width="33.140625" style="421" bestFit="1" customWidth="1"/>
    <col min="10245" max="10245" width="26" style="421" bestFit="1" customWidth="1"/>
    <col min="10246" max="10246" width="19.140625" style="421" bestFit="1" customWidth="1"/>
    <col min="10247" max="10247" width="10.42578125" style="421" customWidth="1"/>
    <col min="10248" max="10248" width="11.85546875" style="421" customWidth="1"/>
    <col min="10249" max="10249" width="14.7109375" style="421" customWidth="1"/>
    <col min="10250" max="10250" width="9" style="421" bestFit="1" customWidth="1"/>
    <col min="10251" max="10490" width="9.140625" style="421"/>
    <col min="10491" max="10491" width="4.7109375" style="421" bestFit="1" customWidth="1"/>
    <col min="10492" max="10492" width="9.7109375" style="421" bestFit="1" customWidth="1"/>
    <col min="10493" max="10493" width="10" style="421" bestFit="1" customWidth="1"/>
    <col min="10494" max="10494" width="8.85546875" style="421" bestFit="1" customWidth="1"/>
    <col min="10495" max="10495" width="22.85546875" style="421" customWidth="1"/>
    <col min="10496" max="10496" width="59.7109375" style="421" bestFit="1" customWidth="1"/>
    <col min="10497" max="10497" width="57.85546875" style="421" bestFit="1" customWidth="1"/>
    <col min="10498" max="10498" width="35.28515625" style="421" bestFit="1" customWidth="1"/>
    <col min="10499" max="10499" width="28.140625" style="421" bestFit="1" customWidth="1"/>
    <col min="10500" max="10500" width="33.140625" style="421" bestFit="1" customWidth="1"/>
    <col min="10501" max="10501" width="26" style="421" bestFit="1" customWidth="1"/>
    <col min="10502" max="10502" width="19.140625" style="421" bestFit="1" customWidth="1"/>
    <col min="10503" max="10503" width="10.42578125" style="421" customWidth="1"/>
    <col min="10504" max="10504" width="11.85546875" style="421" customWidth="1"/>
    <col min="10505" max="10505" width="14.7109375" style="421" customWidth="1"/>
    <col min="10506" max="10506" width="9" style="421" bestFit="1" customWidth="1"/>
    <col min="10507" max="10746" width="9.140625" style="421"/>
    <col min="10747" max="10747" width="4.7109375" style="421" bestFit="1" customWidth="1"/>
    <col min="10748" max="10748" width="9.7109375" style="421" bestFit="1" customWidth="1"/>
    <col min="10749" max="10749" width="10" style="421" bestFit="1" customWidth="1"/>
    <col min="10750" max="10750" width="8.85546875" style="421" bestFit="1" customWidth="1"/>
    <col min="10751" max="10751" width="22.85546875" style="421" customWidth="1"/>
    <col min="10752" max="10752" width="59.7109375" style="421" bestFit="1" customWidth="1"/>
    <col min="10753" max="10753" width="57.85546875" style="421" bestFit="1" customWidth="1"/>
    <col min="10754" max="10754" width="35.28515625" style="421" bestFit="1" customWidth="1"/>
    <col min="10755" max="10755" width="28.140625" style="421" bestFit="1" customWidth="1"/>
    <col min="10756" max="10756" width="33.140625" style="421" bestFit="1" customWidth="1"/>
    <col min="10757" max="10757" width="26" style="421" bestFit="1" customWidth="1"/>
    <col min="10758" max="10758" width="19.140625" style="421" bestFit="1" customWidth="1"/>
    <col min="10759" max="10759" width="10.42578125" style="421" customWidth="1"/>
    <col min="10760" max="10760" width="11.85546875" style="421" customWidth="1"/>
    <col min="10761" max="10761" width="14.7109375" style="421" customWidth="1"/>
    <col min="10762" max="10762" width="9" style="421" bestFit="1" customWidth="1"/>
    <col min="10763" max="11002" width="9.140625" style="421"/>
    <col min="11003" max="11003" width="4.7109375" style="421" bestFit="1" customWidth="1"/>
    <col min="11004" max="11004" width="9.7109375" style="421" bestFit="1" customWidth="1"/>
    <col min="11005" max="11005" width="10" style="421" bestFit="1" customWidth="1"/>
    <col min="11006" max="11006" width="8.85546875" style="421" bestFit="1" customWidth="1"/>
    <col min="11007" max="11007" width="22.85546875" style="421" customWidth="1"/>
    <col min="11008" max="11008" width="59.7109375" style="421" bestFit="1" customWidth="1"/>
    <col min="11009" max="11009" width="57.85546875" style="421" bestFit="1" customWidth="1"/>
    <col min="11010" max="11010" width="35.28515625" style="421" bestFit="1" customWidth="1"/>
    <col min="11011" max="11011" width="28.140625" style="421" bestFit="1" customWidth="1"/>
    <col min="11012" max="11012" width="33.140625" style="421" bestFit="1" customWidth="1"/>
    <col min="11013" max="11013" width="26" style="421" bestFit="1" customWidth="1"/>
    <col min="11014" max="11014" width="19.140625" style="421" bestFit="1" customWidth="1"/>
    <col min="11015" max="11015" width="10.42578125" style="421" customWidth="1"/>
    <col min="11016" max="11016" width="11.85546875" style="421" customWidth="1"/>
    <col min="11017" max="11017" width="14.7109375" style="421" customWidth="1"/>
    <col min="11018" max="11018" width="9" style="421" bestFit="1" customWidth="1"/>
    <col min="11019" max="11258" width="9.140625" style="421"/>
    <col min="11259" max="11259" width="4.7109375" style="421" bestFit="1" customWidth="1"/>
    <col min="11260" max="11260" width="9.7109375" style="421" bestFit="1" customWidth="1"/>
    <col min="11261" max="11261" width="10" style="421" bestFit="1" customWidth="1"/>
    <col min="11262" max="11262" width="8.85546875" style="421" bestFit="1" customWidth="1"/>
    <col min="11263" max="11263" width="22.85546875" style="421" customWidth="1"/>
    <col min="11264" max="11264" width="59.7109375" style="421" bestFit="1" customWidth="1"/>
    <col min="11265" max="11265" width="57.85546875" style="421" bestFit="1" customWidth="1"/>
    <col min="11266" max="11266" width="35.28515625" style="421" bestFit="1" customWidth="1"/>
    <col min="11267" max="11267" width="28.140625" style="421" bestFit="1" customWidth="1"/>
    <col min="11268" max="11268" width="33.140625" style="421" bestFit="1" customWidth="1"/>
    <col min="11269" max="11269" width="26" style="421" bestFit="1" customWidth="1"/>
    <col min="11270" max="11270" width="19.140625" style="421" bestFit="1" customWidth="1"/>
    <col min="11271" max="11271" width="10.42578125" style="421" customWidth="1"/>
    <col min="11272" max="11272" width="11.85546875" style="421" customWidth="1"/>
    <col min="11273" max="11273" width="14.7109375" style="421" customWidth="1"/>
    <col min="11274" max="11274" width="9" style="421" bestFit="1" customWidth="1"/>
    <col min="11275" max="11514" width="9.140625" style="421"/>
    <col min="11515" max="11515" width="4.7109375" style="421" bestFit="1" customWidth="1"/>
    <col min="11516" max="11516" width="9.7109375" style="421" bestFit="1" customWidth="1"/>
    <col min="11517" max="11517" width="10" style="421" bestFit="1" customWidth="1"/>
    <col min="11518" max="11518" width="8.85546875" style="421" bestFit="1" customWidth="1"/>
    <col min="11519" max="11519" width="22.85546875" style="421" customWidth="1"/>
    <col min="11520" max="11520" width="59.7109375" style="421" bestFit="1" customWidth="1"/>
    <col min="11521" max="11521" width="57.85546875" style="421" bestFit="1" customWidth="1"/>
    <col min="11522" max="11522" width="35.28515625" style="421" bestFit="1" customWidth="1"/>
    <col min="11523" max="11523" width="28.140625" style="421" bestFit="1" customWidth="1"/>
    <col min="11524" max="11524" width="33.140625" style="421" bestFit="1" customWidth="1"/>
    <col min="11525" max="11525" width="26" style="421" bestFit="1" customWidth="1"/>
    <col min="11526" max="11526" width="19.140625" style="421" bestFit="1" customWidth="1"/>
    <col min="11527" max="11527" width="10.42578125" style="421" customWidth="1"/>
    <col min="11528" max="11528" width="11.85546875" style="421" customWidth="1"/>
    <col min="11529" max="11529" width="14.7109375" style="421" customWidth="1"/>
    <col min="11530" max="11530" width="9" style="421" bestFit="1" customWidth="1"/>
    <col min="11531" max="11770" width="9.140625" style="421"/>
    <col min="11771" max="11771" width="4.7109375" style="421" bestFit="1" customWidth="1"/>
    <col min="11772" max="11772" width="9.7109375" style="421" bestFit="1" customWidth="1"/>
    <col min="11773" max="11773" width="10" style="421" bestFit="1" customWidth="1"/>
    <col min="11774" max="11774" width="8.85546875" style="421" bestFit="1" customWidth="1"/>
    <col min="11775" max="11775" width="22.85546875" style="421" customWidth="1"/>
    <col min="11776" max="11776" width="59.7109375" style="421" bestFit="1" customWidth="1"/>
    <col min="11777" max="11777" width="57.85546875" style="421" bestFit="1" customWidth="1"/>
    <col min="11778" max="11778" width="35.28515625" style="421" bestFit="1" customWidth="1"/>
    <col min="11779" max="11779" width="28.140625" style="421" bestFit="1" customWidth="1"/>
    <col min="11780" max="11780" width="33.140625" style="421" bestFit="1" customWidth="1"/>
    <col min="11781" max="11781" width="26" style="421" bestFit="1" customWidth="1"/>
    <col min="11782" max="11782" width="19.140625" style="421" bestFit="1" customWidth="1"/>
    <col min="11783" max="11783" width="10.42578125" style="421" customWidth="1"/>
    <col min="11784" max="11784" width="11.85546875" style="421" customWidth="1"/>
    <col min="11785" max="11785" width="14.7109375" style="421" customWidth="1"/>
    <col min="11786" max="11786" width="9" style="421" bestFit="1" customWidth="1"/>
    <col min="11787" max="12026" width="9.140625" style="421"/>
    <col min="12027" max="12027" width="4.7109375" style="421" bestFit="1" customWidth="1"/>
    <col min="12028" max="12028" width="9.7109375" style="421" bestFit="1" customWidth="1"/>
    <col min="12029" max="12029" width="10" style="421" bestFit="1" customWidth="1"/>
    <col min="12030" max="12030" width="8.85546875" style="421" bestFit="1" customWidth="1"/>
    <col min="12031" max="12031" width="22.85546875" style="421" customWidth="1"/>
    <col min="12032" max="12032" width="59.7109375" style="421" bestFit="1" customWidth="1"/>
    <col min="12033" max="12033" width="57.85546875" style="421" bestFit="1" customWidth="1"/>
    <col min="12034" max="12034" width="35.28515625" style="421" bestFit="1" customWidth="1"/>
    <col min="12035" max="12035" width="28.140625" style="421" bestFit="1" customWidth="1"/>
    <col min="12036" max="12036" width="33.140625" style="421" bestFit="1" customWidth="1"/>
    <col min="12037" max="12037" width="26" style="421" bestFit="1" customWidth="1"/>
    <col min="12038" max="12038" width="19.140625" style="421" bestFit="1" customWidth="1"/>
    <col min="12039" max="12039" width="10.42578125" style="421" customWidth="1"/>
    <col min="12040" max="12040" width="11.85546875" style="421" customWidth="1"/>
    <col min="12041" max="12041" width="14.7109375" style="421" customWidth="1"/>
    <col min="12042" max="12042" width="9" style="421" bestFit="1" customWidth="1"/>
    <col min="12043" max="12282" width="9.140625" style="421"/>
    <col min="12283" max="12283" width="4.7109375" style="421" bestFit="1" customWidth="1"/>
    <col min="12284" max="12284" width="9.7109375" style="421" bestFit="1" customWidth="1"/>
    <col min="12285" max="12285" width="10" style="421" bestFit="1" customWidth="1"/>
    <col min="12286" max="12286" width="8.85546875" style="421" bestFit="1" customWidth="1"/>
    <col min="12287" max="12287" width="22.85546875" style="421" customWidth="1"/>
    <col min="12288" max="12288" width="59.7109375" style="421" bestFit="1" customWidth="1"/>
    <col min="12289" max="12289" width="57.85546875" style="421" bestFit="1" customWidth="1"/>
    <col min="12290" max="12290" width="35.28515625" style="421" bestFit="1" customWidth="1"/>
    <col min="12291" max="12291" width="28.140625" style="421" bestFit="1" customWidth="1"/>
    <col min="12292" max="12292" width="33.140625" style="421" bestFit="1" customWidth="1"/>
    <col min="12293" max="12293" width="26" style="421" bestFit="1" customWidth="1"/>
    <col min="12294" max="12294" width="19.140625" style="421" bestFit="1" customWidth="1"/>
    <col min="12295" max="12295" width="10.42578125" style="421" customWidth="1"/>
    <col min="12296" max="12296" width="11.85546875" style="421" customWidth="1"/>
    <col min="12297" max="12297" width="14.7109375" style="421" customWidth="1"/>
    <col min="12298" max="12298" width="9" style="421" bestFit="1" customWidth="1"/>
    <col min="12299" max="12538" width="9.140625" style="421"/>
    <col min="12539" max="12539" width="4.7109375" style="421" bestFit="1" customWidth="1"/>
    <col min="12540" max="12540" width="9.7109375" style="421" bestFit="1" customWidth="1"/>
    <col min="12541" max="12541" width="10" style="421" bestFit="1" customWidth="1"/>
    <col min="12542" max="12542" width="8.85546875" style="421" bestFit="1" customWidth="1"/>
    <col min="12543" max="12543" width="22.85546875" style="421" customWidth="1"/>
    <col min="12544" max="12544" width="59.7109375" style="421" bestFit="1" customWidth="1"/>
    <col min="12545" max="12545" width="57.85546875" style="421" bestFit="1" customWidth="1"/>
    <col min="12546" max="12546" width="35.28515625" style="421" bestFit="1" customWidth="1"/>
    <col min="12547" max="12547" width="28.140625" style="421" bestFit="1" customWidth="1"/>
    <col min="12548" max="12548" width="33.140625" style="421" bestFit="1" customWidth="1"/>
    <col min="12549" max="12549" width="26" style="421" bestFit="1" customWidth="1"/>
    <col min="12550" max="12550" width="19.140625" style="421" bestFit="1" customWidth="1"/>
    <col min="12551" max="12551" width="10.42578125" style="421" customWidth="1"/>
    <col min="12552" max="12552" width="11.85546875" style="421" customWidth="1"/>
    <col min="12553" max="12553" width="14.7109375" style="421" customWidth="1"/>
    <col min="12554" max="12554" width="9" style="421" bestFit="1" customWidth="1"/>
    <col min="12555" max="12794" width="9.140625" style="421"/>
    <col min="12795" max="12795" width="4.7109375" style="421" bestFit="1" customWidth="1"/>
    <col min="12796" max="12796" width="9.7109375" style="421" bestFit="1" customWidth="1"/>
    <col min="12797" max="12797" width="10" style="421" bestFit="1" customWidth="1"/>
    <col min="12798" max="12798" width="8.85546875" style="421" bestFit="1" customWidth="1"/>
    <col min="12799" max="12799" width="22.85546875" style="421" customWidth="1"/>
    <col min="12800" max="12800" width="59.7109375" style="421" bestFit="1" customWidth="1"/>
    <col min="12801" max="12801" width="57.85546875" style="421" bestFit="1" customWidth="1"/>
    <col min="12802" max="12802" width="35.28515625" style="421" bestFit="1" customWidth="1"/>
    <col min="12803" max="12803" width="28.140625" style="421" bestFit="1" customWidth="1"/>
    <col min="12804" max="12804" width="33.140625" style="421" bestFit="1" customWidth="1"/>
    <col min="12805" max="12805" width="26" style="421" bestFit="1" customWidth="1"/>
    <col min="12806" max="12806" width="19.140625" style="421" bestFit="1" customWidth="1"/>
    <col min="12807" max="12807" width="10.42578125" style="421" customWidth="1"/>
    <col min="12808" max="12808" width="11.85546875" style="421" customWidth="1"/>
    <col min="12809" max="12809" width="14.7109375" style="421" customWidth="1"/>
    <col min="12810" max="12810" width="9" style="421" bestFit="1" customWidth="1"/>
    <col min="12811" max="13050" width="9.140625" style="421"/>
    <col min="13051" max="13051" width="4.7109375" style="421" bestFit="1" customWidth="1"/>
    <col min="13052" max="13052" width="9.7109375" style="421" bestFit="1" customWidth="1"/>
    <col min="13053" max="13053" width="10" style="421" bestFit="1" customWidth="1"/>
    <col min="13054" max="13054" width="8.85546875" style="421" bestFit="1" customWidth="1"/>
    <col min="13055" max="13055" width="22.85546875" style="421" customWidth="1"/>
    <col min="13056" max="13056" width="59.7109375" style="421" bestFit="1" customWidth="1"/>
    <col min="13057" max="13057" width="57.85546875" style="421" bestFit="1" customWidth="1"/>
    <col min="13058" max="13058" width="35.28515625" style="421" bestFit="1" customWidth="1"/>
    <col min="13059" max="13059" width="28.140625" style="421" bestFit="1" customWidth="1"/>
    <col min="13060" max="13060" width="33.140625" style="421" bestFit="1" customWidth="1"/>
    <col min="13061" max="13061" width="26" style="421" bestFit="1" customWidth="1"/>
    <col min="13062" max="13062" width="19.140625" style="421" bestFit="1" customWidth="1"/>
    <col min="13063" max="13063" width="10.42578125" style="421" customWidth="1"/>
    <col min="13064" max="13064" width="11.85546875" style="421" customWidth="1"/>
    <col min="13065" max="13065" width="14.7109375" style="421" customWidth="1"/>
    <col min="13066" max="13066" width="9" style="421" bestFit="1" customWidth="1"/>
    <col min="13067" max="13306" width="9.140625" style="421"/>
    <col min="13307" max="13307" width="4.7109375" style="421" bestFit="1" customWidth="1"/>
    <col min="13308" max="13308" width="9.7109375" style="421" bestFit="1" customWidth="1"/>
    <col min="13309" max="13309" width="10" style="421" bestFit="1" customWidth="1"/>
    <col min="13310" max="13310" width="8.85546875" style="421" bestFit="1" customWidth="1"/>
    <col min="13311" max="13311" width="22.85546875" style="421" customWidth="1"/>
    <col min="13312" max="13312" width="59.7109375" style="421" bestFit="1" customWidth="1"/>
    <col min="13313" max="13313" width="57.85546875" style="421" bestFit="1" customWidth="1"/>
    <col min="13314" max="13314" width="35.28515625" style="421" bestFit="1" customWidth="1"/>
    <col min="13315" max="13315" width="28.140625" style="421" bestFit="1" customWidth="1"/>
    <col min="13316" max="13316" width="33.140625" style="421" bestFit="1" customWidth="1"/>
    <col min="13317" max="13317" width="26" style="421" bestFit="1" customWidth="1"/>
    <col min="13318" max="13318" width="19.140625" style="421" bestFit="1" customWidth="1"/>
    <col min="13319" max="13319" width="10.42578125" style="421" customWidth="1"/>
    <col min="13320" max="13320" width="11.85546875" style="421" customWidth="1"/>
    <col min="13321" max="13321" width="14.7109375" style="421" customWidth="1"/>
    <col min="13322" max="13322" width="9" style="421" bestFit="1" customWidth="1"/>
    <col min="13323" max="13562" width="9.140625" style="421"/>
    <col min="13563" max="13563" width="4.7109375" style="421" bestFit="1" customWidth="1"/>
    <col min="13564" max="13564" width="9.7109375" style="421" bestFit="1" customWidth="1"/>
    <col min="13565" max="13565" width="10" style="421" bestFit="1" customWidth="1"/>
    <col min="13566" max="13566" width="8.85546875" style="421" bestFit="1" customWidth="1"/>
    <col min="13567" max="13567" width="22.85546875" style="421" customWidth="1"/>
    <col min="13568" max="13568" width="59.7109375" style="421" bestFit="1" customWidth="1"/>
    <col min="13569" max="13569" width="57.85546875" style="421" bestFit="1" customWidth="1"/>
    <col min="13570" max="13570" width="35.28515625" style="421" bestFit="1" customWidth="1"/>
    <col min="13571" max="13571" width="28.140625" style="421" bestFit="1" customWidth="1"/>
    <col min="13572" max="13572" width="33.140625" style="421" bestFit="1" customWidth="1"/>
    <col min="13573" max="13573" width="26" style="421" bestFit="1" customWidth="1"/>
    <col min="13574" max="13574" width="19.140625" style="421" bestFit="1" customWidth="1"/>
    <col min="13575" max="13575" width="10.42578125" style="421" customWidth="1"/>
    <col min="13576" max="13576" width="11.85546875" style="421" customWidth="1"/>
    <col min="13577" max="13577" width="14.7109375" style="421" customWidth="1"/>
    <col min="13578" max="13578" width="9" style="421" bestFit="1" customWidth="1"/>
    <col min="13579" max="13818" width="9.140625" style="421"/>
    <col min="13819" max="13819" width="4.7109375" style="421" bestFit="1" customWidth="1"/>
    <col min="13820" max="13820" width="9.7109375" style="421" bestFit="1" customWidth="1"/>
    <col min="13821" max="13821" width="10" style="421" bestFit="1" customWidth="1"/>
    <col min="13822" max="13822" width="8.85546875" style="421" bestFit="1" customWidth="1"/>
    <col min="13823" max="13823" width="22.85546875" style="421" customWidth="1"/>
    <col min="13824" max="13824" width="59.7109375" style="421" bestFit="1" customWidth="1"/>
    <col min="13825" max="13825" width="57.85546875" style="421" bestFit="1" customWidth="1"/>
    <col min="13826" max="13826" width="35.28515625" style="421" bestFit="1" customWidth="1"/>
    <col min="13827" max="13827" width="28.140625" style="421" bestFit="1" customWidth="1"/>
    <col min="13828" max="13828" width="33.140625" style="421" bestFit="1" customWidth="1"/>
    <col min="13829" max="13829" width="26" style="421" bestFit="1" customWidth="1"/>
    <col min="13830" max="13830" width="19.140625" style="421" bestFit="1" customWidth="1"/>
    <col min="13831" max="13831" width="10.42578125" style="421" customWidth="1"/>
    <col min="13832" max="13832" width="11.85546875" style="421" customWidth="1"/>
    <col min="13833" max="13833" width="14.7109375" style="421" customWidth="1"/>
    <col min="13834" max="13834" width="9" style="421" bestFit="1" customWidth="1"/>
    <col min="13835" max="14074" width="9.140625" style="421"/>
    <col min="14075" max="14075" width="4.7109375" style="421" bestFit="1" customWidth="1"/>
    <col min="14076" max="14076" width="9.7109375" style="421" bestFit="1" customWidth="1"/>
    <col min="14077" max="14077" width="10" style="421" bestFit="1" customWidth="1"/>
    <col min="14078" max="14078" width="8.85546875" style="421" bestFit="1" customWidth="1"/>
    <col min="14079" max="14079" width="22.85546875" style="421" customWidth="1"/>
    <col min="14080" max="14080" width="59.7109375" style="421" bestFit="1" customWidth="1"/>
    <col min="14081" max="14081" width="57.85546875" style="421" bestFit="1" customWidth="1"/>
    <col min="14082" max="14082" width="35.28515625" style="421" bestFit="1" customWidth="1"/>
    <col min="14083" max="14083" width="28.140625" style="421" bestFit="1" customWidth="1"/>
    <col min="14084" max="14084" width="33.140625" style="421" bestFit="1" customWidth="1"/>
    <col min="14085" max="14085" width="26" style="421" bestFit="1" customWidth="1"/>
    <col min="14086" max="14086" width="19.140625" style="421" bestFit="1" customWidth="1"/>
    <col min="14087" max="14087" width="10.42578125" style="421" customWidth="1"/>
    <col min="14088" max="14088" width="11.85546875" style="421" customWidth="1"/>
    <col min="14089" max="14089" width="14.7109375" style="421" customWidth="1"/>
    <col min="14090" max="14090" width="9" style="421" bestFit="1" customWidth="1"/>
    <col min="14091" max="14330" width="9.140625" style="421"/>
    <col min="14331" max="14331" width="4.7109375" style="421" bestFit="1" customWidth="1"/>
    <col min="14332" max="14332" width="9.7109375" style="421" bestFit="1" customWidth="1"/>
    <col min="14333" max="14333" width="10" style="421" bestFit="1" customWidth="1"/>
    <col min="14334" max="14334" width="8.85546875" style="421" bestFit="1" customWidth="1"/>
    <col min="14335" max="14335" width="22.85546875" style="421" customWidth="1"/>
    <col min="14336" max="14336" width="59.7109375" style="421" bestFit="1" customWidth="1"/>
    <col min="14337" max="14337" width="57.85546875" style="421" bestFit="1" customWidth="1"/>
    <col min="14338" max="14338" width="35.28515625" style="421" bestFit="1" customWidth="1"/>
    <col min="14339" max="14339" width="28.140625" style="421" bestFit="1" customWidth="1"/>
    <col min="14340" max="14340" width="33.140625" style="421" bestFit="1" customWidth="1"/>
    <col min="14341" max="14341" width="26" style="421" bestFit="1" customWidth="1"/>
    <col min="14342" max="14342" width="19.140625" style="421" bestFit="1" customWidth="1"/>
    <col min="14343" max="14343" width="10.42578125" style="421" customWidth="1"/>
    <col min="14344" max="14344" width="11.85546875" style="421" customWidth="1"/>
    <col min="14345" max="14345" width="14.7109375" style="421" customWidth="1"/>
    <col min="14346" max="14346" width="9" style="421" bestFit="1" customWidth="1"/>
    <col min="14347" max="14586" width="9.140625" style="421"/>
    <col min="14587" max="14587" width="4.7109375" style="421" bestFit="1" customWidth="1"/>
    <col min="14588" max="14588" width="9.7109375" style="421" bestFit="1" customWidth="1"/>
    <col min="14589" max="14589" width="10" style="421" bestFit="1" customWidth="1"/>
    <col min="14590" max="14590" width="8.85546875" style="421" bestFit="1" customWidth="1"/>
    <col min="14591" max="14591" width="22.85546875" style="421" customWidth="1"/>
    <col min="14592" max="14592" width="59.7109375" style="421" bestFit="1" customWidth="1"/>
    <col min="14593" max="14593" width="57.85546875" style="421" bestFit="1" customWidth="1"/>
    <col min="14594" max="14594" width="35.28515625" style="421" bestFit="1" customWidth="1"/>
    <col min="14595" max="14595" width="28.140625" style="421" bestFit="1" customWidth="1"/>
    <col min="14596" max="14596" width="33.140625" style="421" bestFit="1" customWidth="1"/>
    <col min="14597" max="14597" width="26" style="421" bestFit="1" customWidth="1"/>
    <col min="14598" max="14598" width="19.140625" style="421" bestFit="1" customWidth="1"/>
    <col min="14599" max="14599" width="10.42578125" style="421" customWidth="1"/>
    <col min="14600" max="14600" width="11.85546875" style="421" customWidth="1"/>
    <col min="14601" max="14601" width="14.7109375" style="421" customWidth="1"/>
    <col min="14602" max="14602" width="9" style="421" bestFit="1" customWidth="1"/>
    <col min="14603" max="14842" width="9.140625" style="421"/>
    <col min="14843" max="14843" width="4.7109375" style="421" bestFit="1" customWidth="1"/>
    <col min="14844" max="14844" width="9.7109375" style="421" bestFit="1" customWidth="1"/>
    <col min="14845" max="14845" width="10" style="421" bestFit="1" customWidth="1"/>
    <col min="14846" max="14846" width="8.85546875" style="421" bestFit="1" customWidth="1"/>
    <col min="14847" max="14847" width="22.85546875" style="421" customWidth="1"/>
    <col min="14848" max="14848" width="59.7109375" style="421" bestFit="1" customWidth="1"/>
    <col min="14849" max="14849" width="57.85546875" style="421" bestFit="1" customWidth="1"/>
    <col min="14850" max="14850" width="35.28515625" style="421" bestFit="1" customWidth="1"/>
    <col min="14851" max="14851" width="28.140625" style="421" bestFit="1" customWidth="1"/>
    <col min="14852" max="14852" width="33.140625" style="421" bestFit="1" customWidth="1"/>
    <col min="14853" max="14853" width="26" style="421" bestFit="1" customWidth="1"/>
    <col min="14854" max="14854" width="19.140625" style="421" bestFit="1" customWidth="1"/>
    <col min="14855" max="14855" width="10.42578125" style="421" customWidth="1"/>
    <col min="14856" max="14856" width="11.85546875" style="421" customWidth="1"/>
    <col min="14857" max="14857" width="14.7109375" style="421" customWidth="1"/>
    <col min="14858" max="14858" width="9" style="421" bestFit="1" customWidth="1"/>
    <col min="14859" max="15098" width="9.140625" style="421"/>
    <col min="15099" max="15099" width="4.7109375" style="421" bestFit="1" customWidth="1"/>
    <col min="15100" max="15100" width="9.7109375" style="421" bestFit="1" customWidth="1"/>
    <col min="15101" max="15101" width="10" style="421" bestFit="1" customWidth="1"/>
    <col min="15102" max="15102" width="8.85546875" style="421" bestFit="1" customWidth="1"/>
    <col min="15103" max="15103" width="22.85546875" style="421" customWidth="1"/>
    <col min="15104" max="15104" width="59.7109375" style="421" bestFit="1" customWidth="1"/>
    <col min="15105" max="15105" width="57.85546875" style="421" bestFit="1" customWidth="1"/>
    <col min="15106" max="15106" width="35.28515625" style="421" bestFit="1" customWidth="1"/>
    <col min="15107" max="15107" width="28.140625" style="421" bestFit="1" customWidth="1"/>
    <col min="15108" max="15108" width="33.140625" style="421" bestFit="1" customWidth="1"/>
    <col min="15109" max="15109" width="26" style="421" bestFit="1" customWidth="1"/>
    <col min="15110" max="15110" width="19.140625" style="421" bestFit="1" customWidth="1"/>
    <col min="15111" max="15111" width="10.42578125" style="421" customWidth="1"/>
    <col min="15112" max="15112" width="11.85546875" style="421" customWidth="1"/>
    <col min="15113" max="15113" width="14.7109375" style="421" customWidth="1"/>
    <col min="15114" max="15114" width="9" style="421" bestFit="1" customWidth="1"/>
    <col min="15115" max="15354" width="9.140625" style="421"/>
    <col min="15355" max="15355" width="4.7109375" style="421" bestFit="1" customWidth="1"/>
    <col min="15356" max="15356" width="9.7109375" style="421" bestFit="1" customWidth="1"/>
    <col min="15357" max="15357" width="10" style="421" bestFit="1" customWidth="1"/>
    <col min="15358" max="15358" width="8.85546875" style="421" bestFit="1" customWidth="1"/>
    <col min="15359" max="15359" width="22.85546875" style="421" customWidth="1"/>
    <col min="15360" max="15360" width="59.7109375" style="421" bestFit="1" customWidth="1"/>
    <col min="15361" max="15361" width="57.85546875" style="421" bestFit="1" customWidth="1"/>
    <col min="15362" max="15362" width="35.28515625" style="421" bestFit="1" customWidth="1"/>
    <col min="15363" max="15363" width="28.140625" style="421" bestFit="1" customWidth="1"/>
    <col min="15364" max="15364" width="33.140625" style="421" bestFit="1" customWidth="1"/>
    <col min="15365" max="15365" width="26" style="421" bestFit="1" customWidth="1"/>
    <col min="15366" max="15366" width="19.140625" style="421" bestFit="1" customWidth="1"/>
    <col min="15367" max="15367" width="10.42578125" style="421" customWidth="1"/>
    <col min="15368" max="15368" width="11.85546875" style="421" customWidth="1"/>
    <col min="15369" max="15369" width="14.7109375" style="421" customWidth="1"/>
    <col min="15370" max="15370" width="9" style="421" bestFit="1" customWidth="1"/>
    <col min="15371" max="15610" width="9.140625" style="421"/>
    <col min="15611" max="15611" width="4.7109375" style="421" bestFit="1" customWidth="1"/>
    <col min="15612" max="15612" width="9.7109375" style="421" bestFit="1" customWidth="1"/>
    <col min="15613" max="15613" width="10" style="421" bestFit="1" customWidth="1"/>
    <col min="15614" max="15614" width="8.85546875" style="421" bestFit="1" customWidth="1"/>
    <col min="15615" max="15615" width="22.85546875" style="421" customWidth="1"/>
    <col min="15616" max="15616" width="59.7109375" style="421" bestFit="1" customWidth="1"/>
    <col min="15617" max="15617" width="57.85546875" style="421" bestFit="1" customWidth="1"/>
    <col min="15618" max="15618" width="35.28515625" style="421" bestFit="1" customWidth="1"/>
    <col min="15619" max="15619" width="28.140625" style="421" bestFit="1" customWidth="1"/>
    <col min="15620" max="15620" width="33.140625" style="421" bestFit="1" customWidth="1"/>
    <col min="15621" max="15621" width="26" style="421" bestFit="1" customWidth="1"/>
    <col min="15622" max="15622" width="19.140625" style="421" bestFit="1" customWidth="1"/>
    <col min="15623" max="15623" width="10.42578125" style="421" customWidth="1"/>
    <col min="15624" max="15624" width="11.85546875" style="421" customWidth="1"/>
    <col min="15625" max="15625" width="14.7109375" style="421" customWidth="1"/>
    <col min="15626" max="15626" width="9" style="421" bestFit="1" customWidth="1"/>
    <col min="15627" max="15866" width="9.140625" style="421"/>
    <col min="15867" max="15867" width="4.7109375" style="421" bestFit="1" customWidth="1"/>
    <col min="15868" max="15868" width="9.7109375" style="421" bestFit="1" customWidth="1"/>
    <col min="15869" max="15869" width="10" style="421" bestFit="1" customWidth="1"/>
    <col min="15870" max="15870" width="8.85546875" style="421" bestFit="1" customWidth="1"/>
    <col min="15871" max="15871" width="22.85546875" style="421" customWidth="1"/>
    <col min="15872" max="15872" width="59.7109375" style="421" bestFit="1" customWidth="1"/>
    <col min="15873" max="15873" width="57.85546875" style="421" bestFit="1" customWidth="1"/>
    <col min="15874" max="15874" width="35.28515625" style="421" bestFit="1" customWidth="1"/>
    <col min="15875" max="15875" width="28.140625" style="421" bestFit="1" customWidth="1"/>
    <col min="15876" max="15876" width="33.140625" style="421" bestFit="1" customWidth="1"/>
    <col min="15877" max="15877" width="26" style="421" bestFit="1" customWidth="1"/>
    <col min="15878" max="15878" width="19.140625" style="421" bestFit="1" customWidth="1"/>
    <col min="15879" max="15879" width="10.42578125" style="421" customWidth="1"/>
    <col min="15880" max="15880" width="11.85546875" style="421" customWidth="1"/>
    <col min="15881" max="15881" width="14.7109375" style="421" customWidth="1"/>
    <col min="15882" max="15882" width="9" style="421" bestFit="1" customWidth="1"/>
    <col min="15883" max="16122" width="9.140625" style="421"/>
    <col min="16123" max="16123" width="4.7109375" style="421" bestFit="1" customWidth="1"/>
    <col min="16124" max="16124" width="9.7109375" style="421" bestFit="1" customWidth="1"/>
    <col min="16125" max="16125" width="10" style="421" bestFit="1" customWidth="1"/>
    <col min="16126" max="16126" width="8.85546875" style="421" bestFit="1" customWidth="1"/>
    <col min="16127" max="16127" width="22.85546875" style="421" customWidth="1"/>
    <col min="16128" max="16128" width="59.7109375" style="421" bestFit="1" customWidth="1"/>
    <col min="16129" max="16129" width="57.85546875" style="421" bestFit="1" customWidth="1"/>
    <col min="16130" max="16130" width="35.28515625" style="421" bestFit="1" customWidth="1"/>
    <col min="16131" max="16131" width="28.140625" style="421" bestFit="1" customWidth="1"/>
    <col min="16132" max="16132" width="33.140625" style="421" bestFit="1" customWidth="1"/>
    <col min="16133" max="16133" width="26" style="421" bestFit="1" customWidth="1"/>
    <col min="16134" max="16134" width="19.140625" style="421" bestFit="1" customWidth="1"/>
    <col min="16135" max="16135" width="10.42578125" style="421" customWidth="1"/>
    <col min="16136" max="16136" width="11.85546875" style="421" customWidth="1"/>
    <col min="16137" max="16137" width="14.7109375" style="421" customWidth="1"/>
    <col min="16138" max="16138" width="9" style="421" bestFit="1" customWidth="1"/>
    <col min="16139" max="16384" width="9.140625" style="421"/>
  </cols>
  <sheetData>
    <row r="1" spans="1:19" x14ac:dyDescent="0.25">
      <c r="M1" s="423"/>
      <c r="N1" s="423"/>
      <c r="O1" s="423"/>
      <c r="P1" s="423"/>
    </row>
    <row r="2" spans="1:19" x14ac:dyDescent="0.25">
      <c r="A2" s="422" t="s">
        <v>1427</v>
      </c>
      <c r="M2" s="423"/>
      <c r="N2" s="423"/>
      <c r="O2" s="423"/>
      <c r="P2" s="423"/>
    </row>
    <row r="3" spans="1:19" x14ac:dyDescent="0.25">
      <c r="M3" s="423"/>
      <c r="N3" s="423"/>
      <c r="O3" s="423"/>
      <c r="P3" s="423"/>
    </row>
    <row r="4" spans="1:19" s="425"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424"/>
    </row>
    <row r="5" spans="1:19" s="425" customFormat="1" x14ac:dyDescent="0.2">
      <c r="A5" s="689"/>
      <c r="B5" s="691"/>
      <c r="C5" s="691"/>
      <c r="D5" s="691"/>
      <c r="E5" s="689"/>
      <c r="F5" s="689"/>
      <c r="G5" s="689"/>
      <c r="H5" s="453" t="s">
        <v>14</v>
      </c>
      <c r="I5" s="453" t="s">
        <v>15</v>
      </c>
      <c r="J5" s="689"/>
      <c r="K5" s="454">
        <v>2018</v>
      </c>
      <c r="L5" s="454">
        <v>2019</v>
      </c>
      <c r="M5" s="455">
        <v>2018</v>
      </c>
      <c r="N5" s="455">
        <v>2019</v>
      </c>
      <c r="O5" s="455">
        <v>2018</v>
      </c>
      <c r="P5" s="455">
        <v>2019</v>
      </c>
      <c r="Q5" s="689"/>
      <c r="R5" s="691"/>
      <c r="S5" s="424"/>
    </row>
    <row r="6" spans="1:19" s="425" customFormat="1" ht="15.75" customHeight="1" x14ac:dyDescent="0.2">
      <c r="A6" s="80" t="s">
        <v>16</v>
      </c>
      <c r="B6" s="454" t="s">
        <v>17</v>
      </c>
      <c r="C6" s="454" t="s">
        <v>18</v>
      </c>
      <c r="D6" s="454" t="s">
        <v>19</v>
      </c>
      <c r="E6" s="80" t="s">
        <v>20</v>
      </c>
      <c r="F6" s="80" t="s">
        <v>21</v>
      </c>
      <c r="G6" s="80" t="s">
        <v>22</v>
      </c>
      <c r="H6" s="454" t="s">
        <v>23</v>
      </c>
      <c r="I6" s="454" t="s">
        <v>24</v>
      </c>
      <c r="J6" s="80" t="s">
        <v>25</v>
      </c>
      <c r="K6" s="454" t="s">
        <v>26</v>
      </c>
      <c r="L6" s="454" t="s">
        <v>27</v>
      </c>
      <c r="M6" s="456" t="s">
        <v>28</v>
      </c>
      <c r="N6" s="456" t="s">
        <v>29</v>
      </c>
      <c r="O6" s="456" t="s">
        <v>30</v>
      </c>
      <c r="P6" s="456" t="s">
        <v>31</v>
      </c>
      <c r="Q6" s="80" t="s">
        <v>32</v>
      </c>
      <c r="R6" s="454" t="s">
        <v>33</v>
      </c>
      <c r="S6" s="424"/>
    </row>
    <row r="7" spans="1:19" s="486" customFormat="1" ht="30" x14ac:dyDescent="0.25">
      <c r="A7" s="888">
        <v>1</v>
      </c>
      <c r="B7" s="888">
        <v>1</v>
      </c>
      <c r="C7" s="888">
        <v>4</v>
      </c>
      <c r="D7" s="890">
        <v>2</v>
      </c>
      <c r="E7" s="892" t="s">
        <v>1377</v>
      </c>
      <c r="F7" s="890" t="s">
        <v>1378</v>
      </c>
      <c r="G7" s="890" t="s">
        <v>1379</v>
      </c>
      <c r="H7" s="483" t="s">
        <v>201</v>
      </c>
      <c r="I7" s="484" t="s">
        <v>960</v>
      </c>
      <c r="J7" s="890" t="s">
        <v>1380</v>
      </c>
      <c r="K7" s="897" t="s">
        <v>310</v>
      </c>
      <c r="L7" s="890"/>
      <c r="M7" s="899">
        <v>14010</v>
      </c>
      <c r="N7" s="901"/>
      <c r="O7" s="899">
        <v>14010</v>
      </c>
      <c r="P7" s="901"/>
      <c r="Q7" s="890" t="s">
        <v>1381</v>
      </c>
      <c r="R7" s="890" t="s">
        <v>1382</v>
      </c>
      <c r="S7" s="485"/>
    </row>
    <row r="8" spans="1:19" s="486" customFormat="1" ht="30" x14ac:dyDescent="0.25">
      <c r="A8" s="889"/>
      <c r="B8" s="889"/>
      <c r="C8" s="889"/>
      <c r="D8" s="891"/>
      <c r="E8" s="893"/>
      <c r="F8" s="891"/>
      <c r="G8" s="891"/>
      <c r="H8" s="483" t="s">
        <v>1383</v>
      </c>
      <c r="I8" s="484" t="s">
        <v>835</v>
      </c>
      <c r="J8" s="891"/>
      <c r="K8" s="898"/>
      <c r="L8" s="891"/>
      <c r="M8" s="900"/>
      <c r="N8" s="902"/>
      <c r="O8" s="900"/>
      <c r="P8" s="902"/>
      <c r="Q8" s="891"/>
      <c r="R8" s="891"/>
      <c r="S8" s="485"/>
    </row>
    <row r="9" spans="1:19" s="486" customFormat="1" ht="30" x14ac:dyDescent="0.25">
      <c r="A9" s="888">
        <v>2</v>
      </c>
      <c r="B9" s="894">
        <v>1</v>
      </c>
      <c r="C9" s="894">
        <v>4</v>
      </c>
      <c r="D9" s="895">
        <v>2</v>
      </c>
      <c r="E9" s="896" t="s">
        <v>1384</v>
      </c>
      <c r="F9" s="895" t="s">
        <v>1385</v>
      </c>
      <c r="G9" s="890" t="s">
        <v>1386</v>
      </c>
      <c r="H9" s="487" t="s">
        <v>1307</v>
      </c>
      <c r="I9" s="484" t="s">
        <v>214</v>
      </c>
      <c r="J9" s="895" t="s">
        <v>1387</v>
      </c>
      <c r="K9" s="905" t="s">
        <v>39</v>
      </c>
      <c r="L9" s="895"/>
      <c r="M9" s="906">
        <v>9790</v>
      </c>
      <c r="N9" s="895"/>
      <c r="O9" s="906">
        <v>9790</v>
      </c>
      <c r="P9" s="895"/>
      <c r="Q9" s="895" t="s">
        <v>1381</v>
      </c>
      <c r="R9" s="895" t="s">
        <v>1382</v>
      </c>
      <c r="S9" s="485"/>
    </row>
    <row r="10" spans="1:19" s="486" customFormat="1" ht="30" x14ac:dyDescent="0.25">
      <c r="A10" s="889"/>
      <c r="B10" s="894"/>
      <c r="C10" s="894"/>
      <c r="D10" s="895"/>
      <c r="E10" s="896"/>
      <c r="F10" s="895"/>
      <c r="G10" s="891"/>
      <c r="H10" s="487" t="s">
        <v>1383</v>
      </c>
      <c r="I10" s="484" t="s">
        <v>835</v>
      </c>
      <c r="J10" s="895"/>
      <c r="K10" s="905"/>
      <c r="L10" s="895"/>
      <c r="M10" s="906"/>
      <c r="N10" s="895"/>
      <c r="O10" s="906"/>
      <c r="P10" s="895"/>
      <c r="Q10" s="895"/>
      <c r="R10" s="895"/>
      <c r="S10" s="485"/>
    </row>
    <row r="11" spans="1:19" s="491" customFormat="1" ht="105" x14ac:dyDescent="0.25">
      <c r="A11" s="488">
        <v>3</v>
      </c>
      <c r="B11" s="488">
        <v>1</v>
      </c>
      <c r="C11" s="488">
        <v>4</v>
      </c>
      <c r="D11" s="487">
        <v>2</v>
      </c>
      <c r="E11" s="489" t="s">
        <v>1388</v>
      </c>
      <c r="F11" s="487" t="s">
        <v>1389</v>
      </c>
      <c r="G11" s="487" t="s">
        <v>144</v>
      </c>
      <c r="H11" s="487" t="s">
        <v>940</v>
      </c>
      <c r="I11" s="484" t="s">
        <v>164</v>
      </c>
      <c r="J11" s="487" t="s">
        <v>1390</v>
      </c>
      <c r="K11" s="483" t="s">
        <v>52</v>
      </c>
      <c r="L11" s="483"/>
      <c r="M11" s="490">
        <v>64200</v>
      </c>
      <c r="N11" s="490"/>
      <c r="O11" s="490">
        <v>64200</v>
      </c>
      <c r="P11" s="490"/>
      <c r="Q11" s="487" t="s">
        <v>1381</v>
      </c>
      <c r="R11" s="487" t="s">
        <v>1382</v>
      </c>
    </row>
    <row r="12" spans="1:19" s="491" customFormat="1" ht="30" x14ac:dyDescent="0.25">
      <c r="A12" s="894">
        <v>4</v>
      </c>
      <c r="B12" s="894">
        <v>1</v>
      </c>
      <c r="C12" s="894">
        <v>4</v>
      </c>
      <c r="D12" s="895">
        <v>5</v>
      </c>
      <c r="E12" s="896" t="s">
        <v>1391</v>
      </c>
      <c r="F12" s="895" t="s">
        <v>1392</v>
      </c>
      <c r="G12" s="888" t="s">
        <v>1393</v>
      </c>
      <c r="H12" s="487" t="s">
        <v>201</v>
      </c>
      <c r="I12" s="488">
        <v>40</v>
      </c>
      <c r="J12" s="895" t="s">
        <v>1390</v>
      </c>
      <c r="K12" s="894" t="s">
        <v>39</v>
      </c>
      <c r="L12" s="894"/>
      <c r="M12" s="906">
        <v>60000</v>
      </c>
      <c r="N12" s="906"/>
      <c r="O12" s="906">
        <v>60000</v>
      </c>
      <c r="P12" s="894"/>
      <c r="Q12" s="895" t="s">
        <v>1381</v>
      </c>
      <c r="R12" s="895" t="s">
        <v>1382</v>
      </c>
    </row>
    <row r="13" spans="1:19" s="491" customFormat="1" ht="30" x14ac:dyDescent="0.25">
      <c r="A13" s="894"/>
      <c r="B13" s="894"/>
      <c r="C13" s="894"/>
      <c r="D13" s="895"/>
      <c r="E13" s="896"/>
      <c r="F13" s="895"/>
      <c r="G13" s="903"/>
      <c r="H13" s="487" t="s">
        <v>940</v>
      </c>
      <c r="I13" s="488">
        <v>20</v>
      </c>
      <c r="J13" s="895"/>
      <c r="K13" s="894"/>
      <c r="L13" s="894"/>
      <c r="M13" s="906"/>
      <c r="N13" s="906"/>
      <c r="O13" s="906"/>
      <c r="P13" s="894"/>
      <c r="Q13" s="895"/>
      <c r="R13" s="895"/>
    </row>
    <row r="14" spans="1:19" s="491" customFormat="1" ht="30" x14ac:dyDescent="0.25">
      <c r="A14" s="894"/>
      <c r="B14" s="894"/>
      <c r="C14" s="894"/>
      <c r="D14" s="895"/>
      <c r="E14" s="896"/>
      <c r="F14" s="895"/>
      <c r="G14" s="904"/>
      <c r="H14" s="487" t="s">
        <v>1383</v>
      </c>
      <c r="I14" s="484" t="s">
        <v>1394</v>
      </c>
      <c r="J14" s="895"/>
      <c r="K14" s="894"/>
      <c r="L14" s="894"/>
      <c r="M14" s="906"/>
      <c r="N14" s="906"/>
      <c r="O14" s="906"/>
      <c r="P14" s="894"/>
      <c r="Q14" s="895"/>
      <c r="R14" s="895"/>
    </row>
    <row r="15" spans="1:19" s="499" customFormat="1" ht="135" x14ac:dyDescent="0.25">
      <c r="A15" s="488">
        <v>5</v>
      </c>
      <c r="B15" s="492">
        <v>1</v>
      </c>
      <c r="C15" s="492">
        <v>4</v>
      </c>
      <c r="D15" s="493">
        <v>5</v>
      </c>
      <c r="E15" s="493" t="s">
        <v>1395</v>
      </c>
      <c r="F15" s="493" t="s">
        <v>1021</v>
      </c>
      <c r="G15" s="493" t="s">
        <v>37</v>
      </c>
      <c r="H15" s="493" t="s">
        <v>106</v>
      </c>
      <c r="I15" s="494" t="s">
        <v>89</v>
      </c>
      <c r="J15" s="493" t="s">
        <v>108</v>
      </c>
      <c r="K15" s="495" t="s">
        <v>1135</v>
      </c>
      <c r="L15" s="496"/>
      <c r="M15" s="497">
        <v>27588.5</v>
      </c>
      <c r="N15" s="497"/>
      <c r="O15" s="497">
        <v>20963.5</v>
      </c>
      <c r="P15" s="497"/>
      <c r="Q15" s="493" t="s">
        <v>109</v>
      </c>
      <c r="R15" s="493" t="s">
        <v>1022</v>
      </c>
      <c r="S15" s="498"/>
    </row>
    <row r="16" spans="1:19" s="502" customFormat="1" ht="150" x14ac:dyDescent="0.25">
      <c r="A16" s="488">
        <v>6</v>
      </c>
      <c r="B16" s="488">
        <v>1</v>
      </c>
      <c r="C16" s="488">
        <v>4</v>
      </c>
      <c r="D16" s="487">
        <v>2</v>
      </c>
      <c r="E16" s="489" t="s">
        <v>1396</v>
      </c>
      <c r="F16" s="487" t="s">
        <v>1397</v>
      </c>
      <c r="G16" s="487" t="s">
        <v>66</v>
      </c>
      <c r="H16" s="487" t="s">
        <v>1383</v>
      </c>
      <c r="I16" s="484" t="s">
        <v>102</v>
      </c>
      <c r="J16" s="487" t="s">
        <v>1398</v>
      </c>
      <c r="K16" s="500"/>
      <c r="L16" s="483" t="s">
        <v>1135</v>
      </c>
      <c r="M16" s="490"/>
      <c r="N16" s="490">
        <v>27000</v>
      </c>
      <c r="O16" s="490"/>
      <c r="P16" s="490">
        <v>27000</v>
      </c>
      <c r="Q16" s="487" t="s">
        <v>1381</v>
      </c>
      <c r="R16" s="487" t="s">
        <v>1382</v>
      </c>
      <c r="S16" s="501"/>
    </row>
    <row r="17" spans="1:19" s="502" customFormat="1" x14ac:dyDescent="0.2">
      <c r="A17" s="888">
        <v>7</v>
      </c>
      <c r="B17" s="894">
        <v>1</v>
      </c>
      <c r="C17" s="894">
        <v>4</v>
      </c>
      <c r="D17" s="895">
        <v>2</v>
      </c>
      <c r="E17" s="896" t="s">
        <v>1399</v>
      </c>
      <c r="F17" s="907" t="s">
        <v>1400</v>
      </c>
      <c r="G17" s="890" t="s">
        <v>1386</v>
      </c>
      <c r="H17" s="487" t="s">
        <v>42</v>
      </c>
      <c r="I17" s="484" t="s">
        <v>214</v>
      </c>
      <c r="J17" s="895" t="s">
        <v>1401</v>
      </c>
      <c r="K17" s="905"/>
      <c r="L17" s="895" t="s">
        <v>39</v>
      </c>
      <c r="M17" s="906"/>
      <c r="N17" s="909">
        <v>10000</v>
      </c>
      <c r="O17" s="906"/>
      <c r="P17" s="909">
        <v>10000</v>
      </c>
      <c r="Q17" s="895" t="s">
        <v>1381</v>
      </c>
      <c r="R17" s="895" t="s">
        <v>1382</v>
      </c>
      <c r="S17" s="501"/>
    </row>
    <row r="18" spans="1:19" s="502" customFormat="1" ht="30" x14ac:dyDescent="0.2">
      <c r="A18" s="889"/>
      <c r="B18" s="894"/>
      <c r="C18" s="894"/>
      <c r="D18" s="895"/>
      <c r="E18" s="896"/>
      <c r="F18" s="908"/>
      <c r="G18" s="891"/>
      <c r="H18" s="487" t="s">
        <v>1383</v>
      </c>
      <c r="I18" s="484" t="s">
        <v>835</v>
      </c>
      <c r="J18" s="895"/>
      <c r="K18" s="905"/>
      <c r="L18" s="895"/>
      <c r="M18" s="906"/>
      <c r="N18" s="909"/>
      <c r="O18" s="906"/>
      <c r="P18" s="909"/>
      <c r="Q18" s="895"/>
      <c r="R18" s="895"/>
      <c r="S18" s="501"/>
    </row>
    <row r="19" spans="1:19" s="502" customFormat="1" x14ac:dyDescent="0.2">
      <c r="A19" s="888">
        <v>8</v>
      </c>
      <c r="B19" s="894">
        <v>1</v>
      </c>
      <c r="C19" s="894">
        <v>4</v>
      </c>
      <c r="D19" s="895">
        <v>2</v>
      </c>
      <c r="E19" s="896" t="s">
        <v>1402</v>
      </c>
      <c r="F19" s="895" t="s">
        <v>1403</v>
      </c>
      <c r="G19" s="890" t="s">
        <v>1386</v>
      </c>
      <c r="H19" s="487" t="s">
        <v>42</v>
      </c>
      <c r="I19" s="484" t="s">
        <v>214</v>
      </c>
      <c r="J19" s="895" t="s">
        <v>1401</v>
      </c>
      <c r="K19" s="905"/>
      <c r="L19" s="895" t="s">
        <v>39</v>
      </c>
      <c r="M19" s="906"/>
      <c r="N19" s="909">
        <v>10000</v>
      </c>
      <c r="O19" s="910"/>
      <c r="P19" s="909">
        <v>10000</v>
      </c>
      <c r="Q19" s="895" t="s">
        <v>1381</v>
      </c>
      <c r="R19" s="895" t="s">
        <v>1382</v>
      </c>
      <c r="S19" s="501"/>
    </row>
    <row r="20" spans="1:19" s="502" customFormat="1" ht="30" x14ac:dyDescent="0.2">
      <c r="A20" s="889"/>
      <c r="B20" s="894"/>
      <c r="C20" s="894"/>
      <c r="D20" s="895"/>
      <c r="E20" s="896"/>
      <c r="F20" s="895"/>
      <c r="G20" s="891"/>
      <c r="H20" s="487" t="s">
        <v>1383</v>
      </c>
      <c r="I20" s="484" t="s">
        <v>835</v>
      </c>
      <c r="J20" s="895"/>
      <c r="K20" s="905"/>
      <c r="L20" s="895"/>
      <c r="M20" s="906"/>
      <c r="N20" s="909"/>
      <c r="O20" s="910"/>
      <c r="P20" s="909"/>
      <c r="Q20" s="895"/>
      <c r="R20" s="895"/>
      <c r="S20" s="501"/>
    </row>
    <row r="21" spans="1:19" s="502" customFormat="1" ht="30" x14ac:dyDescent="0.2">
      <c r="A21" s="888">
        <v>9</v>
      </c>
      <c r="B21" s="888">
        <v>1</v>
      </c>
      <c r="C21" s="888">
        <v>4</v>
      </c>
      <c r="D21" s="890">
        <v>2</v>
      </c>
      <c r="E21" s="892" t="s">
        <v>1404</v>
      </c>
      <c r="F21" s="890" t="s">
        <v>1405</v>
      </c>
      <c r="G21" s="890" t="s">
        <v>1406</v>
      </c>
      <c r="H21" s="487" t="s">
        <v>940</v>
      </c>
      <c r="I21" s="484" t="s">
        <v>214</v>
      </c>
      <c r="J21" s="890" t="s">
        <v>1407</v>
      </c>
      <c r="K21" s="913"/>
      <c r="L21" s="897" t="s">
        <v>39</v>
      </c>
      <c r="M21" s="899"/>
      <c r="N21" s="899">
        <v>20000</v>
      </c>
      <c r="O21" s="899"/>
      <c r="P21" s="899">
        <v>20000</v>
      </c>
      <c r="Q21" s="890" t="s">
        <v>1381</v>
      </c>
      <c r="R21" s="890" t="s">
        <v>1382</v>
      </c>
      <c r="S21" s="501"/>
    </row>
    <row r="22" spans="1:19" s="502" customFormat="1" ht="30" x14ac:dyDescent="0.2">
      <c r="A22" s="889"/>
      <c r="B22" s="889"/>
      <c r="C22" s="889"/>
      <c r="D22" s="891"/>
      <c r="E22" s="893"/>
      <c r="F22" s="891"/>
      <c r="G22" s="891"/>
      <c r="H22" s="487" t="s">
        <v>201</v>
      </c>
      <c r="I22" s="484" t="s">
        <v>343</v>
      </c>
      <c r="J22" s="891"/>
      <c r="K22" s="914"/>
      <c r="L22" s="898"/>
      <c r="M22" s="900"/>
      <c r="N22" s="900"/>
      <c r="O22" s="900"/>
      <c r="P22" s="900"/>
      <c r="Q22" s="891"/>
      <c r="R22" s="891"/>
      <c r="S22" s="501"/>
    </row>
    <row r="23" spans="1:19" s="502" customFormat="1" ht="120" x14ac:dyDescent="0.25">
      <c r="A23" s="488">
        <v>10</v>
      </c>
      <c r="B23" s="488">
        <v>1</v>
      </c>
      <c r="C23" s="488">
        <v>4</v>
      </c>
      <c r="D23" s="487">
        <v>2</v>
      </c>
      <c r="E23" s="489" t="s">
        <v>1408</v>
      </c>
      <c r="F23" s="487" t="s">
        <v>1409</v>
      </c>
      <c r="G23" s="487" t="s">
        <v>206</v>
      </c>
      <c r="H23" s="487" t="s">
        <v>42</v>
      </c>
      <c r="I23" s="484" t="s">
        <v>131</v>
      </c>
      <c r="J23" s="487" t="s">
        <v>1410</v>
      </c>
      <c r="K23" s="486"/>
      <c r="L23" s="483" t="s">
        <v>435</v>
      </c>
      <c r="M23" s="490"/>
      <c r="N23" s="490">
        <v>14000</v>
      </c>
      <c r="O23" s="490"/>
      <c r="P23" s="490">
        <v>14000</v>
      </c>
      <c r="Q23" s="487" t="s">
        <v>1381</v>
      </c>
      <c r="R23" s="487" t="s">
        <v>1382</v>
      </c>
      <c r="S23" s="501"/>
    </row>
    <row r="24" spans="1:19" s="502" customFormat="1" x14ac:dyDescent="0.2">
      <c r="A24" s="888">
        <v>11</v>
      </c>
      <c r="B24" s="894">
        <v>1</v>
      </c>
      <c r="C24" s="894">
        <v>4</v>
      </c>
      <c r="D24" s="895">
        <v>5</v>
      </c>
      <c r="E24" s="896" t="s">
        <v>1411</v>
      </c>
      <c r="F24" s="895" t="s">
        <v>1412</v>
      </c>
      <c r="G24" s="890" t="s">
        <v>1413</v>
      </c>
      <c r="H24" s="487" t="s">
        <v>167</v>
      </c>
      <c r="I24" s="484" t="s">
        <v>128</v>
      </c>
      <c r="J24" s="895" t="s">
        <v>1414</v>
      </c>
      <c r="K24" s="905"/>
      <c r="L24" s="895" t="s">
        <v>39</v>
      </c>
      <c r="M24" s="906"/>
      <c r="N24" s="909">
        <v>22000</v>
      </c>
      <c r="O24" s="910"/>
      <c r="P24" s="909">
        <v>22000</v>
      </c>
      <c r="Q24" s="895" t="s">
        <v>1381</v>
      </c>
      <c r="R24" s="895" t="s">
        <v>1382</v>
      </c>
      <c r="S24" s="501"/>
    </row>
    <row r="25" spans="1:19" s="502" customFormat="1" x14ac:dyDescent="0.2">
      <c r="A25" s="911"/>
      <c r="B25" s="894"/>
      <c r="C25" s="894"/>
      <c r="D25" s="895"/>
      <c r="E25" s="896"/>
      <c r="F25" s="895"/>
      <c r="G25" s="912"/>
      <c r="H25" s="487" t="s">
        <v>42</v>
      </c>
      <c r="I25" s="484" t="s">
        <v>146</v>
      </c>
      <c r="J25" s="895"/>
      <c r="K25" s="905"/>
      <c r="L25" s="895"/>
      <c r="M25" s="906"/>
      <c r="N25" s="909"/>
      <c r="O25" s="910"/>
      <c r="P25" s="909"/>
      <c r="Q25" s="895"/>
      <c r="R25" s="895"/>
      <c r="S25" s="501"/>
    </row>
    <row r="26" spans="1:19" s="502" customFormat="1" ht="30" x14ac:dyDescent="0.2">
      <c r="A26" s="889"/>
      <c r="B26" s="894"/>
      <c r="C26" s="894"/>
      <c r="D26" s="895"/>
      <c r="E26" s="896"/>
      <c r="F26" s="895"/>
      <c r="G26" s="891"/>
      <c r="H26" s="487" t="s">
        <v>1383</v>
      </c>
      <c r="I26" s="484" t="s">
        <v>835</v>
      </c>
      <c r="J26" s="895"/>
      <c r="K26" s="905"/>
      <c r="L26" s="895"/>
      <c r="M26" s="906"/>
      <c r="N26" s="909"/>
      <c r="O26" s="910"/>
      <c r="P26" s="909"/>
      <c r="Q26" s="895"/>
      <c r="R26" s="895"/>
      <c r="S26" s="501"/>
    </row>
    <row r="27" spans="1:19" s="503" customFormat="1" ht="30" x14ac:dyDescent="0.25">
      <c r="A27" s="915">
        <v>12</v>
      </c>
      <c r="B27" s="915">
        <v>2</v>
      </c>
      <c r="C27" s="916">
        <v>4</v>
      </c>
      <c r="D27" s="915">
        <v>5</v>
      </c>
      <c r="E27" s="917" t="s">
        <v>1415</v>
      </c>
      <c r="F27" s="916" t="s">
        <v>1416</v>
      </c>
      <c r="G27" s="916" t="s">
        <v>1417</v>
      </c>
      <c r="H27" s="493" t="s">
        <v>149</v>
      </c>
      <c r="I27" s="494" t="s">
        <v>50</v>
      </c>
      <c r="J27" s="918" t="s">
        <v>1418</v>
      </c>
      <c r="K27" s="922"/>
      <c r="L27" s="922" t="s">
        <v>121</v>
      </c>
      <c r="M27" s="923"/>
      <c r="N27" s="923">
        <v>87851.46</v>
      </c>
      <c r="O27" s="923"/>
      <c r="P27" s="923">
        <v>79130</v>
      </c>
      <c r="Q27" s="916" t="s">
        <v>1419</v>
      </c>
      <c r="R27" s="916" t="s">
        <v>1420</v>
      </c>
      <c r="S27" s="499"/>
    </row>
    <row r="28" spans="1:19" s="503" customFormat="1" ht="30" x14ac:dyDescent="0.25">
      <c r="A28" s="915"/>
      <c r="B28" s="915"/>
      <c r="C28" s="916"/>
      <c r="D28" s="915"/>
      <c r="E28" s="917"/>
      <c r="F28" s="916"/>
      <c r="G28" s="916"/>
      <c r="H28" s="493" t="s">
        <v>940</v>
      </c>
      <c r="I28" s="494" t="s">
        <v>214</v>
      </c>
      <c r="J28" s="919"/>
      <c r="K28" s="922"/>
      <c r="L28" s="922"/>
      <c r="M28" s="923"/>
      <c r="N28" s="923"/>
      <c r="O28" s="923"/>
      <c r="P28" s="923"/>
      <c r="Q28" s="916"/>
      <c r="R28" s="916"/>
      <c r="S28" s="499"/>
    </row>
    <row r="29" spans="1:19" s="503" customFormat="1" ht="30" x14ac:dyDescent="0.25">
      <c r="A29" s="915"/>
      <c r="B29" s="915"/>
      <c r="C29" s="916"/>
      <c r="D29" s="915"/>
      <c r="E29" s="917"/>
      <c r="F29" s="916"/>
      <c r="G29" s="916"/>
      <c r="H29" s="493" t="s">
        <v>1383</v>
      </c>
      <c r="I29" s="494" t="s">
        <v>1394</v>
      </c>
      <c r="J29" s="920"/>
      <c r="K29" s="922"/>
      <c r="L29" s="922"/>
      <c r="M29" s="923"/>
      <c r="N29" s="923"/>
      <c r="O29" s="923"/>
      <c r="P29" s="923"/>
      <c r="Q29" s="916"/>
      <c r="R29" s="916"/>
      <c r="S29" s="499"/>
    </row>
    <row r="30" spans="1:19" s="499" customFormat="1" ht="120" x14ac:dyDescent="0.25">
      <c r="A30" s="488">
        <v>13</v>
      </c>
      <c r="B30" s="488">
        <v>1</v>
      </c>
      <c r="C30" s="488">
        <v>4</v>
      </c>
      <c r="D30" s="487">
        <v>5</v>
      </c>
      <c r="E30" s="489" t="s">
        <v>1421</v>
      </c>
      <c r="F30" s="487" t="s">
        <v>1422</v>
      </c>
      <c r="G30" s="487" t="s">
        <v>144</v>
      </c>
      <c r="H30" s="487" t="s">
        <v>42</v>
      </c>
      <c r="I30" s="484" t="s">
        <v>164</v>
      </c>
      <c r="J30" s="487" t="s">
        <v>1423</v>
      </c>
      <c r="K30" s="500"/>
      <c r="L30" s="483" t="s">
        <v>52</v>
      </c>
      <c r="M30" s="490"/>
      <c r="N30" s="490">
        <v>52870</v>
      </c>
      <c r="O30" s="490"/>
      <c r="P30" s="490">
        <v>52870</v>
      </c>
      <c r="Q30" s="487" t="s">
        <v>1381</v>
      </c>
      <c r="R30" s="487" t="s">
        <v>1382</v>
      </c>
    </row>
    <row r="31" spans="1:19" s="499" customFormat="1" ht="150" x14ac:dyDescent="0.25">
      <c r="A31" s="488">
        <v>14</v>
      </c>
      <c r="B31" s="488">
        <v>1</v>
      </c>
      <c r="C31" s="488">
        <v>4</v>
      </c>
      <c r="D31" s="487">
        <v>5</v>
      </c>
      <c r="E31" s="489" t="s">
        <v>1424</v>
      </c>
      <c r="F31" s="487" t="s">
        <v>1425</v>
      </c>
      <c r="G31" s="487" t="s">
        <v>144</v>
      </c>
      <c r="H31" s="487" t="s">
        <v>42</v>
      </c>
      <c r="I31" s="484" t="s">
        <v>164</v>
      </c>
      <c r="J31" s="487" t="s">
        <v>1426</v>
      </c>
      <c r="K31" s="500"/>
      <c r="L31" s="483" t="s">
        <v>39</v>
      </c>
      <c r="M31" s="490"/>
      <c r="N31" s="490">
        <v>50000</v>
      </c>
      <c r="O31" s="490"/>
      <c r="P31" s="490">
        <v>50000</v>
      </c>
      <c r="Q31" s="487" t="s">
        <v>1381</v>
      </c>
      <c r="R31" s="487" t="s">
        <v>1382</v>
      </c>
    </row>
    <row r="34" spans="12:16" x14ac:dyDescent="0.25">
      <c r="L34" s="434"/>
      <c r="M34" s="718" t="s">
        <v>1369</v>
      </c>
      <c r="N34" s="718"/>
      <c r="O34" s="717" t="s">
        <v>1370</v>
      </c>
      <c r="P34" s="921"/>
    </row>
    <row r="35" spans="12:16" x14ac:dyDescent="0.25">
      <c r="L35" s="434"/>
      <c r="M35" s="504" t="s">
        <v>1371</v>
      </c>
      <c r="N35" s="468" t="s">
        <v>1372</v>
      </c>
      <c r="O35" s="505" t="s">
        <v>1371</v>
      </c>
      <c r="P35" s="438" t="s">
        <v>1372</v>
      </c>
    </row>
    <row r="36" spans="12:16" x14ac:dyDescent="0.25">
      <c r="M36" s="469">
        <v>12</v>
      </c>
      <c r="N36" s="459">
        <v>353870</v>
      </c>
      <c r="O36" s="458">
        <v>2</v>
      </c>
      <c r="P36" s="459">
        <v>100093.5</v>
      </c>
    </row>
  </sheetData>
  <mergeCells count="144">
    <mergeCell ref="O24:O26"/>
    <mergeCell ref="P24:P26"/>
    <mergeCell ref="Q27:Q29"/>
    <mergeCell ref="R27:R29"/>
    <mergeCell ref="M34:N34"/>
    <mergeCell ref="O34:P34"/>
    <mergeCell ref="K27:K29"/>
    <mergeCell ref="L27:L29"/>
    <mergeCell ref="M27:M29"/>
    <mergeCell ref="N27:N29"/>
    <mergeCell ref="O27:O29"/>
    <mergeCell ref="P27:P29"/>
    <mergeCell ref="A27:A29"/>
    <mergeCell ref="B27:B29"/>
    <mergeCell ref="C27:C29"/>
    <mergeCell ref="D27:D29"/>
    <mergeCell ref="E27:E29"/>
    <mergeCell ref="F27:F29"/>
    <mergeCell ref="G27:G29"/>
    <mergeCell ref="J27:J29"/>
    <mergeCell ref="K24:K26"/>
    <mergeCell ref="N19:N20"/>
    <mergeCell ref="O19:O20"/>
    <mergeCell ref="P19:P20"/>
    <mergeCell ref="Q21:Q22"/>
    <mergeCell ref="R21:R22"/>
    <mergeCell ref="A24:A26"/>
    <mergeCell ref="B24:B26"/>
    <mergeCell ref="C24:C26"/>
    <mergeCell ref="D24:D26"/>
    <mergeCell ref="E24:E26"/>
    <mergeCell ref="F24:F26"/>
    <mergeCell ref="G24:G26"/>
    <mergeCell ref="J24:J26"/>
    <mergeCell ref="K21:K22"/>
    <mergeCell ref="L21:L22"/>
    <mergeCell ref="M21:M22"/>
    <mergeCell ref="N21:N22"/>
    <mergeCell ref="O21:O22"/>
    <mergeCell ref="P21:P22"/>
    <mergeCell ref="Q24:Q26"/>
    <mergeCell ref="R24:R26"/>
    <mergeCell ref="L24:L26"/>
    <mergeCell ref="M24:M26"/>
    <mergeCell ref="N24:N26"/>
    <mergeCell ref="A21:A22"/>
    <mergeCell ref="B21:B22"/>
    <mergeCell ref="C21:C22"/>
    <mergeCell ref="D21:D22"/>
    <mergeCell ref="E21:E22"/>
    <mergeCell ref="F21:F22"/>
    <mergeCell ref="G21:G22"/>
    <mergeCell ref="J21:J22"/>
    <mergeCell ref="K19:K20"/>
    <mergeCell ref="M12:M14"/>
    <mergeCell ref="N12:N14"/>
    <mergeCell ref="O12:O14"/>
    <mergeCell ref="P12:P14"/>
    <mergeCell ref="Q17:Q18"/>
    <mergeCell ref="R17:R18"/>
    <mergeCell ref="A19:A20"/>
    <mergeCell ref="B19:B20"/>
    <mergeCell ref="C19:C20"/>
    <mergeCell ref="D19:D20"/>
    <mergeCell ref="E19:E20"/>
    <mergeCell ref="F19:F20"/>
    <mergeCell ref="G19:G20"/>
    <mergeCell ref="J19:J20"/>
    <mergeCell ref="K17:K18"/>
    <mergeCell ref="L17:L18"/>
    <mergeCell ref="M17:M18"/>
    <mergeCell ref="N17:N18"/>
    <mergeCell ref="O17:O18"/>
    <mergeCell ref="P17:P18"/>
    <mergeCell ref="Q19:Q20"/>
    <mergeCell ref="R19:R20"/>
    <mergeCell ref="L19:L20"/>
    <mergeCell ref="M19:M20"/>
    <mergeCell ref="A17:A18"/>
    <mergeCell ref="B17:B18"/>
    <mergeCell ref="C17:C18"/>
    <mergeCell ref="D17:D18"/>
    <mergeCell ref="E17:E18"/>
    <mergeCell ref="F17:F18"/>
    <mergeCell ref="G17:G18"/>
    <mergeCell ref="J17:J18"/>
    <mergeCell ref="K12:K14"/>
    <mergeCell ref="L7:L8"/>
    <mergeCell ref="M7:M8"/>
    <mergeCell ref="N7:N8"/>
    <mergeCell ref="O7:O8"/>
    <mergeCell ref="P7:P8"/>
    <mergeCell ref="Q9:Q10"/>
    <mergeCell ref="R9:R10"/>
    <mergeCell ref="A12:A14"/>
    <mergeCell ref="B12:B14"/>
    <mergeCell ref="C12:C14"/>
    <mergeCell ref="D12:D14"/>
    <mergeCell ref="E12:E14"/>
    <mergeCell ref="F12:F14"/>
    <mergeCell ref="G12:G14"/>
    <mergeCell ref="J12:J14"/>
    <mergeCell ref="K9:K10"/>
    <mergeCell ref="L9:L10"/>
    <mergeCell ref="M9:M10"/>
    <mergeCell ref="N9:N10"/>
    <mergeCell ref="O9:O10"/>
    <mergeCell ref="P9:P10"/>
    <mergeCell ref="Q12:Q14"/>
    <mergeCell ref="R12:R14"/>
    <mergeCell ref="L12:L14"/>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W54"/>
  <sheetViews>
    <sheetView zoomScale="70" zoomScaleNormal="70"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2.710937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2"/>
      <c r="N1" s="2"/>
      <c r="O1" s="2"/>
      <c r="P1" s="2"/>
    </row>
    <row r="2" spans="1:19" x14ac:dyDescent="0.25">
      <c r="A2" s="1" t="s">
        <v>659</v>
      </c>
      <c r="M2" s="2"/>
      <c r="N2" s="2"/>
      <c r="O2" s="2"/>
      <c r="P2" s="2"/>
    </row>
    <row r="3" spans="1:19" x14ac:dyDescent="0.25">
      <c r="M3" s="2"/>
      <c r="N3" s="2"/>
      <c r="O3" s="2"/>
      <c r="P3" s="2"/>
    </row>
    <row r="4" spans="1:19" s="4" customFormat="1" ht="47.25" customHeight="1" x14ac:dyDescent="0.25">
      <c r="A4" s="688" t="s">
        <v>0</v>
      </c>
      <c r="B4" s="690" t="s">
        <v>1</v>
      </c>
      <c r="C4" s="690" t="s">
        <v>2</v>
      </c>
      <c r="D4" s="690" t="s">
        <v>3</v>
      </c>
      <c r="E4" s="688" t="s">
        <v>4</v>
      </c>
      <c r="F4" s="688" t="s">
        <v>5</v>
      </c>
      <c r="G4" s="688" t="s">
        <v>6</v>
      </c>
      <c r="H4" s="692" t="s">
        <v>7</v>
      </c>
      <c r="I4" s="692"/>
      <c r="J4" s="688" t="s">
        <v>8</v>
      </c>
      <c r="K4" s="693" t="s">
        <v>9</v>
      </c>
      <c r="L4" s="694"/>
      <c r="M4" s="695" t="s">
        <v>10</v>
      </c>
      <c r="N4" s="695"/>
      <c r="O4" s="695" t="s">
        <v>11</v>
      </c>
      <c r="P4" s="695"/>
      <c r="Q4" s="688" t="s">
        <v>12</v>
      </c>
      <c r="R4" s="690" t="s">
        <v>13</v>
      </c>
      <c r="S4" s="3"/>
    </row>
    <row r="5" spans="1:19" s="4" customFormat="1" ht="35.25" customHeight="1" x14ac:dyDescent="0.2">
      <c r="A5" s="689"/>
      <c r="B5" s="691"/>
      <c r="C5" s="691"/>
      <c r="D5" s="691"/>
      <c r="E5" s="689"/>
      <c r="F5" s="689"/>
      <c r="G5" s="689"/>
      <c r="H5" s="66" t="s">
        <v>14</v>
      </c>
      <c r="I5" s="66" t="s">
        <v>15</v>
      </c>
      <c r="J5" s="689"/>
      <c r="K5" s="67">
        <v>2018</v>
      </c>
      <c r="L5" s="67">
        <v>2019</v>
      </c>
      <c r="M5" s="7">
        <v>2018</v>
      </c>
      <c r="N5" s="7">
        <v>2019</v>
      </c>
      <c r="O5" s="7">
        <v>2018</v>
      </c>
      <c r="P5" s="7">
        <v>2019</v>
      </c>
      <c r="Q5" s="689"/>
      <c r="R5" s="691"/>
      <c r="S5" s="3"/>
    </row>
    <row r="6" spans="1:19" s="4" customFormat="1" ht="15.75" customHeight="1" x14ac:dyDescent="0.2">
      <c r="A6" s="80" t="s">
        <v>16</v>
      </c>
      <c r="B6" s="67" t="s">
        <v>17</v>
      </c>
      <c r="C6" s="67" t="s">
        <v>18</v>
      </c>
      <c r="D6" s="67" t="s">
        <v>19</v>
      </c>
      <c r="E6" s="80" t="s">
        <v>20</v>
      </c>
      <c r="F6" s="80" t="s">
        <v>21</v>
      </c>
      <c r="G6" s="80" t="s">
        <v>22</v>
      </c>
      <c r="H6" s="67" t="s">
        <v>23</v>
      </c>
      <c r="I6" s="67" t="s">
        <v>24</v>
      </c>
      <c r="J6" s="80" t="s">
        <v>25</v>
      </c>
      <c r="K6" s="67" t="s">
        <v>26</v>
      </c>
      <c r="L6" s="67" t="s">
        <v>27</v>
      </c>
      <c r="M6" s="68" t="s">
        <v>28</v>
      </c>
      <c r="N6" s="68" t="s">
        <v>29</v>
      </c>
      <c r="O6" s="68" t="s">
        <v>30</v>
      </c>
      <c r="P6" s="68" t="s">
        <v>31</v>
      </c>
      <c r="Q6" s="80" t="s">
        <v>32</v>
      </c>
      <c r="R6" s="67" t="s">
        <v>33</v>
      </c>
      <c r="S6" s="3"/>
    </row>
    <row r="7" spans="1:19" s="90" customFormat="1" ht="135" x14ac:dyDescent="0.25">
      <c r="A7" s="81">
        <v>1</v>
      </c>
      <c r="B7" s="82">
        <v>1</v>
      </c>
      <c r="C7" s="82">
        <v>4</v>
      </c>
      <c r="D7" s="83">
        <v>5</v>
      </c>
      <c r="E7" s="111" t="s">
        <v>660</v>
      </c>
      <c r="F7" s="83" t="s">
        <v>661</v>
      </c>
      <c r="G7" s="83" t="s">
        <v>144</v>
      </c>
      <c r="H7" s="88" t="s">
        <v>140</v>
      </c>
      <c r="I7" s="93" t="s">
        <v>662</v>
      </c>
      <c r="J7" s="83" t="s">
        <v>663</v>
      </c>
      <c r="K7" s="88" t="s">
        <v>39</v>
      </c>
      <c r="L7" s="88"/>
      <c r="M7" s="89">
        <v>2000</v>
      </c>
      <c r="N7" s="89"/>
      <c r="O7" s="89">
        <v>2000</v>
      </c>
      <c r="P7" s="89"/>
      <c r="Q7" s="191" t="s">
        <v>664</v>
      </c>
      <c r="R7" s="191" t="s">
        <v>665</v>
      </c>
      <c r="S7" s="114"/>
    </row>
    <row r="8" spans="1:19" s="90" customFormat="1" ht="246.75" customHeight="1" x14ac:dyDescent="0.25">
      <c r="A8" s="82">
        <v>2</v>
      </c>
      <c r="B8" s="82">
        <v>1</v>
      </c>
      <c r="C8" s="82">
        <v>4</v>
      </c>
      <c r="D8" s="83">
        <v>5</v>
      </c>
      <c r="E8" s="111" t="s">
        <v>596</v>
      </c>
      <c r="F8" s="83" t="s">
        <v>666</v>
      </c>
      <c r="G8" s="83" t="s">
        <v>144</v>
      </c>
      <c r="H8" s="83" t="s">
        <v>140</v>
      </c>
      <c r="I8" s="93" t="s">
        <v>325</v>
      </c>
      <c r="J8" s="83" t="s">
        <v>663</v>
      </c>
      <c r="K8" s="88" t="s">
        <v>39</v>
      </c>
      <c r="L8" s="88"/>
      <c r="M8" s="89">
        <v>7000</v>
      </c>
      <c r="N8" s="89"/>
      <c r="O8" s="89">
        <v>7000</v>
      </c>
      <c r="P8" s="89"/>
      <c r="Q8" s="191" t="s">
        <v>664</v>
      </c>
      <c r="R8" s="191" t="s">
        <v>665</v>
      </c>
      <c r="S8" s="114"/>
    </row>
    <row r="9" spans="1:19" s="90" customFormat="1" ht="149.25" customHeight="1" x14ac:dyDescent="0.25">
      <c r="A9" s="81">
        <v>3</v>
      </c>
      <c r="B9" s="82">
        <v>1</v>
      </c>
      <c r="C9" s="82">
        <v>4</v>
      </c>
      <c r="D9" s="83">
        <v>5</v>
      </c>
      <c r="E9" s="111" t="s">
        <v>667</v>
      </c>
      <c r="F9" s="83" t="s">
        <v>668</v>
      </c>
      <c r="G9" s="83" t="s">
        <v>49</v>
      </c>
      <c r="H9" s="88" t="s">
        <v>140</v>
      </c>
      <c r="I9" s="93" t="s">
        <v>370</v>
      </c>
      <c r="J9" s="83" t="s">
        <v>663</v>
      </c>
      <c r="K9" s="88" t="s">
        <v>39</v>
      </c>
      <c r="L9" s="88"/>
      <c r="M9" s="89">
        <v>8000</v>
      </c>
      <c r="N9" s="89"/>
      <c r="O9" s="89">
        <v>8000</v>
      </c>
      <c r="P9" s="89"/>
      <c r="Q9" s="191" t="s">
        <v>664</v>
      </c>
      <c r="R9" s="191" t="s">
        <v>665</v>
      </c>
      <c r="S9" s="114"/>
    </row>
    <row r="10" spans="1:19" s="90" customFormat="1" ht="174.75" customHeight="1" x14ac:dyDescent="0.25">
      <c r="A10" s="81">
        <v>4</v>
      </c>
      <c r="B10" s="82">
        <v>1</v>
      </c>
      <c r="C10" s="82">
        <v>4</v>
      </c>
      <c r="D10" s="83">
        <v>5</v>
      </c>
      <c r="E10" s="111" t="s">
        <v>669</v>
      </c>
      <c r="F10" s="83" t="s">
        <v>670</v>
      </c>
      <c r="G10" s="83" t="s">
        <v>49</v>
      </c>
      <c r="H10" s="88" t="s">
        <v>140</v>
      </c>
      <c r="I10" s="93" t="s">
        <v>396</v>
      </c>
      <c r="J10" s="83" t="s">
        <v>663</v>
      </c>
      <c r="K10" s="88" t="s">
        <v>39</v>
      </c>
      <c r="L10" s="88"/>
      <c r="M10" s="89">
        <v>5500</v>
      </c>
      <c r="N10" s="89"/>
      <c r="O10" s="89">
        <v>5500</v>
      </c>
      <c r="P10" s="89"/>
      <c r="Q10" s="191" t="s">
        <v>664</v>
      </c>
      <c r="R10" s="191" t="s">
        <v>665</v>
      </c>
      <c r="S10" s="114"/>
    </row>
    <row r="11" spans="1:19" s="90" customFormat="1" ht="166.5" customHeight="1" x14ac:dyDescent="0.25">
      <c r="A11" s="81">
        <v>5</v>
      </c>
      <c r="B11" s="82">
        <v>1</v>
      </c>
      <c r="C11" s="82">
        <v>4</v>
      </c>
      <c r="D11" s="83">
        <v>5</v>
      </c>
      <c r="E11" s="111" t="s">
        <v>671</v>
      </c>
      <c r="F11" s="83" t="s">
        <v>672</v>
      </c>
      <c r="G11" s="83" t="s">
        <v>144</v>
      </c>
      <c r="H11" s="88" t="s">
        <v>140</v>
      </c>
      <c r="I11" s="93" t="s">
        <v>325</v>
      </c>
      <c r="J11" s="83" t="s">
        <v>663</v>
      </c>
      <c r="K11" s="88" t="s">
        <v>39</v>
      </c>
      <c r="L11" s="88"/>
      <c r="M11" s="89">
        <v>23000</v>
      </c>
      <c r="N11" s="89"/>
      <c r="O11" s="89">
        <v>23000</v>
      </c>
      <c r="P11" s="89"/>
      <c r="Q11" s="191" t="s">
        <v>664</v>
      </c>
      <c r="R11" s="191" t="s">
        <v>665</v>
      </c>
      <c r="S11" s="114"/>
    </row>
    <row r="12" spans="1:19" s="90" customFormat="1" ht="154.5" customHeight="1" x14ac:dyDescent="0.25">
      <c r="A12" s="81">
        <v>6</v>
      </c>
      <c r="B12" s="82">
        <v>1</v>
      </c>
      <c r="C12" s="82">
        <v>4</v>
      </c>
      <c r="D12" s="83">
        <v>5</v>
      </c>
      <c r="E12" s="111" t="s">
        <v>673</v>
      </c>
      <c r="F12" s="83" t="s">
        <v>674</v>
      </c>
      <c r="G12" s="83" t="s">
        <v>49</v>
      </c>
      <c r="H12" s="88" t="s">
        <v>140</v>
      </c>
      <c r="I12" s="93" t="s">
        <v>675</v>
      </c>
      <c r="J12" s="83" t="s">
        <v>663</v>
      </c>
      <c r="K12" s="88" t="s">
        <v>39</v>
      </c>
      <c r="L12" s="88"/>
      <c r="M12" s="89">
        <v>6600</v>
      </c>
      <c r="N12" s="89"/>
      <c r="O12" s="89">
        <v>6600</v>
      </c>
      <c r="P12" s="89"/>
      <c r="Q12" s="191" t="s">
        <v>664</v>
      </c>
      <c r="R12" s="191" t="s">
        <v>665</v>
      </c>
      <c r="S12" s="114"/>
    </row>
    <row r="13" spans="1:19" s="90" customFormat="1" ht="86.25" customHeight="1" x14ac:dyDescent="0.25">
      <c r="A13" s="81">
        <v>7</v>
      </c>
      <c r="B13" s="82">
        <v>1</v>
      </c>
      <c r="C13" s="82">
        <v>4</v>
      </c>
      <c r="D13" s="83">
        <v>5</v>
      </c>
      <c r="E13" s="111" t="s">
        <v>676</v>
      </c>
      <c r="F13" s="83" t="s">
        <v>677</v>
      </c>
      <c r="G13" s="83" t="s">
        <v>49</v>
      </c>
      <c r="H13" s="88" t="s">
        <v>140</v>
      </c>
      <c r="I13" s="93" t="s">
        <v>97</v>
      </c>
      <c r="J13" s="83" t="s">
        <v>663</v>
      </c>
      <c r="K13" s="88" t="s">
        <v>39</v>
      </c>
      <c r="L13" s="88"/>
      <c r="M13" s="89">
        <v>8500</v>
      </c>
      <c r="N13" s="89"/>
      <c r="O13" s="89">
        <v>8500</v>
      </c>
      <c r="P13" s="89"/>
      <c r="Q13" s="191" t="s">
        <v>664</v>
      </c>
      <c r="R13" s="191" t="s">
        <v>665</v>
      </c>
      <c r="S13" s="114"/>
    </row>
    <row r="14" spans="1:19" s="90" customFormat="1" ht="182.25" customHeight="1" x14ac:dyDescent="0.25">
      <c r="A14" s="81">
        <v>8</v>
      </c>
      <c r="B14" s="82">
        <v>1</v>
      </c>
      <c r="C14" s="82">
        <v>4</v>
      </c>
      <c r="D14" s="83">
        <v>5</v>
      </c>
      <c r="E14" s="111" t="s">
        <v>678</v>
      </c>
      <c r="F14" s="83" t="s">
        <v>679</v>
      </c>
      <c r="G14" s="83" t="s">
        <v>144</v>
      </c>
      <c r="H14" s="88" t="s">
        <v>140</v>
      </c>
      <c r="I14" s="93" t="s">
        <v>89</v>
      </c>
      <c r="J14" s="83" t="s">
        <v>663</v>
      </c>
      <c r="K14" s="88" t="s">
        <v>39</v>
      </c>
      <c r="L14" s="88"/>
      <c r="M14" s="89">
        <v>37000</v>
      </c>
      <c r="N14" s="89"/>
      <c r="O14" s="89">
        <v>37000</v>
      </c>
      <c r="P14" s="89"/>
      <c r="Q14" s="191" t="s">
        <v>664</v>
      </c>
      <c r="R14" s="191" t="s">
        <v>665</v>
      </c>
      <c r="S14" s="114"/>
    </row>
    <row r="15" spans="1:19" s="115" customFormat="1" ht="120" x14ac:dyDescent="0.25">
      <c r="A15" s="81">
        <v>9</v>
      </c>
      <c r="B15" s="82">
        <v>1</v>
      </c>
      <c r="C15" s="82">
        <v>4</v>
      </c>
      <c r="D15" s="83">
        <v>5</v>
      </c>
      <c r="E15" s="111" t="s">
        <v>680</v>
      </c>
      <c r="F15" s="83" t="s">
        <v>681</v>
      </c>
      <c r="G15" s="83" t="s">
        <v>49</v>
      </c>
      <c r="H15" s="88" t="s">
        <v>140</v>
      </c>
      <c r="I15" s="93" t="s">
        <v>675</v>
      </c>
      <c r="J15" s="83" t="s">
        <v>663</v>
      </c>
      <c r="K15" s="88" t="s">
        <v>39</v>
      </c>
      <c r="L15" s="88"/>
      <c r="M15" s="89">
        <v>8000</v>
      </c>
      <c r="N15" s="89"/>
      <c r="O15" s="89">
        <v>8000</v>
      </c>
      <c r="P15" s="89"/>
      <c r="Q15" s="191" t="s">
        <v>664</v>
      </c>
      <c r="R15" s="191" t="s">
        <v>665</v>
      </c>
    </row>
    <row r="16" spans="1:19" s="102" customFormat="1" ht="21.75" customHeight="1" x14ac:dyDescent="0.25">
      <c r="A16" s="870">
        <v>10</v>
      </c>
      <c r="B16" s="870">
        <v>1</v>
      </c>
      <c r="C16" s="870">
        <v>4</v>
      </c>
      <c r="D16" s="865">
        <v>5</v>
      </c>
      <c r="E16" s="865" t="s">
        <v>682</v>
      </c>
      <c r="F16" s="865" t="s">
        <v>683</v>
      </c>
      <c r="G16" s="942" t="s">
        <v>684</v>
      </c>
      <c r="H16" s="192" t="s">
        <v>49</v>
      </c>
      <c r="I16" s="193">
        <v>5</v>
      </c>
      <c r="J16" s="865" t="s">
        <v>685</v>
      </c>
      <c r="K16" s="879" t="s">
        <v>39</v>
      </c>
      <c r="L16" s="877"/>
      <c r="M16" s="937">
        <v>48161.5</v>
      </c>
      <c r="N16" s="877"/>
      <c r="O16" s="937">
        <v>40161.5</v>
      </c>
      <c r="P16" s="877"/>
      <c r="Q16" s="879" t="s">
        <v>686</v>
      </c>
      <c r="R16" s="879" t="s">
        <v>687</v>
      </c>
      <c r="S16" s="135"/>
    </row>
    <row r="17" spans="1:19" s="102" customFormat="1" ht="29.25" customHeight="1" x14ac:dyDescent="0.25">
      <c r="A17" s="940"/>
      <c r="B17" s="940"/>
      <c r="C17" s="940"/>
      <c r="D17" s="941"/>
      <c r="E17" s="941"/>
      <c r="F17" s="941"/>
      <c r="G17" s="943"/>
      <c r="H17" s="192" t="s">
        <v>130</v>
      </c>
      <c r="I17" s="193">
        <v>26</v>
      </c>
      <c r="J17" s="941"/>
      <c r="K17" s="935"/>
      <c r="L17" s="936"/>
      <c r="M17" s="938"/>
      <c r="N17" s="936"/>
      <c r="O17" s="938"/>
      <c r="P17" s="936"/>
      <c r="Q17" s="935"/>
      <c r="R17" s="935"/>
      <c r="S17" s="135"/>
    </row>
    <row r="18" spans="1:19" s="102" customFormat="1" ht="21.75" customHeight="1" x14ac:dyDescent="0.25">
      <c r="A18" s="940"/>
      <c r="B18" s="940"/>
      <c r="C18" s="940"/>
      <c r="D18" s="941"/>
      <c r="E18" s="941"/>
      <c r="F18" s="941"/>
      <c r="G18" s="943"/>
      <c r="H18" s="192" t="s">
        <v>144</v>
      </c>
      <c r="I18" s="193">
        <v>1</v>
      </c>
      <c r="J18" s="941"/>
      <c r="K18" s="935"/>
      <c r="L18" s="936"/>
      <c r="M18" s="938"/>
      <c r="N18" s="936"/>
      <c r="O18" s="938"/>
      <c r="P18" s="936"/>
      <c r="Q18" s="935"/>
      <c r="R18" s="935"/>
      <c r="S18" s="135"/>
    </row>
    <row r="19" spans="1:19" s="102" customFormat="1" ht="48.75" customHeight="1" x14ac:dyDescent="0.25">
      <c r="A19" s="940"/>
      <c r="B19" s="940"/>
      <c r="C19" s="940"/>
      <c r="D19" s="941"/>
      <c r="E19" s="941"/>
      <c r="F19" s="941"/>
      <c r="G19" s="943"/>
      <c r="H19" s="192" t="s">
        <v>688</v>
      </c>
      <c r="I19" s="193">
        <v>25</v>
      </c>
      <c r="J19" s="941"/>
      <c r="K19" s="935"/>
      <c r="L19" s="936"/>
      <c r="M19" s="938"/>
      <c r="N19" s="936"/>
      <c r="O19" s="938"/>
      <c r="P19" s="936"/>
      <c r="Q19" s="935"/>
      <c r="R19" s="935"/>
      <c r="S19" s="135"/>
    </row>
    <row r="20" spans="1:19" s="102" customFormat="1" ht="30" customHeight="1" x14ac:dyDescent="0.25">
      <c r="A20" s="940"/>
      <c r="B20" s="940"/>
      <c r="C20" s="940"/>
      <c r="D20" s="941"/>
      <c r="E20" s="941"/>
      <c r="F20" s="941"/>
      <c r="G20" s="943"/>
      <c r="H20" s="192" t="s">
        <v>37</v>
      </c>
      <c r="I20" s="193">
        <v>1</v>
      </c>
      <c r="J20" s="941"/>
      <c r="K20" s="935"/>
      <c r="L20" s="936"/>
      <c r="M20" s="938"/>
      <c r="N20" s="936"/>
      <c r="O20" s="938"/>
      <c r="P20" s="936"/>
      <c r="Q20" s="935"/>
      <c r="R20" s="935"/>
      <c r="S20" s="135"/>
    </row>
    <row r="21" spans="1:19" s="102" customFormat="1" ht="45.75" customHeight="1" x14ac:dyDescent="0.25">
      <c r="A21" s="871"/>
      <c r="B21" s="871"/>
      <c r="C21" s="871"/>
      <c r="D21" s="866"/>
      <c r="E21" s="866"/>
      <c r="F21" s="866"/>
      <c r="G21" s="944"/>
      <c r="H21" s="194" t="s">
        <v>201</v>
      </c>
      <c r="I21" s="195" t="s">
        <v>689</v>
      </c>
      <c r="J21" s="866"/>
      <c r="K21" s="880"/>
      <c r="L21" s="878"/>
      <c r="M21" s="939"/>
      <c r="N21" s="878"/>
      <c r="O21" s="939"/>
      <c r="P21" s="878"/>
      <c r="Q21" s="880"/>
      <c r="R21" s="880"/>
      <c r="S21" s="135"/>
    </row>
    <row r="22" spans="1:19" s="90" customFormat="1" ht="242.25" customHeight="1" x14ac:dyDescent="0.25">
      <c r="A22" s="82">
        <v>11</v>
      </c>
      <c r="B22" s="82">
        <v>1</v>
      </c>
      <c r="C22" s="82">
        <v>4</v>
      </c>
      <c r="D22" s="83">
        <v>5</v>
      </c>
      <c r="E22" s="83" t="s">
        <v>690</v>
      </c>
      <c r="F22" s="83" t="s">
        <v>691</v>
      </c>
      <c r="G22" s="83" t="s">
        <v>144</v>
      </c>
      <c r="H22" s="88" t="s">
        <v>42</v>
      </c>
      <c r="I22" s="196">
        <v>40</v>
      </c>
      <c r="J22" s="83" t="s">
        <v>692</v>
      </c>
      <c r="K22" s="88"/>
      <c r="L22" s="88" t="s">
        <v>39</v>
      </c>
      <c r="M22" s="130"/>
      <c r="N22" s="130">
        <v>30000</v>
      </c>
      <c r="O22" s="130"/>
      <c r="P22" s="130">
        <v>30000</v>
      </c>
      <c r="Q22" s="83" t="s">
        <v>664</v>
      </c>
      <c r="R22" s="83" t="s">
        <v>665</v>
      </c>
      <c r="S22" s="114"/>
    </row>
    <row r="23" spans="1:19" s="90" customFormat="1" ht="148.5" customHeight="1" x14ac:dyDescent="0.25">
      <c r="A23" s="82">
        <v>12</v>
      </c>
      <c r="B23" s="82">
        <v>1</v>
      </c>
      <c r="C23" s="82">
        <v>4</v>
      </c>
      <c r="D23" s="83">
        <v>2</v>
      </c>
      <c r="E23" s="83" t="s">
        <v>693</v>
      </c>
      <c r="F23" s="83" t="s">
        <v>694</v>
      </c>
      <c r="G23" s="83" t="s">
        <v>49</v>
      </c>
      <c r="H23" s="88" t="s">
        <v>42</v>
      </c>
      <c r="I23" s="196">
        <v>65</v>
      </c>
      <c r="J23" s="83" t="s">
        <v>663</v>
      </c>
      <c r="K23" s="88"/>
      <c r="L23" s="88" t="s">
        <v>39</v>
      </c>
      <c r="M23" s="130"/>
      <c r="N23" s="130">
        <v>9341.09</v>
      </c>
      <c r="O23" s="130"/>
      <c r="P23" s="130">
        <v>9341.09</v>
      </c>
      <c r="Q23" s="83" t="s">
        <v>664</v>
      </c>
      <c r="R23" s="83" t="s">
        <v>665</v>
      </c>
      <c r="S23" s="114"/>
    </row>
    <row r="24" spans="1:19" s="90" customFormat="1" ht="157.5" customHeight="1" x14ac:dyDescent="0.25">
      <c r="A24" s="82">
        <v>13</v>
      </c>
      <c r="B24" s="82">
        <v>1</v>
      </c>
      <c r="C24" s="82">
        <v>4</v>
      </c>
      <c r="D24" s="83">
        <v>2</v>
      </c>
      <c r="E24" s="83" t="s">
        <v>695</v>
      </c>
      <c r="F24" s="83" t="s">
        <v>696</v>
      </c>
      <c r="G24" s="83" t="s">
        <v>49</v>
      </c>
      <c r="H24" s="88" t="s">
        <v>42</v>
      </c>
      <c r="I24" s="196">
        <v>65</v>
      </c>
      <c r="J24" s="83" t="s">
        <v>663</v>
      </c>
      <c r="K24" s="88"/>
      <c r="L24" s="88" t="s">
        <v>39</v>
      </c>
      <c r="M24" s="130"/>
      <c r="N24" s="130">
        <v>9341.09</v>
      </c>
      <c r="O24" s="130"/>
      <c r="P24" s="130">
        <v>9341.09</v>
      </c>
      <c r="Q24" s="83" t="s">
        <v>664</v>
      </c>
      <c r="R24" s="83" t="s">
        <v>665</v>
      </c>
      <c r="S24" s="114"/>
    </row>
    <row r="25" spans="1:19" s="90" customFormat="1" ht="105.75" customHeight="1" x14ac:dyDescent="0.25">
      <c r="A25" s="82">
        <v>14</v>
      </c>
      <c r="B25" s="82">
        <v>1</v>
      </c>
      <c r="C25" s="82">
        <v>4</v>
      </c>
      <c r="D25" s="83">
        <v>2</v>
      </c>
      <c r="E25" s="83" t="s">
        <v>697</v>
      </c>
      <c r="F25" s="83" t="s">
        <v>698</v>
      </c>
      <c r="G25" s="83" t="s">
        <v>49</v>
      </c>
      <c r="H25" s="88" t="s">
        <v>42</v>
      </c>
      <c r="I25" s="196">
        <v>60</v>
      </c>
      <c r="J25" s="83" t="s">
        <v>663</v>
      </c>
      <c r="K25" s="88"/>
      <c r="L25" s="88" t="s">
        <v>39</v>
      </c>
      <c r="M25" s="130"/>
      <c r="N25" s="130">
        <v>8961</v>
      </c>
      <c r="O25" s="130"/>
      <c r="P25" s="130">
        <v>8961</v>
      </c>
      <c r="Q25" s="83" t="s">
        <v>664</v>
      </c>
      <c r="R25" s="83" t="s">
        <v>665</v>
      </c>
      <c r="S25" s="114"/>
    </row>
    <row r="26" spans="1:19" s="90" customFormat="1" ht="90" customHeight="1" x14ac:dyDescent="0.25">
      <c r="A26" s="82">
        <v>15</v>
      </c>
      <c r="B26" s="82">
        <v>1</v>
      </c>
      <c r="C26" s="82">
        <v>4</v>
      </c>
      <c r="D26" s="83">
        <v>2</v>
      </c>
      <c r="E26" s="83" t="s">
        <v>699</v>
      </c>
      <c r="F26" s="83" t="s">
        <v>700</v>
      </c>
      <c r="G26" s="83" t="s">
        <v>49</v>
      </c>
      <c r="H26" s="88" t="s">
        <v>42</v>
      </c>
      <c r="I26" s="196">
        <v>70</v>
      </c>
      <c r="J26" s="83" t="s">
        <v>663</v>
      </c>
      <c r="K26" s="88"/>
      <c r="L26" s="88" t="s">
        <v>39</v>
      </c>
      <c r="M26" s="130"/>
      <c r="N26" s="130">
        <v>10060.34</v>
      </c>
      <c r="O26" s="130"/>
      <c r="P26" s="130">
        <v>10060.34</v>
      </c>
      <c r="Q26" s="83" t="s">
        <v>664</v>
      </c>
      <c r="R26" s="83" t="s">
        <v>665</v>
      </c>
      <c r="S26" s="114"/>
    </row>
    <row r="27" spans="1:19" s="90" customFormat="1" ht="88.5" customHeight="1" x14ac:dyDescent="0.25">
      <c r="A27" s="791">
        <v>16</v>
      </c>
      <c r="B27" s="791">
        <v>1</v>
      </c>
      <c r="C27" s="791">
        <v>4</v>
      </c>
      <c r="D27" s="812">
        <v>5</v>
      </c>
      <c r="E27" s="812" t="s">
        <v>701</v>
      </c>
      <c r="F27" s="812" t="s">
        <v>702</v>
      </c>
      <c r="G27" s="812" t="s">
        <v>49</v>
      </c>
      <c r="H27" s="88" t="s">
        <v>703</v>
      </c>
      <c r="I27" s="196">
        <v>3</v>
      </c>
      <c r="J27" s="812" t="s">
        <v>663</v>
      </c>
      <c r="K27" s="814"/>
      <c r="L27" s="933" t="s">
        <v>39</v>
      </c>
      <c r="M27" s="934"/>
      <c r="N27" s="934">
        <v>12008.92</v>
      </c>
      <c r="O27" s="934"/>
      <c r="P27" s="934">
        <v>12008.92</v>
      </c>
      <c r="Q27" s="812" t="s">
        <v>664</v>
      </c>
      <c r="R27" s="741" t="s">
        <v>665</v>
      </c>
      <c r="S27" s="114"/>
    </row>
    <row r="28" spans="1:19" s="90" customFormat="1" ht="137.25" customHeight="1" x14ac:dyDescent="0.25">
      <c r="A28" s="791"/>
      <c r="B28" s="791"/>
      <c r="C28" s="791"/>
      <c r="D28" s="812"/>
      <c r="E28" s="812"/>
      <c r="F28" s="812"/>
      <c r="G28" s="812"/>
      <c r="H28" s="88" t="s">
        <v>704</v>
      </c>
      <c r="I28" s="196">
        <v>60</v>
      </c>
      <c r="J28" s="812"/>
      <c r="K28" s="814"/>
      <c r="L28" s="933"/>
      <c r="M28" s="934"/>
      <c r="N28" s="934"/>
      <c r="O28" s="934"/>
      <c r="P28" s="934"/>
      <c r="Q28" s="812"/>
      <c r="R28" s="802"/>
      <c r="S28" s="114"/>
    </row>
    <row r="29" spans="1:19" s="90" customFormat="1" ht="141.75" customHeight="1" x14ac:dyDescent="0.25">
      <c r="A29" s="82">
        <v>17</v>
      </c>
      <c r="B29" s="82">
        <v>1</v>
      </c>
      <c r="C29" s="82">
        <v>4</v>
      </c>
      <c r="D29" s="83">
        <v>2</v>
      </c>
      <c r="E29" s="83" t="s">
        <v>705</v>
      </c>
      <c r="F29" s="83" t="s">
        <v>706</v>
      </c>
      <c r="G29" s="83" t="s">
        <v>144</v>
      </c>
      <c r="H29" s="197" t="s">
        <v>314</v>
      </c>
      <c r="I29" s="196">
        <v>45</v>
      </c>
      <c r="J29" s="83" t="s">
        <v>663</v>
      </c>
      <c r="K29" s="88"/>
      <c r="L29" s="88" t="s">
        <v>39</v>
      </c>
      <c r="M29" s="130"/>
      <c r="N29" s="130">
        <v>139735.79999999999</v>
      </c>
      <c r="O29" s="130"/>
      <c r="P29" s="130">
        <v>139735.79999999999</v>
      </c>
      <c r="Q29" s="83" t="s">
        <v>664</v>
      </c>
      <c r="R29" s="83" t="s">
        <v>665</v>
      </c>
      <c r="S29" s="114"/>
    </row>
    <row r="30" spans="1:19" s="90" customFormat="1" ht="118.5" customHeight="1" x14ac:dyDescent="0.25">
      <c r="A30" s="82">
        <v>18</v>
      </c>
      <c r="B30" s="82">
        <v>1</v>
      </c>
      <c r="C30" s="82">
        <v>4</v>
      </c>
      <c r="D30" s="83">
        <v>5</v>
      </c>
      <c r="E30" s="83" t="s">
        <v>707</v>
      </c>
      <c r="F30" s="83" t="s">
        <v>708</v>
      </c>
      <c r="G30" s="83" t="s">
        <v>144</v>
      </c>
      <c r="H30" s="88" t="s">
        <v>314</v>
      </c>
      <c r="I30" s="196">
        <v>90</v>
      </c>
      <c r="J30" s="83" t="s">
        <v>663</v>
      </c>
      <c r="K30" s="88"/>
      <c r="L30" s="88" t="s">
        <v>39</v>
      </c>
      <c r="M30" s="130"/>
      <c r="N30" s="130">
        <v>63884.98</v>
      </c>
      <c r="O30" s="130"/>
      <c r="P30" s="130">
        <f>N30</f>
        <v>63884.98</v>
      </c>
      <c r="Q30" s="83" t="s">
        <v>664</v>
      </c>
      <c r="R30" s="83" t="s">
        <v>665</v>
      </c>
      <c r="S30" s="114"/>
    </row>
    <row r="31" spans="1:19" s="90" customFormat="1" ht="159" customHeight="1" x14ac:dyDescent="0.25">
      <c r="A31" s="82">
        <v>19</v>
      </c>
      <c r="B31" s="82">
        <v>1</v>
      </c>
      <c r="C31" s="82">
        <v>4</v>
      </c>
      <c r="D31" s="83">
        <v>5</v>
      </c>
      <c r="E31" s="83" t="s">
        <v>709</v>
      </c>
      <c r="F31" s="83" t="s">
        <v>710</v>
      </c>
      <c r="G31" s="83" t="s">
        <v>711</v>
      </c>
      <c r="H31" s="88" t="s">
        <v>712</v>
      </c>
      <c r="I31" s="196">
        <v>4</v>
      </c>
      <c r="J31" s="83" t="s">
        <v>663</v>
      </c>
      <c r="K31" s="88"/>
      <c r="L31" s="88" t="s">
        <v>39</v>
      </c>
      <c r="M31" s="130"/>
      <c r="N31" s="130">
        <v>10551.76</v>
      </c>
      <c r="O31" s="130"/>
      <c r="P31" s="130">
        <v>10551.76</v>
      </c>
      <c r="Q31" s="83" t="s">
        <v>664</v>
      </c>
      <c r="R31" s="83" t="s">
        <v>665</v>
      </c>
      <c r="S31" s="114"/>
    </row>
    <row r="32" spans="1:19" s="102" customFormat="1" ht="37.5" customHeight="1" x14ac:dyDescent="0.25">
      <c r="A32" s="844">
        <v>20</v>
      </c>
      <c r="B32" s="844">
        <v>1</v>
      </c>
      <c r="C32" s="847">
        <v>4</v>
      </c>
      <c r="D32" s="844">
        <v>5</v>
      </c>
      <c r="E32" s="850" t="s">
        <v>713</v>
      </c>
      <c r="F32" s="847" t="s">
        <v>714</v>
      </c>
      <c r="G32" s="847" t="s">
        <v>715</v>
      </c>
      <c r="H32" s="144" t="s">
        <v>475</v>
      </c>
      <c r="I32" s="145" t="s">
        <v>73</v>
      </c>
      <c r="J32" s="847" t="s">
        <v>716</v>
      </c>
      <c r="K32" s="924"/>
      <c r="L32" s="924" t="s">
        <v>39</v>
      </c>
      <c r="M32" s="927"/>
      <c r="N32" s="927">
        <v>54800</v>
      </c>
      <c r="O32" s="927"/>
      <c r="P32" s="927">
        <v>48800</v>
      </c>
      <c r="Q32" s="847" t="s">
        <v>717</v>
      </c>
      <c r="R32" s="855" t="s">
        <v>718</v>
      </c>
    </row>
    <row r="33" spans="1:75" s="102" customFormat="1" ht="37.5" customHeight="1" x14ac:dyDescent="0.25">
      <c r="A33" s="845"/>
      <c r="B33" s="845"/>
      <c r="C33" s="848"/>
      <c r="D33" s="845"/>
      <c r="E33" s="851"/>
      <c r="F33" s="848"/>
      <c r="G33" s="849"/>
      <c r="H33" s="198" t="s">
        <v>42</v>
      </c>
      <c r="I33" s="199" t="s">
        <v>370</v>
      </c>
      <c r="J33" s="848"/>
      <c r="K33" s="925"/>
      <c r="L33" s="925"/>
      <c r="M33" s="928"/>
      <c r="N33" s="928"/>
      <c r="O33" s="928"/>
      <c r="P33" s="928"/>
      <c r="Q33" s="848"/>
      <c r="R33" s="855"/>
    </row>
    <row r="34" spans="1:75" s="102" customFormat="1" ht="37.5" customHeight="1" x14ac:dyDescent="0.25">
      <c r="A34" s="845"/>
      <c r="B34" s="845"/>
      <c r="C34" s="848"/>
      <c r="D34" s="845"/>
      <c r="E34" s="851"/>
      <c r="F34" s="848"/>
      <c r="G34" s="847" t="s">
        <v>719</v>
      </c>
      <c r="H34" s="198" t="s">
        <v>207</v>
      </c>
      <c r="I34" s="199" t="s">
        <v>720</v>
      </c>
      <c r="J34" s="848"/>
      <c r="K34" s="925"/>
      <c r="L34" s="925"/>
      <c r="M34" s="928"/>
      <c r="N34" s="928"/>
      <c r="O34" s="928"/>
      <c r="P34" s="928"/>
      <c r="Q34" s="848"/>
      <c r="R34" s="855"/>
    </row>
    <row r="35" spans="1:75" s="102" customFormat="1" ht="33" customHeight="1" x14ac:dyDescent="0.25">
      <c r="A35" s="845"/>
      <c r="B35" s="845"/>
      <c r="C35" s="848"/>
      <c r="D35" s="845"/>
      <c r="E35" s="851"/>
      <c r="F35" s="848"/>
      <c r="G35" s="849"/>
      <c r="H35" s="198" t="s">
        <v>42</v>
      </c>
      <c r="I35" s="199" t="s">
        <v>89</v>
      </c>
      <c r="J35" s="848"/>
      <c r="K35" s="925"/>
      <c r="L35" s="925"/>
      <c r="M35" s="928"/>
      <c r="N35" s="928"/>
      <c r="O35" s="928"/>
      <c r="P35" s="928"/>
      <c r="Q35" s="848"/>
      <c r="R35" s="855"/>
    </row>
    <row r="36" spans="1:75" s="203" customFormat="1" ht="35.25" customHeight="1" x14ac:dyDescent="0.25">
      <c r="A36" s="845"/>
      <c r="B36" s="845"/>
      <c r="C36" s="848"/>
      <c r="D36" s="845"/>
      <c r="E36" s="851"/>
      <c r="F36" s="848"/>
      <c r="G36" s="200" t="s">
        <v>339</v>
      </c>
      <c r="H36" s="200" t="s">
        <v>66</v>
      </c>
      <c r="I36" s="200">
        <v>1</v>
      </c>
      <c r="J36" s="848"/>
      <c r="K36" s="925"/>
      <c r="L36" s="925"/>
      <c r="M36" s="928"/>
      <c r="N36" s="928"/>
      <c r="O36" s="928"/>
      <c r="P36" s="928"/>
      <c r="Q36" s="848"/>
      <c r="R36" s="855"/>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2"/>
    </row>
    <row r="37" spans="1:75" s="102" customFormat="1" ht="38.25" customHeight="1" x14ac:dyDescent="0.25">
      <c r="A37" s="845"/>
      <c r="B37" s="845"/>
      <c r="C37" s="848"/>
      <c r="D37" s="845"/>
      <c r="E37" s="851"/>
      <c r="F37" s="848"/>
      <c r="G37" s="144" t="s">
        <v>721</v>
      </c>
      <c r="H37" s="144" t="s">
        <v>722</v>
      </c>
      <c r="I37" s="145" t="s">
        <v>50</v>
      </c>
      <c r="J37" s="848"/>
      <c r="K37" s="925"/>
      <c r="L37" s="925"/>
      <c r="M37" s="928"/>
      <c r="N37" s="928"/>
      <c r="O37" s="928"/>
      <c r="P37" s="928"/>
      <c r="Q37" s="848"/>
      <c r="R37" s="855"/>
    </row>
    <row r="38" spans="1:75" s="102" customFormat="1" ht="35.25" customHeight="1" x14ac:dyDescent="0.25">
      <c r="A38" s="845"/>
      <c r="B38" s="845"/>
      <c r="C38" s="848"/>
      <c r="D38" s="845"/>
      <c r="E38" s="851"/>
      <c r="F38" s="848"/>
      <c r="G38" s="144" t="s">
        <v>723</v>
      </c>
      <c r="H38" s="144" t="s">
        <v>722</v>
      </c>
      <c r="I38" s="145" t="s">
        <v>50</v>
      </c>
      <c r="J38" s="848"/>
      <c r="K38" s="925"/>
      <c r="L38" s="925"/>
      <c r="M38" s="928"/>
      <c r="N38" s="928"/>
      <c r="O38" s="928"/>
      <c r="P38" s="928"/>
      <c r="Q38" s="848"/>
      <c r="R38" s="855"/>
    </row>
    <row r="39" spans="1:75" s="102" customFormat="1" ht="34.5" customHeight="1" x14ac:dyDescent="0.25">
      <c r="A39" s="845"/>
      <c r="B39" s="845"/>
      <c r="C39" s="848"/>
      <c r="D39" s="845"/>
      <c r="E39" s="851"/>
      <c r="F39" s="848"/>
      <c r="G39" s="144" t="s">
        <v>339</v>
      </c>
      <c r="H39" s="144" t="s">
        <v>722</v>
      </c>
      <c r="I39" s="145" t="s">
        <v>50</v>
      </c>
      <c r="J39" s="848"/>
      <c r="K39" s="925"/>
      <c r="L39" s="925"/>
      <c r="M39" s="928"/>
      <c r="N39" s="928"/>
      <c r="O39" s="928"/>
      <c r="P39" s="928"/>
      <c r="Q39" s="848"/>
      <c r="R39" s="855"/>
    </row>
    <row r="40" spans="1:75" s="102" customFormat="1" ht="33.75" customHeight="1" x14ac:dyDescent="0.25">
      <c r="A40" s="846"/>
      <c r="B40" s="846"/>
      <c r="C40" s="849"/>
      <c r="D40" s="846"/>
      <c r="E40" s="852"/>
      <c r="F40" s="849"/>
      <c r="G40" s="144" t="s">
        <v>724</v>
      </c>
      <c r="H40" s="144" t="s">
        <v>722</v>
      </c>
      <c r="I40" s="145" t="s">
        <v>73</v>
      </c>
      <c r="J40" s="849"/>
      <c r="K40" s="926"/>
      <c r="L40" s="926"/>
      <c r="M40" s="929"/>
      <c r="N40" s="929"/>
      <c r="O40" s="929"/>
      <c r="P40" s="929"/>
      <c r="Q40" s="849"/>
      <c r="R40" s="855"/>
    </row>
    <row r="41" spans="1:75" s="102" customFormat="1" ht="33.75" customHeight="1" x14ac:dyDescent="0.25">
      <c r="A41" s="204"/>
      <c r="B41" s="930" t="s">
        <v>725</v>
      </c>
      <c r="C41" s="931"/>
      <c r="D41" s="931"/>
      <c r="E41" s="931"/>
      <c r="F41" s="931"/>
      <c r="G41" s="931"/>
      <c r="H41" s="931"/>
      <c r="I41" s="931"/>
      <c r="J41" s="931"/>
      <c r="K41" s="931"/>
      <c r="L41" s="931"/>
      <c r="M41" s="931"/>
      <c r="N41" s="931"/>
      <c r="O41" s="931"/>
      <c r="P41" s="931"/>
      <c r="Q41" s="931"/>
      <c r="R41" s="932"/>
    </row>
    <row r="42" spans="1:75" s="102" customFormat="1" ht="49.5" customHeight="1" x14ac:dyDescent="0.25">
      <c r="A42" s="844">
        <v>21</v>
      </c>
      <c r="B42" s="844">
        <v>1</v>
      </c>
      <c r="C42" s="847">
        <v>4</v>
      </c>
      <c r="D42" s="844">
        <v>5</v>
      </c>
      <c r="E42" s="850" t="s">
        <v>726</v>
      </c>
      <c r="F42" s="847" t="s">
        <v>727</v>
      </c>
      <c r="G42" s="847" t="s">
        <v>37</v>
      </c>
      <c r="H42" s="200" t="s">
        <v>194</v>
      </c>
      <c r="I42" s="200">
        <v>1</v>
      </c>
      <c r="J42" s="847" t="s">
        <v>728</v>
      </c>
      <c r="K42" s="844"/>
      <c r="L42" s="924" t="s">
        <v>39</v>
      </c>
      <c r="M42" s="844"/>
      <c r="N42" s="927">
        <v>36030.199999999997</v>
      </c>
      <c r="O42" s="844"/>
      <c r="P42" s="927">
        <v>32030.2</v>
      </c>
      <c r="Q42" s="847" t="s">
        <v>729</v>
      </c>
      <c r="R42" s="847" t="s">
        <v>730</v>
      </c>
    </row>
    <row r="43" spans="1:75" s="102" customFormat="1" ht="46.5" customHeight="1" x14ac:dyDescent="0.25">
      <c r="A43" s="845"/>
      <c r="B43" s="845"/>
      <c r="C43" s="848"/>
      <c r="D43" s="845"/>
      <c r="E43" s="851"/>
      <c r="F43" s="848"/>
      <c r="G43" s="849"/>
      <c r="H43" s="144" t="s">
        <v>42</v>
      </c>
      <c r="I43" s="145" t="s">
        <v>370</v>
      </c>
      <c r="J43" s="848"/>
      <c r="K43" s="845"/>
      <c r="L43" s="925"/>
      <c r="M43" s="845"/>
      <c r="N43" s="928"/>
      <c r="O43" s="845"/>
      <c r="P43" s="928"/>
      <c r="Q43" s="848"/>
      <c r="R43" s="848"/>
    </row>
    <row r="44" spans="1:75" s="102" customFormat="1" ht="42.75" customHeight="1" x14ac:dyDescent="0.25">
      <c r="A44" s="845"/>
      <c r="B44" s="845"/>
      <c r="C44" s="848"/>
      <c r="D44" s="845"/>
      <c r="E44" s="851"/>
      <c r="F44" s="848"/>
      <c r="G44" s="847" t="s">
        <v>144</v>
      </c>
      <c r="H44" s="144" t="s">
        <v>149</v>
      </c>
      <c r="I44" s="145" t="s">
        <v>50</v>
      </c>
      <c r="J44" s="848"/>
      <c r="K44" s="845"/>
      <c r="L44" s="925"/>
      <c r="M44" s="845"/>
      <c r="N44" s="928"/>
      <c r="O44" s="845"/>
      <c r="P44" s="928"/>
      <c r="Q44" s="848"/>
      <c r="R44" s="848"/>
    </row>
    <row r="45" spans="1:75" s="102" customFormat="1" ht="45.75" customHeight="1" x14ac:dyDescent="0.25">
      <c r="A45" s="846"/>
      <c r="B45" s="846"/>
      <c r="C45" s="849"/>
      <c r="D45" s="846"/>
      <c r="E45" s="852"/>
      <c r="F45" s="849"/>
      <c r="G45" s="849"/>
      <c r="H45" s="144" t="s">
        <v>42</v>
      </c>
      <c r="I45" s="145" t="s">
        <v>370</v>
      </c>
      <c r="J45" s="849"/>
      <c r="K45" s="846"/>
      <c r="L45" s="926"/>
      <c r="M45" s="846"/>
      <c r="N45" s="929"/>
      <c r="O45" s="846"/>
      <c r="P45" s="929"/>
      <c r="Q45" s="849"/>
      <c r="R45" s="849"/>
    </row>
    <row r="46" spans="1:75" s="102" customFormat="1" ht="33.75" customHeight="1" x14ac:dyDescent="0.25">
      <c r="A46" s="205"/>
      <c r="B46" s="930" t="s">
        <v>731</v>
      </c>
      <c r="C46" s="931"/>
      <c r="D46" s="931"/>
      <c r="E46" s="931"/>
      <c r="F46" s="931"/>
      <c r="G46" s="931"/>
      <c r="H46" s="931"/>
      <c r="I46" s="931"/>
      <c r="J46" s="931"/>
      <c r="K46" s="931"/>
      <c r="L46" s="931"/>
      <c r="M46" s="931"/>
      <c r="N46" s="931"/>
      <c r="O46" s="931"/>
      <c r="P46" s="931"/>
      <c r="Q46" s="931"/>
      <c r="R46" s="932"/>
    </row>
    <row r="47" spans="1:75" s="102" customFormat="1" ht="106.5" customHeight="1" x14ac:dyDescent="0.25">
      <c r="A47" s="94">
        <v>22</v>
      </c>
      <c r="B47" s="94">
        <v>1</v>
      </c>
      <c r="C47" s="95">
        <v>4</v>
      </c>
      <c r="D47" s="94">
        <v>5</v>
      </c>
      <c r="E47" s="96" t="s">
        <v>732</v>
      </c>
      <c r="F47" s="83" t="s">
        <v>733</v>
      </c>
      <c r="G47" s="95" t="s">
        <v>144</v>
      </c>
      <c r="H47" s="95" t="s">
        <v>42</v>
      </c>
      <c r="I47" s="134" t="s">
        <v>325</v>
      </c>
      <c r="J47" s="83" t="s">
        <v>663</v>
      </c>
      <c r="K47" s="94"/>
      <c r="L47" s="100" t="s">
        <v>52</v>
      </c>
      <c r="M47" s="94"/>
      <c r="N47" s="89">
        <v>25284.82</v>
      </c>
      <c r="O47" s="94"/>
      <c r="P47" s="89">
        <f>N47</f>
        <v>25284.82</v>
      </c>
      <c r="Q47" s="83" t="s">
        <v>664</v>
      </c>
      <c r="R47" s="83" t="s">
        <v>665</v>
      </c>
    </row>
    <row r="48" spans="1:75" s="432" customFormat="1" ht="159" customHeight="1" x14ac:dyDescent="0.25">
      <c r="A48" s="206">
        <v>23</v>
      </c>
      <c r="B48" s="206">
        <v>1</v>
      </c>
      <c r="C48" s="207">
        <v>4</v>
      </c>
      <c r="D48" s="206">
        <v>5</v>
      </c>
      <c r="E48" s="208" t="s">
        <v>1541</v>
      </c>
      <c r="F48" s="209" t="s">
        <v>734</v>
      </c>
      <c r="G48" s="207" t="s">
        <v>49</v>
      </c>
      <c r="H48" s="207" t="s">
        <v>42</v>
      </c>
      <c r="I48" s="210" t="s">
        <v>343</v>
      </c>
      <c r="J48" s="209" t="s">
        <v>1542</v>
      </c>
      <c r="K48" s="206"/>
      <c r="L48" s="211" t="s">
        <v>310</v>
      </c>
      <c r="M48" s="206"/>
      <c r="N48" s="212">
        <v>80830.2</v>
      </c>
      <c r="O48" s="206"/>
      <c r="P48" s="212">
        <v>80830.2</v>
      </c>
      <c r="Q48" s="209" t="s">
        <v>664</v>
      </c>
      <c r="R48" s="209" t="s">
        <v>735</v>
      </c>
    </row>
    <row r="49" spans="1:18" s="432" customFormat="1" ht="77.25" customHeight="1" x14ac:dyDescent="0.25">
      <c r="A49" s="206"/>
      <c r="B49" s="945" t="s">
        <v>736</v>
      </c>
      <c r="C49" s="946"/>
      <c r="D49" s="946"/>
      <c r="E49" s="946"/>
      <c r="F49" s="946"/>
      <c r="G49" s="946"/>
      <c r="H49" s="946"/>
      <c r="I49" s="946"/>
      <c r="J49" s="946"/>
      <c r="K49" s="946"/>
      <c r="L49" s="946"/>
      <c r="M49" s="946"/>
      <c r="N49" s="946"/>
      <c r="O49" s="946"/>
      <c r="P49" s="946"/>
      <c r="Q49" s="946"/>
      <c r="R49" s="947"/>
    </row>
    <row r="51" spans="1:18" x14ac:dyDescent="0.25">
      <c r="L51" s="421"/>
      <c r="M51" s="716" t="s">
        <v>1369</v>
      </c>
      <c r="N51" s="717"/>
      <c r="O51" s="718" t="s">
        <v>1370</v>
      </c>
      <c r="P51" s="718"/>
    </row>
    <row r="52" spans="1:18" x14ac:dyDescent="0.25">
      <c r="L52" s="421"/>
      <c r="M52" s="438" t="s">
        <v>1371</v>
      </c>
      <c r="N52" s="438" t="s">
        <v>1372</v>
      </c>
      <c r="O52" s="438" t="s">
        <v>1371</v>
      </c>
      <c r="P52" s="438" t="s">
        <v>1372</v>
      </c>
    </row>
    <row r="53" spans="1:18" x14ac:dyDescent="0.25">
      <c r="L53" s="470" t="s">
        <v>1373</v>
      </c>
      <c r="M53" s="469">
        <v>19</v>
      </c>
      <c r="N53" s="460">
        <v>424769.8</v>
      </c>
      <c r="O53" s="458">
        <v>3</v>
      </c>
      <c r="P53" s="460">
        <v>120991.7</v>
      </c>
    </row>
    <row r="54" spans="1:18" x14ac:dyDescent="0.25">
      <c r="L54" s="470" t="s">
        <v>1374</v>
      </c>
      <c r="M54" s="469">
        <v>20</v>
      </c>
      <c r="N54" s="460">
        <f>O7+O8+O9+O10+O11+O12+O13+O14+O15+P22+P23+P24+P25+P26+P27+P29+P30+P31+P47+P48</f>
        <v>505600</v>
      </c>
      <c r="O54" s="482">
        <v>1</v>
      </c>
      <c r="P54" s="460">
        <f>O16</f>
        <v>40161.5</v>
      </c>
    </row>
  </sheetData>
  <mergeCells count="85">
    <mergeCell ref="B49:R49"/>
    <mergeCell ref="F4:F5"/>
    <mergeCell ref="M51:N51"/>
    <mergeCell ref="O51:P51"/>
    <mergeCell ref="A4:A5"/>
    <mergeCell ref="B4:B5"/>
    <mergeCell ref="C4:C5"/>
    <mergeCell ref="D4:D5"/>
    <mergeCell ref="E4:E5"/>
    <mergeCell ref="O42:O45"/>
    <mergeCell ref="P42:P45"/>
    <mergeCell ref="Q42:Q45"/>
    <mergeCell ref="R42:R45"/>
    <mergeCell ref="G44:G45"/>
    <mergeCell ref="B46:R46"/>
    <mergeCell ref="G42:G43"/>
    <mergeCell ref="Q4:Q5"/>
    <mergeCell ref="R4:R5"/>
    <mergeCell ref="A16:A21"/>
    <mergeCell ref="B16:B21"/>
    <mergeCell ref="C16:C21"/>
    <mergeCell ref="D16:D21"/>
    <mergeCell ref="E16:E21"/>
    <mergeCell ref="F16:F21"/>
    <mergeCell ref="G16:G21"/>
    <mergeCell ref="J16:J21"/>
    <mergeCell ref="G4:G5"/>
    <mergeCell ref="H4:I4"/>
    <mergeCell ref="J4:J5"/>
    <mergeCell ref="K4:L4"/>
    <mergeCell ref="M4:N4"/>
    <mergeCell ref="O4:P4"/>
    <mergeCell ref="Q16:Q21"/>
    <mergeCell ref="R16:R21"/>
    <mergeCell ref="A27:A28"/>
    <mergeCell ref="B27:B28"/>
    <mergeCell ref="C27:C28"/>
    <mergeCell ref="D27:D28"/>
    <mergeCell ref="E27:E28"/>
    <mergeCell ref="F27:F28"/>
    <mergeCell ref="G27:G28"/>
    <mergeCell ref="J27:J28"/>
    <mergeCell ref="K16:K21"/>
    <mergeCell ref="L16:L21"/>
    <mergeCell ref="M16:M21"/>
    <mergeCell ref="N16:N21"/>
    <mergeCell ref="O16:O21"/>
    <mergeCell ref="P16:P21"/>
    <mergeCell ref="Q27:Q28"/>
    <mergeCell ref="R27:R28"/>
    <mergeCell ref="A32:A40"/>
    <mergeCell ref="B32:B40"/>
    <mergeCell ref="C32:C40"/>
    <mergeCell ref="D32:D40"/>
    <mergeCell ref="E32:E40"/>
    <mergeCell ref="F32:F40"/>
    <mergeCell ref="G32:G33"/>
    <mergeCell ref="J32:J40"/>
    <mergeCell ref="K27:K28"/>
    <mergeCell ref="L27:L28"/>
    <mergeCell ref="M27:M28"/>
    <mergeCell ref="N27:N28"/>
    <mergeCell ref="O27:O28"/>
    <mergeCell ref="P27:P28"/>
    <mergeCell ref="Q32:Q40"/>
    <mergeCell ref="R32:R40"/>
    <mergeCell ref="G34:G35"/>
    <mergeCell ref="B41:R41"/>
    <mergeCell ref="A42:A45"/>
    <mergeCell ref="B42:B45"/>
    <mergeCell ref="C42:C45"/>
    <mergeCell ref="D42:D45"/>
    <mergeCell ref="E42:E45"/>
    <mergeCell ref="F42:F45"/>
    <mergeCell ref="K32:K40"/>
    <mergeCell ref="L32:L40"/>
    <mergeCell ref="M32:M40"/>
    <mergeCell ref="N32:N40"/>
    <mergeCell ref="O32:O40"/>
    <mergeCell ref="P32:P40"/>
    <mergeCell ref="J42:J45"/>
    <mergeCell ref="K42:K45"/>
    <mergeCell ref="L42:L45"/>
    <mergeCell ref="M42:M45"/>
    <mergeCell ref="N42:N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MRiRW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i.obojska</dc:creator>
  <cp:lastModifiedBy>Anna Mrozik</cp:lastModifiedBy>
  <cp:lastPrinted>2019-11-12T12:53:18Z</cp:lastPrinted>
  <dcterms:created xsi:type="dcterms:W3CDTF">2019-11-12T09:01:45Z</dcterms:created>
  <dcterms:modified xsi:type="dcterms:W3CDTF">2019-11-19T09:41:01Z</dcterms:modified>
</cp:coreProperties>
</file>