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obojska\Documents\2015\plan operacyjny 2016-2017\"/>
    </mc:Choice>
  </mc:AlternateContent>
  <bookViews>
    <workbookView xWindow="0" yWindow="0" windowWidth="24000" windowHeight="9735" tabRatio="599"/>
  </bookViews>
  <sheets>
    <sheet name="tabela" sheetId="1" r:id="rId1"/>
    <sheet name="działania" sheetId="2" r:id="rId2"/>
    <sheet name="cele" sheetId="3" r:id="rId3"/>
    <sheet name="priorytety" sheetId="4" r:id="rId4"/>
    <sheet name="Arkusz5" sheetId="5" r:id="rId5"/>
  </sheets>
  <definedNames>
    <definedName name="działanie_KSOW">tabela!$DF$123</definedName>
    <definedName name="OLE_LINK1" localSheetId="0">tabela!$A$235</definedName>
  </definedNames>
  <calcPr calcId="152511"/>
  <extLst>
    <ext xmlns:loext="http://schemas.libreoffice.org/" uri="{7626C862-2A13-11E5-B345-FEFF819CDC9F}">
      <loext:extCalcPr stringRefSyntax="Unspecified"/>
    </ext>
  </extLst>
</workbook>
</file>

<file path=xl/calcChain.xml><?xml version="1.0" encoding="utf-8"?>
<calcChain xmlns="http://schemas.openxmlformats.org/spreadsheetml/2006/main">
  <c r="L224" i="1" l="1"/>
  <c r="L223" i="1"/>
  <c r="L222" i="1"/>
  <c r="L218" i="1"/>
  <c r="L219" i="1"/>
  <c r="L208" i="1"/>
  <c r="L209" i="1"/>
  <c r="L197" i="1"/>
  <c r="L195" i="1"/>
  <c r="L186" i="1"/>
  <c r="L184" i="1"/>
  <c r="L174" i="1"/>
  <c r="L175" i="1"/>
  <c r="L159" i="1"/>
  <c r="L158" i="1"/>
  <c r="L150" i="1"/>
  <c r="L148" i="1"/>
  <c r="L149" i="1"/>
  <c r="L132" i="1"/>
  <c r="L130" i="1"/>
  <c r="L123" i="1"/>
  <c r="L121" i="1"/>
  <c r="L122" i="1"/>
  <c r="L113" i="1"/>
  <c r="L106" i="1"/>
  <c r="L105" i="1"/>
  <c r="L104" i="1"/>
  <c r="L96" i="1"/>
  <c r="L94" i="1"/>
  <c r="L95" i="1"/>
  <c r="L83" i="1"/>
  <c r="L81" i="1"/>
  <c r="L82" i="1"/>
  <c r="L65" i="1"/>
  <c r="L63" i="1"/>
  <c r="L64" i="1"/>
  <c r="L53" i="1"/>
  <c r="L51" i="1"/>
  <c r="L43" i="1"/>
  <c r="L41" i="1"/>
  <c r="L42" i="1"/>
  <c r="L31" i="1"/>
  <c r="L30" i="1"/>
  <c r="L32" i="1" l="1"/>
  <c r="L160" i="1" l="1"/>
  <c r="L176" i="1"/>
  <c r="L210" i="1" l="1"/>
  <c r="L220" i="1" l="1"/>
  <c r="L112" i="1"/>
  <c r="L111" i="1"/>
  <c r="I76" i="1" l="1"/>
  <c r="H72" i="1" l="1"/>
  <c r="H73" i="1" s="1"/>
</calcChain>
</file>

<file path=xl/sharedStrings.xml><?xml version="1.0" encoding="utf-8"?>
<sst xmlns="http://schemas.openxmlformats.org/spreadsheetml/2006/main" count="1227" uniqueCount="797">
  <si>
    <t>L.p.</t>
  </si>
  <si>
    <t>działanie KSOW</t>
  </si>
  <si>
    <t>Cel KSOW</t>
  </si>
  <si>
    <t>Priorytet</t>
  </si>
  <si>
    <t>Temat/nazwa operacji</t>
  </si>
  <si>
    <t>Cel realizacji operacji</t>
  </si>
  <si>
    <t>Forma realizacji oper.</t>
  </si>
  <si>
    <t>Grupy docelowe</t>
  </si>
  <si>
    <t>Harmonogram 
/ termin realizacji</t>
  </si>
  <si>
    <t>Wskaźnik monitorowania realizacji operacji</t>
  </si>
  <si>
    <t>OPERACJE REALIZOWANE NA POZIOMIE KRAJOWYM</t>
  </si>
  <si>
    <t>OPERACJE PARTNERÓW SIR</t>
  </si>
  <si>
    <t>OPERACJE WŁASNE CDR</t>
  </si>
  <si>
    <t>OPERACJE REALIZOWANE NA TERENIE WOJEWÓDZTWA DOLNOŚLĄSKIEGO</t>
  </si>
  <si>
    <t>OPERACJE WŁASNE WODR</t>
  </si>
  <si>
    <t>1.</t>
  </si>
  <si>
    <t>Łączmy się w innowacjach</t>
  </si>
  <si>
    <t>Głównym zakładanym celem operacji będzie wymiana wiedzy fachowej oraz dobrych praktyk w zakresie wdrażania innowacji w rolnictwie i na obszarach wiejskich podczas trzydniowego wyjazdu studyjnego partnerów Sieci z województwa dolnośląskiego do Saksonii - regionu Niemiec. Operacja poprzez swoje działania informacyjno-edukacyjne oraz kontynuowanie kontaktów pozwoli na zapoznanie się z działalnością Saksońskiego Urzędu ds. Środowiska, Rolnictwa 
i Geologii, podpatrzenie nowych technologii stosowanych w rolnictwie i na obszarach wiejskich, wdrażanych innowacyjnych rozwiązań, identyfikację i analizę możliwych do przeniesienia dobrych praktyk w zakresie innowacji w rolnictwie i na obszarach wiejskich. Wyjazd pozwoli także na nawiązanie współpracy pomiędzy beneficjentami operacji a instytucją wdrażającą innowacje w Niemczech oraz na rozwój międzynarodowej i międzysektorowej współpracy w zakresie innowacji.</t>
  </si>
  <si>
    <t>2.</t>
  </si>
  <si>
    <t>3.</t>
  </si>
  <si>
    <t>4.</t>
  </si>
  <si>
    <t>1, 4 i 5</t>
  </si>
  <si>
    <t>Wyjazd studyjny "Tworzenie i rozwój Sieci na rzecz innowacji w rolnictwie i na obszarach wiejskich Dolnego Śląska"</t>
  </si>
  <si>
    <t>Głównym celem realizowanej operacji będzie aktywizacja mieszkańców wsi i nawiązywanie współpracy do tworzenia grup operacyjnych podejmujących inicjatywy w zakresie obszarów wiejskich oraz ułatwienie funkcjonowania sieci kontaktów pomiędzy podmiotami zainteresowanymi wdrażaniem innowacji w rolnictwie i na obszarach wiejskich.
Rozpowszechnianie wiedzy i doświadczeń w realizacji projektów innowacyjnych poprzez zoorganizowanie dwudniowego wyjazdu studyjnego na teren Dolnego Śląska, składającego się z części teoretycznej i praktycznej. W części teoretycznej uczestnicy zostaną zapoznani ze szczegółowymi informacjami dotyczącymi funkcjonowania i koncepcją Sieci, możliwościami uczestnictwa oraz finansowania realizowanych działań. Ta część będzie jednocześnie stanowiła platformę na której uczestnicy będą mogli nawiązać wstępną współpracę w ramach grup operacyjnych. W części praktycznej uczestnicy zapoznają się z trzema przykladami wykorzystania innowacyjnych rozwiązań poprzez wizyty u producentów produktów regionalnych, tradycyjnych i ekologicznych, spotkania z przedstawicielami stowarzyszeń, wsi tematycznych bądź Lokalnych Grup Działania. Działania informacyjno-edukacyjne pozwolą na poszerzenie wiedzy uczestników, transfer wiedzy fachowej, lepszą komunikację i nawiązanie kontaktów w zakresie współpracy. Zwiększenie udziału zainteresowanych stron ułatwi utworzenie i funkcjonowanie sieci kontaktów pomiedzy rolnikami, podmiotami doradczymi, jednostkami naukowymi, podmiotami doradczymi, jednostkami naukowymi, przedsiebiorcami sektora rolno-spożywczego oraz pozostałymi podmiotami zainteresowanymi wdrażaniem innowacji w rolnictwie i na obszarach wiejskich.</t>
  </si>
  <si>
    <t>Działanie 2</t>
  </si>
  <si>
    <t>Działanie 5</t>
  </si>
  <si>
    <t>Razem</t>
  </si>
  <si>
    <t>OPERACJE REALIZOWANE NA TERENIE WOJEWÓDZTWA KUJAWSKO-POMORSKIEGO</t>
  </si>
  <si>
    <t>Upowszechnianie wiedzy na temat legalnej sprzedaży produktów lokalnych i tradycyjnych z branży rolno-spożywczej oraz tworzenie kanałów sprzedaży</t>
  </si>
  <si>
    <t>rolnicy, przedsiębiorcy, mieszkańcy wsi, podmioty wspierające rozwój obszarów wiejskich</t>
  </si>
  <si>
    <t>1 i 4</t>
  </si>
  <si>
    <t>1 i 3</t>
  </si>
  <si>
    <t>rolnicy, doradcy i przedstawiciele nauki oraz praktyki</t>
  </si>
  <si>
    <t>5.</t>
  </si>
  <si>
    <t>1 i 2</t>
  </si>
  <si>
    <t>szkolenie</t>
  </si>
  <si>
    <t>6.</t>
  </si>
  <si>
    <t>Innowacyjne rozwiązania w zarządzaniu stadem bydła mlecznego w zautomatyzowanej oborze</t>
  </si>
  <si>
    <t>konferencja, szkolenie praktyczne</t>
  </si>
  <si>
    <t>hodowcy i producenci mleka o stadach powyżej 40 krów, organizacje i związki producentów mleka, służba weterynaryjna, uczniowie i studenci, nauczyciele zawodu, przedstawiciele nauki i doradcy</t>
  </si>
  <si>
    <t>OPERACJE REALIZOWANE NA TERENIE WOJEWÓDZTWA LUBELSKIEGO</t>
  </si>
  <si>
    <t>1, 4</t>
  </si>
  <si>
    <t>Cykl spotkań informacyjno-aktywizujących promujących Sieć na rzecz innowacji w rolnictwie i na obszarach wiejskich (SIR) w województwie lubelskim</t>
  </si>
  <si>
    <t>spotkania informacyjno-aktywizujące (5)</t>
  </si>
  <si>
    <t>rolnicy, grupy rolników, organizacje rolników, doradcy rolniczy, przedstawiciele nauki, instytucji naukowo-badawczych, przedsiębiorcy sektora rolno-spożywczego</t>
  </si>
  <si>
    <t>01.02.2016 - 31.05.2016</t>
  </si>
  <si>
    <t>01.09.2016 - 31.12.2016</t>
  </si>
  <si>
    <t>Nowoczesne technologie uprawy roli jako innowacyjne wyzwania dla rozwijających się gospodarstw</t>
  </si>
  <si>
    <t>rolnicy, grupy rolników, organizacje rolników, doradcy rolniczy, przedstawiciele nauki, instytucji naukowo-badawczych, przedsiębiorcy sektora rolnego</t>
  </si>
  <si>
    <t>01.07.2017 - 15.10.2017</t>
  </si>
  <si>
    <t>OPERACJE REALIZOWANE NA TERENIE WOJEWÓDZTWA LUBUSKIEGO</t>
  </si>
  <si>
    <t>01.10.2016-31.12.2016</t>
  </si>
  <si>
    <t>Innowacyjne technologie precyzyjnego nawożenia upraw rolniczych</t>
  </si>
  <si>
    <t>konferencja</t>
  </si>
  <si>
    <t>rolnicy, doradcy rolniczych, przedstawiciele nauki</t>
  </si>
  <si>
    <t>01.03.2016-30.06.2016</t>
  </si>
  <si>
    <t>Przetwórstwo na poziomie gospodarstwa jako innowacyjny kierunek w gospodarstwach ekologicznych</t>
  </si>
  <si>
    <t>przedsiębiorcy sektora rolno-spożywczego oraz działających na rzecz rolnictwa, rolnicy, doradcy rolniczych, przedstawiciele nauki</t>
  </si>
  <si>
    <t>7.</t>
  </si>
  <si>
    <t>8.</t>
  </si>
  <si>
    <t>Stoiska informacyjne nośnikiem informacji o innowacjach</t>
  </si>
  <si>
    <t>uczestnicy targów rolniczych dożynek oraz forum gospodarczego a w szczególności: rolnicy, przedsiębiorcy przetwórstwa rolno-spożywczego, doradcy rolniczy, przedstawiciele samorządów lokalnych, przedstawiciele świata nauki oraz mieszkańcy obszarów wiejskich</t>
  </si>
  <si>
    <t>01.04-2016-30.11.2016</t>
  </si>
  <si>
    <t>9.</t>
  </si>
  <si>
    <t>01.04-2017-30.11.2017</t>
  </si>
  <si>
    <t>Tworzenie systemów wspomagania decyzji w integrowanej ochronie roślin</t>
  </si>
  <si>
    <t>01.02.2016-30.04.2016</t>
  </si>
  <si>
    <t>12.</t>
  </si>
  <si>
    <t>Uprawa bezorkowa  propozycją na innowacje w rolnictwie</t>
  </si>
  <si>
    <t>01.03.2016-30.05.2016</t>
  </si>
  <si>
    <t>Brokering w innowacjach nową formą wsparcia dla rolnictwa</t>
  </si>
  <si>
    <t>doradcy rolniczych oraz przedstawiciele instytutów naukowych</t>
  </si>
  <si>
    <t>OPERACJE REALIZOWANE NA TERENIE WOJEWÓDZTWA ŁÓDZKIEGO</t>
  </si>
  <si>
    <t>rolnicy, pracownicy naukowi, przedsiębiorcy, doradcy rolni</t>
  </si>
  <si>
    <t>seminarium + wyjazd szkoleniowy</t>
  </si>
  <si>
    <t>rolnicy, mieszkańcy obszarów wiejskich, pszczelarze, pracownicy naukowi, doradcy rolni</t>
  </si>
  <si>
    <t>Szkolenie „Postęp biologiczny w hodowli ziemniaka” ma na celu przybliżenie innowacyjnych, nowocze-snych i propagowanie innowacji w hodowli i ziemniaka oraz jego ochrony chorobami zakaźnymi i paso-żytami. Szkolenie przyczyni się do wymiany doświadczeń i wiedzy na temat ziemniaka pomiędzy śro-dowiskiem naukowym, doradcami i producentami trzody. Dzięki spotkaniu nawiązane zostaną kontakty pomiędzy tymi grupami, które w przyszłości będą płaszczyzną wymiany wiedzy w tym zakresie.</t>
  </si>
  <si>
    <t>hodowcy, producenci ziemniaka, doradcy rolni</t>
  </si>
  <si>
    <t>Stoisko informacyjne „Przykłady  i promocja  Sieci na rzecz innowacji w rolnictwie i na obszarach wiejskich” w latach 2016-2017</t>
  </si>
  <si>
    <t>Głównym celem operacji jest informacja o idei, funkcjach i możliwościach jakie daje działalność Sieci na rzecz innowacji w rolnictwie i na obszarach wiejskich. Przyczyni się to do ułatwiania transferu wiedzy i innowacji w rolnictwie i leśnictwie oraz na obszarach wiejskich  oraz  wymiany wiedzy fachowej oraz dobrych praktyk w zakresie wdrażania innowacji w rolnictwie i na obszarach wiejskich</t>
  </si>
  <si>
    <t>Osoby odwiedzające imprezy promocyjno-wystawienniczo-handlowe, których głównym organizatorem lub współorganizatorem jest Łódzki Ośrodek Doradztwa Rolniczego z siedzibą w Bratoszewicach</t>
  </si>
  <si>
    <t>OPERACJE REALIZOWANE NA TERENIE WOJEWÓDZTWA MAŁOPOLSKIEGO</t>
  </si>
  <si>
    <t>wyjazd studyjny</t>
  </si>
  <si>
    <t>1,4,5</t>
  </si>
  <si>
    <t>OPERACJE REALIZOWANE NA TERENIE WOJEWÓDZTWA MAZOWIECKIEGO</t>
  </si>
  <si>
    <t>01.01.2016
31.12.2017</t>
  </si>
  <si>
    <t>1,2,5</t>
  </si>
  <si>
    <t>Nauka praktyce w obszarze innowacyjnych technologii rolniczych w kształtowaniu i ochronie środowiska</t>
  </si>
  <si>
    <t>producenci rolni zajmujący się produkcją zwierzęcą, przedsiebiorcy działający w branży rolniczej w zakresie biogazowni, uzytkownicy TUZ</t>
  </si>
  <si>
    <t>01.01.2016
31.12.2016</t>
  </si>
  <si>
    <t>1,3,4</t>
  </si>
  <si>
    <t>1,2,3</t>
  </si>
  <si>
    <t>OPERACJE REALIZOWANE NA TERENIE WOJEWÓDZTWA OPOLSKIEGO</t>
  </si>
  <si>
    <t>Konferencja promująca innowacyjność i dobre praktyki w gospodarstwach rolnych, przedsiębiorstwach przetwórstwa rolno-spożywczego i usług rolniczych biorących udział w konkursie AgroLiga 2016</t>
  </si>
  <si>
    <t>I</t>
  </si>
  <si>
    <t>Organizacja zadania pt.: "W przyjaźni z naturą", obejmującego konferencję, konkursy i warsztaty, promującego innowacyjne rozwiązania w gospodarstwach rolnych</t>
  </si>
  <si>
    <t>Forum Agro Inwestor OZE - dobre przykłady wdrażania innowacji. Gospodarka niskoemisyjna w rolnictwie</t>
  </si>
  <si>
    <t>OPERACJE REALIZOWANE NA TERENIE WOJEWÓDZTWA PODKARPACKIEGO</t>
  </si>
  <si>
    <t>Innowacyjność w przetwórstwie mleka i produkcji serów  w małym gospodarstwie</t>
  </si>
  <si>
    <t>Celem operacji jest organizacja  konferencji  dzięki której będzie możliwość zapoznania uczestników z zagadnieniami związanymi z zastosowaniem innowacyjnych rozwiązań w rolnictwie w szczególności  w przetwórstwie mleka i produkcji serów w małym gospodarstwie</t>
  </si>
  <si>
    <t>mieszkańcy województwa podkarpackiego w tym: rolnicy, przetwórcy, przedsiębiorcy branży spożywczej,  doradcy, pracownicy instytucji naukowych</t>
  </si>
  <si>
    <t>Innowacyjność w przetwórstwie mięsa  w małym gospodarstwie</t>
  </si>
  <si>
    <t>Innowacyjność w produkcji, przetwórstwie owoców i warzyw w małym gospodarstwie</t>
  </si>
  <si>
    <t>OPERACJE REALIZOWANE NA TERENIE WOJEWÓDZTWA PODLASKIEGO</t>
  </si>
  <si>
    <t>Seminarium nt. „Innowacyjne formy współdziałania producentów rolnych – grupy producenckie</t>
  </si>
  <si>
    <t>Aktywizacja osób i podmiotów potencjalnie zainteresowanych innowacjami w obszarze rolnictwa i gospodarki żywnościowej w regionie w celu aktywnego ich uczestnictwa w inicjowaniu partnerstwa, wymianie wiedzy na temat innowacji, w szczególności w ramach PROW na lata 2014-2020.</t>
  </si>
  <si>
    <t>seminarium wyjazdowe</t>
  </si>
  <si>
    <t>27.05.2016 -
27.10.2016</t>
  </si>
  <si>
    <t>Technologia uprawy soi w rejonach północno-wschodniej Polski</t>
  </si>
  <si>
    <t>Dotarcie z informacją do rolników poprzez transfer wiedzy do praktyki rolniczej, które docelowo mogą być wdrażane w szerszej skali w regionie.</t>
  </si>
  <si>
    <t>spotkanie</t>
  </si>
  <si>
    <t>01.11.2017 -
30.11.2017</t>
  </si>
  <si>
    <t>Pokaz innowacyjnych metod zwalczania omacnicy prosowianki w kukurydzy i zapoznanie się z zaleceniami ochrony roślin w wersji internetowej.</t>
  </si>
  <si>
    <t>Podniesienie wiedzy rolników z zakresu innowacyjnych metod zwalczania omacnicy prosowianki.</t>
  </si>
  <si>
    <t>pokaz</t>
  </si>
  <si>
    <t>01.03.2016 -
25.12.2017</t>
  </si>
  <si>
    <t>Wyjazd studyjny - Przez innowacyjność do profesjonalizacji produkcji i rynku ziemniaka.</t>
  </si>
  <si>
    <t>Podniesienie wiedzy rolników z zakresu innowacyjnych metod w uprawie i przechowalnictwie ziemniaka.</t>
  </si>
  <si>
    <t>04.05.2017 -
30.09.2017</t>
  </si>
  <si>
    <t>1,2,3,5</t>
  </si>
  <si>
    <t>Praktyczne wykorzystanie wyników badań naukowych we wdrażaniu innowacji w ekologicznej produkcji.</t>
  </si>
  <si>
    <t>Celem operacji jest wymiana dobrych praktyk, transfer wiedzy i innowacji w zakresie ekologicznej produkcji, wdrażanie dobrych rozwiązań w ekologicznych  gospodarstwach rolnych oraz zawężenie współpracy pomiędzy naukowcami, doradcami i producentami żywności ekologicznej.</t>
  </si>
  <si>
    <t>01.05.2016 -
30.11.2017</t>
  </si>
  <si>
    <t>Ułatwienie transferu wiedzy i innowacji w rolnictwie na obszarach wiejskich. Realizacja naszego celu umożliwi uczestnikom lepszą wymianę wiedzy i zapoznanie się modelowymi rozwiązaniami innowacyjnymi, które docelowo mogą być wdrażane w naszym kraju.</t>
  </si>
  <si>
    <t>01.07.2016 -
30.07.2016</t>
  </si>
  <si>
    <t>OPERACJE REALIZOWANE NA TERENIE WOJEWÓDZTWA POMORSKIEGO</t>
  </si>
  <si>
    <t>Innowacyjna Wieś Pomorska – kampania informacyjno-promocyjna.</t>
  </si>
  <si>
    <t>rolnicy i grupy rolników, przedsiębiorcy sektora rolnego lub spożywczego, przedsiębiorcy sektorów działających na rzecz sektora rolnego i spożywczego, organizacje branżowe i międzybranżowe działające na obszarze łańcucha żywnościowego, podmioty doradcze, administracja,  mieszkańcy obszarów wiejskich oraz pozostali zainteresowani.</t>
  </si>
  <si>
    <t>1,2,4</t>
  </si>
  <si>
    <t>Współpraca dla innowacji w ochronie roślin</t>
  </si>
  <si>
    <t>OPERACJE REALIZOWANE NA TERENIE WOJEWÓDZTWA ŚLĄSKIEGO</t>
  </si>
  <si>
    <t>Spotkania operacyjno-szkoleniowe nt. 
Działanie Współpraca (PROW 2014-2020)oraz zyski z możliwości tworzenia partnerstw na rzecz innowacji</t>
  </si>
  <si>
    <t>Celem operacji jest promocja i pomoc w tworzeniu grup operacyjnych, poszukiwanie potencjalnych partnerów na rzecz innowacji w rolnictwie i na obszarach wiejskich, promocja możliwości finansowania innowacyjnych projektów wdrażanych w rolnictwie i na obszarach wiejskich</t>
  </si>
  <si>
    <t>1,3,6</t>
  </si>
  <si>
    <t>Inkubator kuchenny  jako innowacyjne 
wsparcie małego przetwórstwa – wyjazd 
Studyjny</t>
  </si>
  <si>
    <t>Głównym celem operacji jest podniesienie wiedzy uczestników, wymiana doświadczeń i fachowej wiedzy  między uczestnikami operacji a ekspertami oraz pokazanie dobrej praktyki w zakresie wdrażania innowacyjnego rozwiązania dla producentów lokalnych produktów rolno-spożywczych, jakim jest założenie inkubatora kuchennego na obszarach wiejskich</t>
  </si>
  <si>
    <t>Propagowanie nowoczesnych  technologii w chowie 
bydła mlecznego – roboty udojowe</t>
  </si>
  <si>
    <t>Celem operacji jest przekazanie wiedzy i propagowanie innowacyjnych rozwiązań technologicznych stosownych w hodowli bydła mlecznego- robotów udojowych</t>
  </si>
  <si>
    <t>konferencja, wyjazd studyjny</t>
  </si>
  <si>
    <t>Przez innowacyjność do profesjonalizacji 
produkcji i rynku Ziemniaka</t>
  </si>
  <si>
    <t>Poprawa wizerunku polskiego ziemniaka. Lepsze wykorzystanie osiągnięć postępu biologicznego w produkcji ziemniaka jadalnego. Zapoznanie z nowoczesną zrównoważoną agrotechniką ziemniaka.</t>
  </si>
  <si>
    <t>1,2,4,5</t>
  </si>
  <si>
    <t>Innowacyjność w chowie i hodowli świń. 
Nowoczesna i kompleksowa produkcja prosiąt</t>
  </si>
  <si>
    <t>OPERACJE REALIZOWANE NA TERENIE WOJEWÓDZTWA ŚWIĘTOKRZYSKIEGO</t>
  </si>
  <si>
    <t>Innowacyjne technologie uprawy owoców i warzyw przeciwdziałające pogarszaniu się właściwości i spadkowi wartości gleb (obniżaniu ich żyzności) w nauce i praktyce z wykorzystaniem finansowania w ramach Programu Rozwoju Obszarów Wiejskich na lata 2014 – 2020.</t>
  </si>
  <si>
    <t>Rolnicy indywidualni, grupy producentów i ich zrzeszenie, przedstawiciele jednostek dorad-czych i szkół rolniczych, przedsiębiorcy działający na rzecz sektora rolnego i spożywczego</t>
  </si>
  <si>
    <t>Innowacyjne technologie przetwórstwa owoców i warzyw w nauce i praktyce z wykorzystaniem finansowania przetwarzania produktu ogrodniczego i wprowadzania go do obrotu w ramach Programu Rozwoju Obszarów Wiejskich na lata 2014 – 2020.</t>
  </si>
  <si>
    <t>Stymulowanie rozwoju rynku produktów regionalnych poprzez markę Świętokrzyska Kuźnia Smaków</t>
  </si>
  <si>
    <t>OPERACJE REALIZOWANE NA TERENIE WOJEWÓDZTWA WARMIŃSKO-MAZURSKIEGO</t>
  </si>
  <si>
    <t>Działania informacyjne w zakresie SIR</t>
  </si>
  <si>
    <t>Operacja ma na celu przekazanie wiedzy w zakresie funkcjonowania Sieci na rzecz innowacji w rolnic-twie i na obszarach wiejskich jak największej liczbie osób oraz promowanie stosowania innowacji w rolnictwie oraz produkcji żywnościowej. Ponadto operacja ma na celu transfer wiedzy w zakresie inno-wacji w rolnictwie i stworzenie sieci kontaktów w ramach SIR</t>
  </si>
  <si>
    <t>dotarcie z informacją o SIR do ok. 10 tys. mieszkańców województwa warmińsko-mazurskiego</t>
  </si>
  <si>
    <t>Nowoczesne rolnictwo w Wielkopolsce</t>
  </si>
  <si>
    <t>1,3, 4</t>
  </si>
  <si>
    <t>Tworzenie grup operacyjnych w ramach działania „Współpraca”</t>
  </si>
  <si>
    <t>producenci rolni, przedstawiciele instytucji naukowych i państwowych oraz doradcy rolniczy</t>
  </si>
  <si>
    <t>Program Rozwoju Obszarów Wiejskich na lata 2014-2020 narzędziem wspierania innowacyjności</t>
  </si>
  <si>
    <t>uczestnicy rynku rolno-spożywczego, producenci rolni, przedstawiciele instytucji naukowych i państwowych oraz doradcy rolniczy</t>
  </si>
  <si>
    <t>OPERACJE REALIZOWANE NA TERENIE WOJEWÓDZTWA ZACHODNIOPOMORSKIEGO</t>
  </si>
  <si>
    <t>Uproszczenia i innowacje w technologiach produkcji rolnej – realizacja 2016</t>
  </si>
  <si>
    <t>Głównym celem jest wprowadzenie na szerszą skalę technologii uproszczonej uprawy roli, zwłaszcza w gospodarstwach wielkoobszarowych. Technologia ta, w porównaniu z technologią tradycyjną, zawiera aspekt innowacyjności w podejściu do produkcji rolnej.</t>
  </si>
  <si>
    <t>konferencja oraz wyjazd studyjny</t>
  </si>
  <si>
    <t>Celem realizacji operacji jest zapoznanie uczestników konferencji z zagadnieniem innowacji w rolnictwie oraz możliwościami praktycznego zastosowania przedstawionych rozwiązań, nawiązanie kontaktów i współpracy pomiędzy potencjalnymi uczestnikami rynków rolnych. Konferencja zapoczątkuje proces tworzenia nowych oraz ułatwi funkcjonowanie dotychczasowych sieci kontaktów pomiędzy rolnikami, podmiotami doradczymi, jednostkami naukowymi, przedsiębiorcami sektora rolno-spożywczego oraz pozostałymi podmiotami zainteresowanymi wdrażaniem innowacji w rolnictwie i na obszarach wiejskich.</t>
  </si>
  <si>
    <t>Rynki rolne, trendy i innowacyjność w agrobiznesie  - realizacja 2017</t>
  </si>
  <si>
    <t>na 2014-2015</t>
  </si>
  <si>
    <t>Działania na rzecz tworzenia sieci kontaktów dla doradców i służb wspierających wdrażanie innowacji na obszarach wiejskich.</t>
  </si>
  <si>
    <t>Współpraca z Europejską Siecią na Rzecz Rozwoju Obszarów Wiejskich (ESROW).</t>
  </si>
  <si>
    <t>Plan Komunikacyjny PROW 2014-2020.</t>
  </si>
  <si>
    <t>Organizacja i udział w targach, wystawach tematycznych na rzecz prezentacji osiągnięć i promocji polskiej wsi w kraju i za granicą</t>
  </si>
  <si>
    <t>Promocja zrównoważonego rozwoju obszarów wiejskich</t>
  </si>
  <si>
    <t>działania KSOW 2014-2020</t>
  </si>
  <si>
    <t>Rozpowszechnianie informacji na temat wyników monitoringu i oceny realizacji działań na rzecz rozwoju obszarów wiejskich w perspektywie finansowej 2014-2020.</t>
  </si>
  <si>
    <t>Gromadzenie przykładów operacji realizujących poszczególne priorytety Programu.</t>
  </si>
  <si>
    <t>Szkolenia i działania na rzecz tworzenia sieci kontaktów dla Lokalnych Grup Działania (LGD), w tym zapewnianie pomocy technicznej w zakresie współpracy międzyterytorialnej i międzynarodowej.</t>
  </si>
  <si>
    <t>Poszukiwanie partnerów KSOW do współpracy w ramach działania „Współpraca”, o którym mowa w art. 3 ust.1 pkt 13 ustawy oraz ułatwianie tej współpracy.</t>
  </si>
  <si>
    <t>Ułatwianie wymiany wiedzy pomiędzy podmiotami uczestniczącymi w rozwoju obszarów wiejskich oraz wymiana i rozpowszechnianie rezultatów działań na rzecz tego rozwoju.</t>
  </si>
  <si>
    <t>Promocja współpracy w sektorze rolnym i realizacji przez rolników wspólnych inwestycji.</t>
  </si>
  <si>
    <t>Aktywizacja mieszkańców wsi na rzecz podejmowania inicjatyw w obszarze rozwoju obszarów wiejskich, w szczególności osób starszych, młodzieży i osób wykluczonych społecznie.</t>
  </si>
  <si>
    <t>Identyfikacja, gromadzenie i upowszechnianie dobrych praktyk mających wpływ na rzecz rozwoju obszarów wiejskich.</t>
  </si>
  <si>
    <t>cele</t>
  </si>
  <si>
    <t>zwiększenie udziału zainteresowanych stron we wdrażaniu programów rozwoju obszarów wiejskich,</t>
  </si>
  <si>
    <t>podniesienie jakości wdrażania PROW,</t>
  </si>
  <si>
    <t>informowanie społeczeństwa i potencjalnych beneficjentów o polityce rozwoju obszarów wiejskich i o możliwościach finansowania,</t>
  </si>
  <si>
    <t>wspieranie innowacji w rolnictwie, produkcji żywności, leśnictwie i na obszarach wiejskich,</t>
  </si>
  <si>
    <t>aktywizacja mieszkańców wsi na rzecz podejmowania inicjatyw w zakresie rozwoju obszarów wiejskich, w tym kreowania miejsc pracy na terenach wiejskich.</t>
  </si>
  <si>
    <t>priorytety</t>
  </si>
  <si>
    <t>Ułatwienie transferu wiedzy i innowacji w rolnictwie i leśnictwie oraz na obszarach wiejskich.</t>
  </si>
  <si>
    <t>II</t>
  </si>
  <si>
    <t>Zwiększenie rentowności gospodarstw i konkurencyjność.</t>
  </si>
  <si>
    <t>III</t>
  </si>
  <si>
    <t>Wspieranie organizacji łańcucha żywnościowego.</t>
  </si>
  <si>
    <t>IV</t>
  </si>
  <si>
    <t>Odtwarzanie, ochrona i wzbogacanie ekosystemów.</t>
  </si>
  <si>
    <t>V</t>
  </si>
  <si>
    <t>Promowanie efektywnego gospodarowania zasobami i wspieranie przechodzenia w sektorach rolnym, spożywczym i leśnym na gospodarkę niskoemisyjną i odporną na zmianę klimatu.</t>
  </si>
  <si>
    <t>VI</t>
  </si>
  <si>
    <t>Promowanie włączenia społecznego, zmniejszenia ubóstwa oraz rozwoju gospodarczego na obszarach wiejskich.</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</si>
  <si>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</si>
  <si>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</si>
  <si>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</si>
  <si>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</si>
  <si>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</si>
  <si>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</si>
  <si>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</si>
  <si>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</si>
  <si>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</si>
  <si>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</si>
  <si>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</si>
  <si>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</si>
  <si>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</si>
  <si>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</si>
  <si>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</si>
  <si>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</si>
  <si>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Innowacje w rolnictwie - upowszechnianie badań naukowych i przykłady wdrożeń</t>
  </si>
  <si>
    <t>doradcy, grupy producentów rolnych, nauczyciele szkół rolniczych</t>
  </si>
  <si>
    <t>01-06-2016
30-10-2017</t>
  </si>
  <si>
    <t>1, 5</t>
  </si>
  <si>
    <t>Ulotka informacyjna Sieci na rzecz innowacji w rolnictwie i na obszarach wiejskich</t>
  </si>
  <si>
    <t>Innowacyjność w rolnictwie – z nauki do praktyki</t>
  </si>
  <si>
    <t>Wyniki badań naukowych umożliwiających wprowadzenie nowoczesnych rozwiązań w gospodarstwie ekologicznym.</t>
  </si>
  <si>
    <t>Konferencja pozwoli na identyfikację badań naukowych w zakresie rolnictwa ekologicznego prowadzonych przez jednostki naukowe ( instytuty, uczelnie) w zakresie rolnictwa ekologicznego.
Uczestnicy Konferencji- doradcy, stowarzyszenia rolników będą mieli możliwość zapoznania się z aktualnymi kierunkami badań naukowych prowadzonych w Polsce w zakresie rolnictwa ekologicznego w tym przetwórstwa produktów ekologicznych oraz nawiązania kontaktów z realizatorami tych badań. Pozwoli to również na wymianę poglądów dotyczących przyszłych kierunków badań, na które istnieje zapotrzebowanie od tzw. „praktyki.” 
Ponadto Konferencja umożliwia nawiązanie kontaktów pomiędzy samymi jednostkami badawczymi, co może przyczynić się do wspólnego działania ( proponowanie nowych rozwiązań w szerszym ujęciu).</t>
  </si>
  <si>
    <t>28-06-2017
28-07-2017</t>
  </si>
  <si>
    <t>Wykorzystanie innowacji w gospodarstwie rolnym w zakresie ochrony środowiska</t>
  </si>
  <si>
    <t>16-05-2016
30-10-2017</t>
  </si>
  <si>
    <t>1, 2</t>
  </si>
  <si>
    <t>Konferencja: „Innowacje w rolnictwie – kluczowe dla wsparcia inwestycji i konkurencyjności”</t>
  </si>
  <si>
    <t>01-01-2016
01-04-2016</t>
  </si>
  <si>
    <t>01-03-2016
31-11-2016</t>
  </si>
  <si>
    <t>Współpraca podmiotów sfery B+R oraz publicznego doradztwa rolniczego na rzecz tworzenia i upowszechniania innowacji rolniczych</t>
  </si>
  <si>
    <t>Europejskie i polskie przykłady działań w ramach EPI. Wsparcie dla grup operacyjnych w ramach działania "Współpraca" w PROW 2014-2020”</t>
  </si>
  <si>
    <t xml:space="preserve">Partnerstwo dla rozwoju </t>
  </si>
  <si>
    <t>01-03-2016
30-09-2016</t>
  </si>
  <si>
    <t>Kreowanie  partnerstwa w ramach KSOW dla działania Współpraca PROW 2014 - 2020</t>
  </si>
  <si>
    <t xml:space="preserve">6 stoisk informacyjno-aktywizacyjnych.
30 konkursów wiedzy (6 spotkań targowych * 5 konkursów). </t>
  </si>
  <si>
    <t xml:space="preserve">Wyjazd studyjny-standaryzacja jakosci produkcji wołowiny i innowacyjne formysprzedaży mięsa wołowego najwyższej jakości na przykładzie doswiadczeń z Francji,Belgii i Luksembyrga. </t>
  </si>
  <si>
    <t>Utworzenie Mazowieckiego Parku Naukowo Technologicznego Poświętne w Płońsku</t>
  </si>
  <si>
    <t>przyszli partnerzy biorący udział w utworzeniu i funkcjonowaniu MPNT, rolnicy, producenci rolni</t>
  </si>
  <si>
    <t>Nauka-praktyce; praktyka-nauce</t>
  </si>
  <si>
    <t>Głównym celem operacji jest przeprowadzzenie seminariów mających wypromować i wspmóc tworzenie sieci współpracy w sektorze rolno-spożywczym, ułatwienie nawiązywania kontaktów branżowych oraz przedstawienie narzędzi do nawiązywania współpracy.</t>
  </si>
  <si>
    <t>liczba uczestników operacji: 160</t>
  </si>
  <si>
    <t>producenci rolni, przedsiębiorcy, pracownicy DODR, kadra naukowa Uniwersytetu Przyrodniczego we Wrocławiu</t>
  </si>
  <si>
    <t>rolnicy i mieszkańcy obszarów wiejskich, partnerzy Sieci na rzecz innowacji w rolnictwie i na obszarach wiejskich, pracownicy jednostek doradztwa rolniczego, przedsiębiorcy, przedstawiciele jednostek naukowo-badawczych, przedstawiciele Lokalnych Grup Działania</t>
  </si>
  <si>
    <t xml:space="preserve"> partnerzy Sieci na rzecz innowacji w rolnictwie i na obszarach wiejskich wspierający tworzenie i organizację grup operacyjnych, potencjalni partnerzy,  rolnicy, podmioty doradcze, przedstawiciele jednostek naukowych, przedsiębiorcy sektora rolno-spożywczego, inne podmioty zainteresowane wdrażaniem innowacji w rolnictwie i na obszarach wiejskich.</t>
  </si>
  <si>
    <t>liczba uczestników operacji: 40 osób</t>
  </si>
  <si>
    <t>liczba uczstników operacji: 30 osób</t>
  </si>
  <si>
    <t>Celem realizacji operacji będzie: przygotowanie rolników, przedsiębiorców, mieszkańców wsi oraz podmiotów wspierających rozwój obszarów wiejskich do wchodzenia w dalsze fazy łańcucha żywnościowego; upowszechnianie informacji na temat możliwości różnicowania dochodów rodziny rolnika; skracanie łańcucha żywnościowego poprzez przygotowanie do sprzedaży produktów rolnych w kontekście wprowadzanych od 01.01.2016 r. zmian w przepisach prawnych; prezentacja innowacyjnych rozwiązań w zakresie sprzedaży i dystrybucji wysokiej jakości produktów rolnych; budowanie sieci kontaktów w zakresie wdrażania innowacji na obszarach wiejskich; transfer i upowszechnienie wiedzy na temat tworzenia i funkcjonowania innowacyjnego inkubatora kuchennego.</t>
  </si>
  <si>
    <t>Celem realizacji operacji jest przedstawienie hodowcom żywca wołowego oraz doradcom rolniczym, innowacji technicznych i technologicznych w produkcji bydła mięsnego oraz  przetwórstwa jako jednego ze sposobów na podniesienie efektywności gospodarowania. Wyżej wymienione cele realizowane będą poprzez przekazanie od strony teoretycznej i praktycznej, wiedzy z zakresu organizacji produkcji bydła mięsnego na przykładzie gospodarstwa, w którym utrzymywanych jest sześć ras tego bydła. Zdobycie wiedzy o systemie chowu oraz organizacji uboju, zbytu mięsa wołowego. Motywowanie do wspólnego działania poprzez obserwację funkcjonującej spółdzielni produkcyjnej , której członkowie przejęli część łańcucha „od pola do stołu"</t>
  </si>
  <si>
    <t xml:space="preserve"> wyjazd studyjny</t>
  </si>
  <si>
    <t xml:space="preserve"> 01-03-2016           31-10-2016</t>
  </si>
  <si>
    <t xml:space="preserve"> 01-02-2016
 30-06-2016</t>
  </si>
  <si>
    <t xml:space="preserve"> 01-09-2017
 31-10-2017</t>
  </si>
  <si>
    <t xml:space="preserve">01-09-2016            30-05-2017            </t>
  </si>
  <si>
    <t>Organizacja spotkań informacyjno-szkoleniowych dotyczących promocji i poddniesienia wiedzy w zakresie sieci na rzecz innowacji w rolnictwie</t>
  </si>
  <si>
    <t>Celem operacji jest organizacja spotkań informacyjno-szkoleniowych dla potencjalnych przedstawicieli grup operacyjnych (rolników, doradców rolniczych, przedsiębiorców) dotyczących promocji i upowszechniania informacji na temat sieci na rzecz innowacji w rolnictwie oraz organizacji i współpracy grup operacyjnych</t>
  </si>
  <si>
    <t>spotkania informacyjno-szkoleniowe (35)</t>
  </si>
  <si>
    <t>liczba uczestników operacji: 525</t>
  </si>
  <si>
    <t>producenci rolni (rolnicy), przedsiębiorcy rolniczy, przedsiębiorcy, doradcy rolniczy</t>
  </si>
  <si>
    <t>Innowacje w przetwórstwie szansą na rozwój obszarów wiejskich</t>
  </si>
  <si>
    <t>Celem operacji jest podniesienie wiedzy nt. tworzenia i funkcjonowania grup operacyjnych w ramach działania "Współpraca" oraz transfer wiedzy i nabycie praktycznych umiejętności związanych z przetwórstwem żywności.</t>
  </si>
  <si>
    <t>szkolenie, warsztaty (4), konferencja</t>
  </si>
  <si>
    <t>liczba uczestników operacji: 48</t>
  </si>
  <si>
    <r>
      <t>l</t>
    </r>
    <r>
      <rPr>
        <sz val="11"/>
        <color rgb="FF000000"/>
        <rFont val="Calibri"/>
        <family val="2"/>
        <charset val="238"/>
      </rPr>
      <t>iczba uczestników operacji: 48</t>
    </r>
  </si>
  <si>
    <t>01-03-2016             30-06-2016</t>
  </si>
  <si>
    <t>rolnicy, domownicy, grupy rolników, posiadacze lasów, przedsi,ębiorcy sektora rolnego i spożywczego oraz sektorów działających na rzecz sektora rolnego i spożywczego, osoby atrudnione w sektorze rolno-sporzywczym pracujące na obszarach wiejskich, pracownicy podmiotów doradczych</t>
  </si>
  <si>
    <t>01-03-2017             30-06-2017</t>
  </si>
  <si>
    <t>1,2,3,4,6</t>
  </si>
  <si>
    <t>Innowacyjne rozwiązania w uprawie, przerobie i wykorzystaniu lnu oleistego i konopi uprawianych na nasiona w gospodarstwach ekologicznych</t>
  </si>
  <si>
    <t>Celem operacji jest promocja niszowych kierunków produkcji rolniczej w obszarze upraw małoobszarowych, wdrażanie innowacyjnych rozwiązań w uprawach lnu i konopi oraz promocja bioproduktów otrzymanych z plonów wymienionych roślin, działania informacyjne, szkoleniowe i aktywizujące dla potencjalnych członków grup operacyjnych w branży bioproduktów na bazie ekologicznego siemienia lnianego i konopnego.</t>
  </si>
  <si>
    <t>szkolenie (3), publikacja (3)</t>
  </si>
  <si>
    <t>producenci środków produkcji dla rolnictwa, rolnicy ekologiczni, przedstawiciele przemysłu przetwórczego, przedstawiciele rynku przzemysłu rolno-spożywczego</t>
  </si>
  <si>
    <t>01-03-2016             31-10-2017</t>
  </si>
  <si>
    <t>liczba uczestników operacji: 60 ; poradnik: 1000 szt.; ulotka: 4000 szt.; foldery: 300 szt.</t>
  </si>
  <si>
    <t>1, 3</t>
  </si>
  <si>
    <t>Innowacyjna gospodarka rybacka i wędkarstwo jako element zrównoważonego rozwoju obszarów wiejskich</t>
  </si>
  <si>
    <t>rolnicy działający w obszarze rybactwa tradycyjnego, przedsiębiorcy, osoby zamierzające podjąć działalnośćw sektorze akwakultury, rolnicy dysponujący małymi obiektami wodnymi, przzedsiębiorcy sektora rolno-spożywczego, podmioty doradcze</t>
  </si>
  <si>
    <t>3, 4</t>
  </si>
  <si>
    <t>Konferencja podsumowująca realizację 17 spotkań w zakresie działania Współpraca PROW 2014-2020 na terenie województwa śląskiego</t>
  </si>
  <si>
    <t>rolnicy, grupy rolników, posiadacze lasów, przzedstawiciele instytutów naukowych/uczelni wyższych, przedsiębiorcy sektora rolnego i spożywczego</t>
  </si>
  <si>
    <t xml:space="preserve"> szkolenie z wyjazdem studyjnym</t>
  </si>
  <si>
    <t>01-10-2016             31-12-2016</t>
  </si>
  <si>
    <t>liczba uczestników operacji: 140</t>
  </si>
  <si>
    <t>Konferencja (2)</t>
  </si>
  <si>
    <t xml:space="preserve">Celem operacji jest transfer wiedzy oraz możliwości zastosowania innowacyjnych rozwiązań w produkcji trzody chlewnej. </t>
  </si>
  <si>
    <t>Hodowcy i producenci trzody chlewnej,  doradcy</t>
  </si>
  <si>
    <t xml:space="preserve">liczba uczestników operacji: 80 osób </t>
  </si>
  <si>
    <t xml:space="preserve">liczba uczestników operacji: 595 </t>
  </si>
  <si>
    <t xml:space="preserve">liczba uczestników operacji: 32 </t>
  </si>
  <si>
    <t xml:space="preserve">
szkolenie (4), seminarium wyjazdowe, certyfikacja podmiotów, strona internetowa
</t>
  </si>
  <si>
    <t xml:space="preserve"> rolnicy, w tym prowadzący działalność agroturystyczną i  przetwórczą oraz  przedsiębiorcy i wytwórcy produktu tradycyjnego</t>
  </si>
  <si>
    <t>02-01-2017            30-11-2017</t>
  </si>
  <si>
    <t>liczba uczestników operacji: 48   (szkolenie),
50  (seminarium wyjazdowe);
  certyfikacja 25 podmiotów</t>
  </si>
  <si>
    <t>Cele planowanej operacji to: wymiana wiedzy fachowej i dobrych praktyk w zakresie technologii upraw owoców i warzyw przeciwdziałających obniżaniu żyzności gleb; nawiązanie partnerskiej współpracy pomiędzy różnymi instytucjami i podmiotami sfery na-ukowej, doradczej, a producentami owoców i warzyw; promowanie innowacyjnych rozwiązań w zakresie technologii upraw owoców i warzyw przeciwdziałających obniżaniu żyzności gleb; informowanie o aktualnych możliwościach finansowania gospodarstw ogrodniczych w ramach Programu Rozwoju Obszarów Wiejskich na lata 2014 - 2020;  poprawa rentowności gospodarstw i grup producentów poprzez poprawę i ustabilizowanie jakości produktu ogrodniczego na rynku</t>
  </si>
  <si>
    <t>rolnicy indywidualni, grupy producentów i ich zrzeszenie, przedstawiciele jednostek dorad-czych i szkół rolniczych, przedsiębiorcy działający na rzecz sektora rolnego i spożywczego</t>
  </si>
  <si>
    <t xml:space="preserve"> 15-09-2017           30- 11- 2017</t>
  </si>
  <si>
    <t>Cele planowanej operacji to: wymiana wiedzy fachowej i dobrych praktyk w zakresie przetwórstwa owoców i warzyw;  nawiązanie partnerskiej współpracy pomiędzy różnymi instytucjami i podmiotami sfery na-ukowej, doradczej i produkcyjnej obejmującej wytwórców surowców czyli producentów owo-ców i warzyw oraz sferę przetwórstwa;  promowanie innowacyjnych rozwiązań w zakresie przetwórstwa; informowanie o aktualnych możliwościach finansowania przetwarzania produktu ogrodni-czego i wprowadzania go do obrotu w ramach Programu Rozwoju Obszarów Wiejskich na lata 2014 - 2020; poprawa rentowności gospodarstw i grup producentów poprzez wzmocnienie konkurencyj-ności produktu ogrodniczego na rynku</t>
  </si>
  <si>
    <t>konferencja, szkolenie wyjazdowe</t>
  </si>
  <si>
    <t>15-09-2016           30- 11.-2016</t>
  </si>
  <si>
    <t xml:space="preserve">liczba uczestników operacji: 60 </t>
  </si>
  <si>
    <t xml:space="preserve">liczba uczestników operacji: 42 </t>
  </si>
  <si>
    <t xml:space="preserve">liczba uczestników operacji: 50 </t>
  </si>
  <si>
    <t xml:space="preserve">liczba uczestników operacji: 20 </t>
  </si>
  <si>
    <t xml:space="preserve">Liczba uczestników operacji: 51 </t>
  </si>
  <si>
    <t xml:space="preserve">liczba uczestników operacji: 10 </t>
  </si>
  <si>
    <t xml:space="preserve"> doradcy rolni i rolnicy</t>
  </si>
  <si>
    <t>i rolnicy z województwa podlaskiego uprawiający kukurydzę na masę zieloną i na ziarno oraz doradcy rolniczy</t>
  </si>
  <si>
    <t xml:space="preserve"> rolnicy z województwa podlaskiego uprawiający ziemniaka oraz doradcy rolniczy</t>
  </si>
  <si>
    <t xml:space="preserve"> rolnicy prowadzący gospodarstwa metodami ekologicznymi oraz osoby zainteresowane ekologiczną produkcją, doradcy rolniczy</t>
  </si>
  <si>
    <t>naukowcy, przedsiębiorcy, rolnicy, członkowie Polskiego Związku Hodowców i Producen-tów Bydła Mięsnego, przedstawiciele instytucji wspierających wielofunkcyjny rozwój obsza-rów wiejskich doradcy rolni</t>
  </si>
  <si>
    <t xml:space="preserve"> rolnicy zainteresowani tworzeniem grup producenckich z tzw. Grup inicjatywnych oraz doradcy rolni </t>
  </si>
  <si>
    <t>liczba uczestników operacji: 40</t>
  </si>
  <si>
    <t>seminarium (2) + wyjazd szkoleniowy</t>
  </si>
  <si>
    <t>01-02-2016             30-10-2016</t>
  </si>
  <si>
    <t>liczba uczestników operacji: 50</t>
  </si>
  <si>
    <t xml:space="preserve">Cykl seminariów „Owady zapylające – szansą na przetrwanie rolnictwa” ma na celu zapoznanie uczest-ników z ideą zachowania owadów zapylających poprzez wprowadzenie innowacyjnych metod ich ochrony podlejących na powrocie do tradycyjnych wiejskich ogrodów przydomowych z uwzględnieniem nowoczesnych osiągnieć nauki w zakresie projektowania ogrodów, sąsiedztwa roślin oraz ich pielęgnacji. Projekt ma na celu zachowanie bioróżnorodności w ekosystemie. Zwiększenie współpracy między przedstawicielami jednostek naukowych, doradcami i rolnikami, którzy zainteresowani są ochroną owadów zapylających. Zapoznanie uczestników operacji z ideą grup operacynych. </t>
  </si>
  <si>
    <t xml:space="preserve">Seminarium „Owady zapylające – szansa na przetrwanie rolnictwa” ma na celu zapoznanie uczestników z ideą zachowania owadów zapylających poprzez wprowadzenie innowacyjnych metod ich ochrony podlejących na powrocie do tradycyjnych wiejskich ogrodów przydomowych z uwzględnieniem no-woczesnych osiągnieć nauki w zakresie projektowania ogrodów, sąsiedztwa roślin oraz pielęgnacji roślin. Projekt ma na celu zachowanie bioróżnorodności w ekosystemie. Zwiększenie współpracy między przedstawicielami jednostek naukowych, doradcami i rolnikami, którzy zainteresowani są ochroną owadów zapylających. Zapoznanie uczestników operacji z ideą grup operacynych. </t>
  </si>
  <si>
    <t xml:space="preserve">01-02-2017             30-10-2017        </t>
  </si>
  <si>
    <t>liczba uczestników  operacji: 50</t>
  </si>
  <si>
    <t>01-02-2017            30-10-2017</t>
  </si>
  <si>
    <t>liczba uczestników operacji: 65</t>
  </si>
  <si>
    <t>stoisko informacyjne (8)</t>
  </si>
  <si>
    <t>01-02-2016             30-10-2017</t>
  </si>
  <si>
    <t>liczba zorganizowanych stoisk: 8</t>
  </si>
  <si>
    <t xml:space="preserve">01-09-2016             31-03-2017 </t>
  </si>
  <si>
    <t>13-03-2017            14-06-2017</t>
  </si>
  <si>
    <t>Celem realizacji operacji jest:  ułatwienie transferu wiedzy w rolnictwie, szczególnie w gospodarstwach specjalizujących się w produkcji mleka; promowanie nowatorskich sposobów żywienia bydła w oparciu o automatyczne systemy zadawania pasz i doju; ulepszenie systemu zarządzania gospodarstwem i wydajnością mleka; zaprezentowanie innowacyjnych rozwiązań w rzeczywistej oborze na ok. 30 krów z wykorzystaniem robota udojowego; ekonomiczne i organizacyjne uzasadnienie stosowania innowacyjnych rozwiązań w zarządzaniu sta-dem; wykorzystanie informacji pozyskanych z komputera współpracującego z robotem udojowym do op-tymalnego zarządzania stadem krów i podejmowania decyzji krótko i długoterminowych: a) poprawa wydajności i opłacalności produkcji mleka, b) zmniejszenie pracochłonności doju i zadawania pasz, c)większa kontrola rozrodu i wydłużenie okresu użytkowania krów, d) kontrola prawidłowości żywienia i wydajności mlecznej, e) ograniczenie występowania zaburzeń metabolicznych.</t>
  </si>
  <si>
    <t xml:space="preserve">15-01-2016             03-07-2016 </t>
  </si>
  <si>
    <t xml:space="preserve">liczba uczstników operacji: konferencja 100 ; szkolenie praktyczne 500 </t>
  </si>
  <si>
    <t>Celem operacji jest rozpowszechnienie i podniesienie wiedzy wśród beneficjentów o Sieci innowacji w rolnictwie i na obszarach wiejskich, przykładach ciekawych rozwiązań innowacyjnych w produkcji i usługach sektora rolno-spożywczego w województwie pomorskim.
Kampania informacyjno-promocyjna na temat Sieci innowacji w rolnictwie i na obszarach wiejskich podniesie wiedzę zainteresowanych osób w zakresie tworzenia sieci kontaktów dla doradców i służb wspierających wdrażanie innowacji na obszarach wiejskich, pozwoli zrozumieć zasady działania SIR, jej cel i zadania. Wskaże definicję i rodzaje innowacyjności. Poruszy tematykę związaną z rolą innowacji w rozwoju gospodarczym a zwłaszcza w zakresie konkurencyjności gospodarki. Przytoczy przykłady ciekawych rozwiązań innowacyjnych w produkcji i usługach sektora rolno-spożywczego w województwie pomorskim, ze szczególnym uwzględnieniem rybołówstwa i przetwórstwa rybnego. Podkreśli potrzebę tworzenia wiejskich klastrów branżowych i instytucji otoczenia biznesu w celu ułatwienia transferu innowacji do rolnictwa i przetwórstwa. Wskaże możliwości dofinansowania innowacji w rolnictwie, leśnictwie i na obszarach wiejskich oraz pokaże perspektywy rozwoju innowacyjności na pomorskiej wsi. Informacja o możliwości finansowania zaktywizuje mieszkańców obszarów wiejskich do podjęcia działań związanych z rozwojem terenów wiejskich, umożliwi stworzenie miejsc pracy i podniesie konkurencyjność gospodarstw.</t>
  </si>
  <si>
    <t>ulotka, broszura, film promocyjny</t>
  </si>
  <si>
    <t>01-01-2016            31-10-2017</t>
  </si>
  <si>
    <t>Cele operacji: nawiązanie kontaktów i zachęcenie odbiorców projektu do współpracy we wdrażaniu innowacji w ochronie roślin  na obszarze województwa pomorskiego,przedstawienie możliwości praktycznego wykorzystania najnowszych wyników badań i osiągnięć 
  techniki w zakresie wspomagania decyzji w ochronie roślin.</t>
  </si>
  <si>
    <t xml:space="preserve"> rolnicy,  przedsiębiorcy zajmujący się dystrybucją środków ochrony roślin oraz urządzeń technicznych 
  wykorzystywanych w ochronie roślin (stacje meteo, sprzęt do stosowania śor), uczniowie i nauczyciele szkół rolniczych, pracownicy WIORiN w Gdańsku,
pracownicy stacji hodowli roślin,
 pracownicy stacji oceny odmian,
 doradcy rolniczy
</t>
  </si>
  <si>
    <t>01-04-2016            30-06-2016</t>
  </si>
  <si>
    <t xml:space="preserve">liczba uczestników operacji: 80 </t>
  </si>
  <si>
    <t xml:space="preserve"> konferencja (3)</t>
  </si>
  <si>
    <t xml:space="preserve">Celem operacji jest:  poszukiwanie partnerów do współpracy w ramach transferu osiągnięć nauki do praktyki; zaprezentowanie potencjalnym odbiorcom (partnerom) najnowszych rozwiązań technologicznych, zachęcenie ich do podjęcia współpracy poprzez wskazanie korzyści jakie będą wynikały z wdrożenia innowacji; wspieranie wymiany wiedzy na temat innowacyjnych rozwiązań dostarczanych przez instytuty naukowe oraz ośrodki naukowe z przeznaczeniem dla sektora rolniczego; rozwijanie świadomości na temat wpływu innowacyjności na działania w gospodarstwie; promowanie innowacji w rolnictwie poprzez prezentacje i pokazy innowacyjnych rozwiązań; podniesienie wiedzy na temat korzyści wynikających ze współpracy w zakresie wdrażania innowacji; wsparcie tworzenia i organizacji grup operacyjnych na rzecz innowacji; popularyzacja wiedzy na temat innowacyjnych rozwiązań technologicznych w pro-dukcji rolniczej polecanych do praktyki przez ośrodki naukowe
</t>
  </si>
  <si>
    <t xml:space="preserve">Cele operacji: poinformowanie szerokiego grona odbiorców odnośnie idei Mazowieckiego Parku Naukowo Technologicznego i możliwości współpracy w zakresie jego funkcjonowania. Stworzenie platformy do inicjowania partnerstw realizujących projekty w relacji nauka, praktyka i doradztwo oraz stworzenie platformy do wymiany wiedzy i doświadczeń związanych z innowacyjnymi rozwiązaniami stosowanymi w rolnictwie. 
</t>
  </si>
  <si>
    <t xml:space="preserve">liczba uczestników operacji: 180 </t>
  </si>
  <si>
    <t xml:space="preserve">Celem operacji jest wymiana doświadczeń i tworzenie partnerst między instytucjami badawczymi, rolnikami i przedsiębiorcami, zainteresowanymi wdrażaniem innowacji w dziedzinie hodowli ryb. Wspieranie organizacji łańcucha żywnościowego. </t>
  </si>
  <si>
    <t>szkolenie (4), broszura, plakat</t>
  </si>
  <si>
    <t>liczba iczestników operacji: 96, liczba broszur 500, liczba plakatów: 500</t>
  </si>
  <si>
    <t>Plan Operacyjny w zakresie SIR na lata 2016-2017 - projekt</t>
  </si>
  <si>
    <t xml:space="preserve"> szkolenie z wyjazdem studyjnym (4)</t>
  </si>
  <si>
    <t>Konferencja „Innowacyjny rozwój energetyki prosumenckiej na obszarach wiejskich”</t>
  </si>
  <si>
    <t>Celem operacji jest podniesienie świadomości, ułatwienie transferu wiedzy z zakresu odnawialnych źródeł energii. Organizowana konfe-rencja będzie okazją do przedstawienia aktualnej problematyki związanej z wykorzystaniem odnawialnych źródeł energii na obszarach wiejskich, energetyką prosumencką, nawiązania cennych relacji oraz promowanie innowacyjnych koncepcji z tego zakresu. Uczestnicy konferencji zostaną również poinformowani o źródłach finansowania inwestycji z przedmiotowego zakresu w programach pomocowych na lata 2014-2020.</t>
  </si>
  <si>
    <t xml:space="preserve">Celem operacji jest ułatwianie wymiany wiedzy oraz dobrych praktyk w zakresie wdrażania innowacji w rolnictwie i na obszarach wiejskich poprzez prezentację wyników badań jednostek naukowych oraz za-wiązywanie kontaktów między nauką  a praktyką. Zawiązanie bezpośredniej współpracy między podmio-tami pozwoli na podniesienie jakości realizacji Programu Rozwoju Obszarów Wiejskich w zakresie tech-nologii produkcji roślinnej i zwierzęcej oraz przyspieszy transfer wiedzy i innowacji na obszary wiejskie. </t>
  </si>
  <si>
    <t>przedstawiciele: Jednostek Badawczo-Rozwojowych, samorządów, Izb Rolniczych, jak również brokerzy innowacji, nauczyciele szkół rolniczych, przedsiębiorcy - zajmujący się tematyką odnawialnych źródeł energii w szczególności energią prosumencką i rozproszoną</t>
  </si>
  <si>
    <t>01-09-2016             30-11-2016</t>
  </si>
  <si>
    <t xml:space="preserve">liczba uczestników operacji: 120 </t>
  </si>
  <si>
    <t>Budżet (w zł)</t>
  </si>
  <si>
    <t>liczba uczestników operacji: 70</t>
  </si>
  <si>
    <t>Celem operacji jest ułatwianie wymiany wiedzy oraz dobrych praktyk w zakresie wdrażania innowacji w rolnictwie i na obszarach wiejskich poprzez wydanie ulotki promującej Sieć na rzecz innowacji w rolnictwie i na obszarach wiejskich. Ulotki wykorzystywane będą podczas spotkań z potencjalnymi Partnerami SIR, potencjal-nymi beneficjentami działania „Współpraca” w ramach PROW 2014-2020 i innym osobom zainteresowanym Siecią, dzięki czemu ułatwi się tworzenie oraz funkcjonowanie sieci kon-taktów pomiędzy rolnikami, podmiotami doradczymi, jednostkami naukowymi, przedsiębiorcami sektora rolno-spożywczego oraz pozostałymi podmiotami zainteresowanymi wdrażaniem innowacji w rolnictwie i na obszarach wiejskich.</t>
  </si>
  <si>
    <t xml:space="preserve"> ulotka</t>
  </si>
  <si>
    <t>podmioty, które zajmują się transferem wiedzy i innowacji w rolnictwie i na obszarach wiejskich, czyli:  podmioty doradcze, jednostki naukowo-badawcze, rolnicy, przedsiębiorcy sektora rolno-spożywczego oraz 
 pozostałe podmioty zainteresowane wdrażaniem innowacji w rolnictwie i na obszarach wiejskich</t>
  </si>
  <si>
    <t>15-02-2016             15-04-2016</t>
  </si>
  <si>
    <t>Celem operacji jest dostarczenie wiedzy oraz dobrych praktyk w zakresie wdrażania inno-wacji w rolnictwie i na obszarach wiejskich poprzez prezentację badań jednostek nauko-wych z zakresu innowacyjnych rozwiązań możliwych do wdrożenia z nauki do praktyki oraz przykładów wdrożonych dobrych praktyk z tego zakresu. Dostarczenie wiedzy z za-kresu innowacyjnych badań prowadzonych w Instytutach resortu rolnictwa przyczyni się do transferu wiedzy i innowacji do praktyki oraz do promowanie innowacji w rolnictwie, produkcji żywności i w leśnictwie. Celem operacji jest też ułatwianie tworzenia oraz funk-cjonowania sieci kontaktów pomiędzy rolnikami, podmiotami doradczymi, jednostkami naukowymi, przedsiębiorcami sektora rolno-spożywczego oraz pozostałymi podmiotami zainteresowanymi wdrażaniem innowacji w rolnictwie i na obszarach wiejskich poprzez prezentację koncepcji, celów i zadań Sieci na rzecz innowacji w rolnictwie i na obszarach wiejskich, której głównym zadaniem jest ułatwianie wymiany wiedzy oraz tworzenia part-nerstw na rzecz innowacji w rolnictwie.</t>
  </si>
  <si>
    <t>broszura</t>
  </si>
  <si>
    <t xml:space="preserve">rolnicy i producenci rolni, przedstawiciele Izb Rolniczych, doradcy, przedstawiciele przedsiębiorstw wytwórczych i usługowych z branży rolniczej, partnerzy SIR, przedstawiciele jednostek naukowo-badawczych
</t>
  </si>
  <si>
    <t>01-07-2017             30-10-2017</t>
  </si>
  <si>
    <t xml:space="preserve">liczba  ulotek:         35 000 </t>
  </si>
  <si>
    <t xml:space="preserve">liczba wydanych broszur: 1700 </t>
  </si>
  <si>
    <t xml:space="preserve"> doradcy rolniczy zajmujący się doradzaniem w zakresie rolnictwa ekologicznego, stowarzyszenia rolników ekologicznych, pracownicy naukowi z Instytutów oraz uczelni prowadzący badania lub zainteresowani wynikami tych badań.</t>
  </si>
  <si>
    <t xml:space="preserve">W ramach wizyty studyjnej zakłada się trzy główne cele: nawiązanie kontaktów z jednostkami doradczymi Niemiec, będącymi elementem sieci innowacji w rolnictwie,  zajmującymi się wdrażaniem rozwiązań innowacyjnych;  zapoznanie się z systemem przepływu informacji na temat rozwiązań innowacyjnych, oraz pozyskanie źródeł tychże informacji; zapoznanie się z metodami pracy na styku doradca- rolnik bezpośrednio w gospodarstwach wdrażających innowacje. Zapoznanie się z przykładami rozwiązań innowacyjnych
</t>
  </si>
  <si>
    <t xml:space="preserve">wizyta studyjna </t>
  </si>
  <si>
    <t>rolnicy i doradcy</t>
  </si>
  <si>
    <t xml:space="preserve">Celem operacji jest współpraca doradców i rolników nowatorów na rzecz upowszechniania innowacyjnych rozwiązań w zakresie przeciwdziałania negatywnym skutkom niedoboru wody w glebie i stosowaniu dobrych praktyk w tym zakresie
</t>
  </si>
  <si>
    <t xml:space="preserve"> doradcy rolniczy WODR, doradcze podmioty prywatne, doradcy izb rolniczych, rolnicy </t>
  </si>
  <si>
    <t>szkolenie  z wyjazdem sudyjnym(4)</t>
  </si>
  <si>
    <t xml:space="preserve">liczba uczestników operacji: 36 </t>
  </si>
  <si>
    <t>liczba uczestników operacji: 100</t>
  </si>
  <si>
    <t xml:space="preserve">Celem operacji jest: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zwiększenia zainteresowania rolników i ich zaangażowania we wdrażanie innowacji, w tym również współpracy z partnerami na rzecz wprowadzania innowacyjnych rozwiązań we własnych gospodarstwach
</t>
  </si>
  <si>
    <t xml:space="preserve">
 rolnicy, doradcy rolniczy, kadra naukowa, firmy związanye z branżą rolną</t>
  </si>
  <si>
    <t xml:space="preserve">liczba uczestników operacji: 160 </t>
  </si>
  <si>
    <t xml:space="preserve"> konferencja</t>
  </si>
  <si>
    <t xml:space="preserve">szkolenie  </t>
  </si>
  <si>
    <t xml:space="preserve">doradcy rolniczy </t>
  </si>
  <si>
    <t xml:space="preserve">liczba uczestników operacji: 30 </t>
  </si>
  <si>
    <t>Celem operacji  jest przygotowanie doradców rolniczych, w szczególności doradców zajmujących się ekonomiką i organizacją gospodarstw, do udzielania rolnikom pomocy we wprowadzaniu innowacyjnych rozwiązań w zakresie technologii wytwarzania i organizacji gospodarstw co spowoduje poprawę konkurencyjności ich gospodarstw, w tym także poprzez wdrażanie innowacji technologicznych i organizacyjnych.</t>
  </si>
  <si>
    <t xml:space="preserve"> seminarium </t>
  </si>
  <si>
    <t xml:space="preserve"> pracownicy naukowi (badacze) podmiotów sfery B+R oraz doradcy rolniczy i specjaliści branżowi zatrudnieni w 16 wojewódzkich ośrodkach doradztwa rolniczego</t>
  </si>
  <si>
    <t>1, 4, 5</t>
  </si>
  <si>
    <t>Celem operacji jest przekazanie wiedzy na temat: tworzenia oraz funkcjonowania sieci kontaktów pomiędzy podmiotami  działającymi na obszarach wiejskich (sieciowanie), SIR jego celach i priorytetach, dystrybucji informacji o podmiotach tworzących Sieć, polityki rozwoju obszarów wiejskich i o możliwościach finansowania oraz pokazanie dobrych przykładów - podmiotów wprowadzających innowacje w swojej działalności.</t>
  </si>
  <si>
    <t>rolnicy, przedsiębiorcy z obszarów wiejskich, przedstawiciele LGD, Stowarzyszeń, samorządów lokalnych, klastrów, doradcy</t>
  </si>
  <si>
    <t xml:space="preserve">liczba uczestników operacji: 46 </t>
  </si>
  <si>
    <t xml:space="preserve">  szkolenie (2)</t>
  </si>
  <si>
    <t xml:space="preserve"> partnerzy SIR oraz instytucje zainteresowane tworzeniem partnerstwa na rzecz innowacji,
przedstawiciele:   Wojewódzkich Ośrodków Rolniczego, prywatnych podmiotów doradczych,  uczelni wyższych, firm produkcyjnych, instytutów badawczych
 Grup producentów rolnych i stowarzyszenia branżowe
</t>
  </si>
  <si>
    <t xml:space="preserve">liczba uczestników operacji: 80   </t>
  </si>
  <si>
    <t>2, 4</t>
  </si>
  <si>
    <t xml:space="preserve">Operacja ma na celu budowę sieci powiązań między sferą nauki i biznesu a rolnictwem oraz przyspieszenie transferu wiedzy i innowacji do praktyki gospodarczej. 
Proces tworzenia nowych rozwiązań dla gospodarski wymaga trwałego powiązania między różnymi podmiotami. Jedynie dobrze ugruntowane powiązania pozwalają na długofalową współpracę i skuteczne wdrażanie nowych rozwiązań do praktyki gospodarczej. Dostarczenie w ramach szkoleń wiedzy i umiejętności zawiązywania grup operacyjnych na rzecz innowacji pozwoli na ściślejszą współpracę między różnymi instytucjami i skuteczny transfer wiedzy i innowacji na obszary wiejskie. 
</t>
  </si>
  <si>
    <t xml:space="preserve">Operacja ma na celu dostarczenie wiedzy na temat dobrych praktyk z zakresu EPI  na poziomie międzynarodowym, możliwościach pozyskania środków z działania „Współpraca” w ramach PROW 2014-2020 oraz przekazanie informacji na temat innowacyjnych projektów opracowywanych i realizowanych w krajach Unii Europejskiej oraz w Polsce. Dostarczenie wiedzy z zakresu EPI ma za zadanie podnieść jakość realizowanych działań na poziomie krajowym oraz przyspieszenie transferu wiedzy i innowacji do praktyki gospodarczej. </t>
  </si>
  <si>
    <t>publikacja</t>
  </si>
  <si>
    <t xml:space="preserve"> podmioty tworzące SIR na poziomie krajowym i regionalnym, partnerzy SIR zainteresowani działaniem „Współpraca” oraz tworzeniem i wdrażaniem innowacji w rolnictwie.
Projekt jest skierowany m.in. do następujących grup odbiorców: Wojewódzkich Ośrodków Rolniczego, Izb Rolniczych,  Instytutów badawczych oraz uczelni wyższych, firm wytwórczych i usługowych z branży rolniczej, rolników
</t>
  </si>
  <si>
    <t xml:space="preserve">
30-06-2016             31-12-2016</t>
  </si>
  <si>
    <t xml:space="preserve">liczba wydanych publikacji: 1 700 </t>
  </si>
  <si>
    <t>doradcy, rolnicy (reprezentanci grup producentów rolnych, klastrów, związków branżowych itp. współpracujących 
z doradcami WODR), przedsiębiorcy sektora rolno-spożywczego,  przedstawiciele nauki; instytutów lub uczelni,  partnerstwa sektora rolno – spożywczego w tym grup producenckich, przedstawiciele organizacji pozarządowych z obszarów wiejskich.</t>
  </si>
  <si>
    <t>01-04-2016
30-11-2016</t>
  </si>
  <si>
    <t xml:space="preserve">szkolenie e-lerning - 4 moduły, badania sondażowe, szkoleni4 (4) </t>
  </si>
  <si>
    <t>liczba uczestników operacji: szkolenie e-learningowe 200, szkolenie: 100; liczba przeprowadzonych badań sondażowych: 350</t>
  </si>
  <si>
    <t>10.</t>
  </si>
  <si>
    <t>13.</t>
  </si>
  <si>
    <t>14.</t>
  </si>
  <si>
    <t>Innowacyjne rozwiązania w organizacji chowu i przetwórstwie bydła mięsnego</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</si>
  <si>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</si>
  <si>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</si>
  <si>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 xml:space="preserve">liczba uczestników operacji: 150 </t>
  </si>
  <si>
    <t>Celem operacji jest 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roślinną</t>
  </si>
  <si>
    <t>seminarium połączone z wyjazdem studyjnym</t>
  </si>
  <si>
    <t xml:space="preserve"> liczba uczestników operacji: 30 </t>
  </si>
  <si>
    <t>Głównym celem operacji jest dostarczenie wiedzy na temat innowacyjnych rozwiązań w procesie zrównoważonego nawożenia, uwzględniającego ochronę środowiska naturalnego w procesie uprawy i hodowli roślin</t>
  </si>
  <si>
    <t xml:space="preserve">liczba uczestników operacji: 40 </t>
  </si>
  <si>
    <t>Głównym celem niniejszej operacji dostarczenie wiedzy na temat przetwórstwa żywności na poziomie gospodarstwa jako innowacyjnego kierunku w gospodarstwach ekologicznych</t>
  </si>
  <si>
    <t>liczba uczestników operacji: 80</t>
  </si>
  <si>
    <t>Głównym celem działań przedstawionych w niniejszej operacji jest podniesienie świadomości o szeroko rozumianych innowacjach w rolnictwie i na obszarach wiejskich wśród uczestników targów rolniczych, dożynek wojewódzkich oraz forum gospodarczego</t>
  </si>
  <si>
    <t>Głównym celem operacji jest dostarczenie rolnikom i doradcom LODR  informacji i wiedzy wykorzystywanej przy podejmowaniu decyzji w ochronie roślin. Zakłada się przeszkolenie 40 osób - użytkowników stacji meteo, doradców nadzorujących stacje meteo, przedstawicieli instytutów naukowych oraz osoby bezpośrednio odpowiedzialne za tworzenie innowacyjnego systemu wspomagania decyzji na terenie województwa lubuskiego</t>
  </si>
  <si>
    <t>Głównym celem operacji jest podniesienie poziomu wiedzy na temat stosowania uprawy bezorkowej jako propozycji na innowacje w rolnictwie</t>
  </si>
  <si>
    <t>Głównym celem działań przedstawionych w niniejszej operacji jest podniesienie świadomości uczestników działań nt. poszukiwanie partnerów KSOW do współpracy w ramach działania „Współpraca”, o którym mowa w art. 3 ust. 1 pkt. 13 ustawy o wspieraniu rozwoju obszarów wiejskich z udziałem środków EFFROW w ramach PROW na lata 2014-2020 oraz ułatwianie tej współpracy</t>
  </si>
  <si>
    <t xml:space="preserve"> Celem operacji jest zapoznanie uczestników z ideą innowacji, źródłami finansowania, nawiązaniu współpracy między uczestnikami i ewentualnym związaniem grup współpracy</t>
  </si>
  <si>
    <t>01-02-2016           30-10-2016</t>
  </si>
  <si>
    <t>Innowacyjność w rolnictwie – szansą na rozwój</t>
  </si>
  <si>
    <t>Owady zapylające – szansą na przetrwanie rolnictwa część I</t>
  </si>
  <si>
    <t>Owady zapylające – szansą na przetrwanie rolnictwa – część II</t>
  </si>
  <si>
    <t>Postęp biologiczny w hodowli ziemniaka</t>
  </si>
  <si>
    <t>wyjazd studyjny, broszura</t>
  </si>
  <si>
    <t xml:space="preserve">Celem operacji jest popularyzacja dziedzictwa kulinarnego jako elementu wspierającego wielofunkcyjność i innowacyjność gospodarstw agroturystycznych.  
</t>
  </si>
  <si>
    <t xml:space="preserve"> rolnicy prowadzących gospodarstwa agroturystyczne i  zagrody edukacyjne, producenci produktów tradycyjnych i regionalnych, doradcy rolniczy, studenci Uniwersytetu Ekonomicznego w Krakowie oraz Uniwersytetu Rolniczego w Krakowie  oraz inni przedstawiciele świata nauki</t>
  </si>
  <si>
    <t>01-01-2017             31-12-2017</t>
  </si>
  <si>
    <t>Dziedzictwo kulinarne powiatu gorlickiego i nowosądeckiego jako element innowacyjności gospodarstw agroturystycznych</t>
  </si>
  <si>
    <t>Partnerstwo na rzecz produkcji ekologicznej szansą rozwoju małopolskich gospodarstw</t>
  </si>
  <si>
    <t xml:space="preserve">Celem operacji jest przedstawienie i popularyzacja innowacyjnych rozwiązań organizacyjnych w zakresie produkcji ekologicznej.  
</t>
  </si>
  <si>
    <t xml:space="preserve"> rolnicy z terenu małopolski,  przetwórcy, przedstawiciele doradztwa rolniczego oraz  innych instytucji działających w otoczeniu rolnictwa</t>
  </si>
  <si>
    <t>01-01-2017            31-12-2017</t>
  </si>
  <si>
    <t xml:space="preserve">liczba uczestników operacji:  50,
liczba wydanych broszur: 500 </t>
  </si>
  <si>
    <t xml:space="preserve">liczba uczestników operacji: 55 </t>
  </si>
  <si>
    <t>Kaskadowe szkolenie informacyjne w zakresie wdrażania innowacji w rolnictwie i na obszarach wiejskich oraz działania „Współpraca”</t>
  </si>
  <si>
    <t xml:space="preserve">Celem operacji jest aktywizowanie uczestników oraz przekazywanie wiedzy na temat działania "Współpraca".    
</t>
  </si>
  <si>
    <t xml:space="preserve"> potencjalni uczestnicy grup operacyjnych w tym w szczególności rolnicy, przedsiębiorcy,  przedstawiciele świata nauki a także doradcy, przedstawiciele organizacji branżowych, konsumenckich i samorządu terytorialnego</t>
  </si>
  <si>
    <t>01-10-2016            31-10-2017</t>
  </si>
  <si>
    <t>szkolenie (17)</t>
  </si>
  <si>
    <t>Celem operacji jest: popularyzacja doświadczeń z zakresu nowoczesnych technologii i procesu technologicznego, innowacyjnych metod zarządzania w indywidualnych gospodarstwach rolnych i przedsiębiorstwach przetwórstwa rolno-spożywczego i usług rolniczych; pokazanie dobrych praktyk w zakresie innowacyjnych metod zarządzania; nawiązanie współpracy wśród uczestników konferencji</t>
  </si>
  <si>
    <t>rolnicy, przedsiębiorstwa przetwórstwa rolno-spożywczego i usług rolniczych działajace na terenie woj.opolskiego, osoby zainteresowane tematem innowacyjności w produkcji rolnej i usługach rolniczych</t>
  </si>
  <si>
    <t>Celem operacji jest: realizacja celów przekrojowych polityki rozwoju obszarów wiejskich, ze szczególnym uwzględnieniem innowacyjności; kompleksowe przekazanie informacji o celach operacyjnych, które będą realizowane poprzez tworzony w woj.opolskim SIR; przekazanie informacji o możliwości tworzenia i funkcjonowania grup operacyjnych na rzecz innowacji; przekazanie informacji w jaki sposób można zostać partnerem regionalnym KSOW (SIR); podniesienie świadomości i wzmocnienie działań na rzecz zrównoważonego rozwoju obszarów wiejskich w dziedzinie innowacyjności</t>
  </si>
  <si>
    <t>rolnicy indywidualni oraz przedsiębiorcy rolni z terenu woj.opolskiego</t>
  </si>
  <si>
    <t>przedsiębiorcy z branży rolno-spożywczej, rolnicy, przedsiębiorcy sektorów działających na rzecz sektora rolnego i spożywczego, organizacje branżowe i międzynarodowe z obszaru łańcucha żywnościowego, posiadacze lasów, organizacje społeczne, pracownicy sam</t>
  </si>
  <si>
    <t>04.05.2016 30.09.2016</t>
  </si>
  <si>
    <t>01.03.2016 31.12.2016</t>
  </si>
  <si>
    <t>Cele operacji: realizacja celów przekrojowych polityki rozwoju obszarów wiejskich; organizacja konkursów: "Gospodarstwo rolne przyjazne środowisku" oraz "Najlepsze gospodarstwo ekologiczne";  realizacja warsztatów pn.: "Innowacyjne działania w rolnictwie i na obszarach wiejskich"w wybranych gospodarstwach; organizacja konferencji podsumowującej zadanie; wydanie publikacji "W przyjaźni z naturą" promującej gospodarstwa przyjazne środowisku; przekazanie informacji o możliwości tworzenia i funkcjonowania gospodarstw rolnych na rzecz innowacji;</t>
  </si>
  <si>
    <t>Celem operacji jest: promocja innowacyjności energetycznej w rolnictwie i na obszarach wiejskich; transfer technologii innowacyjnych ukierunkowanych na dywersyfikację dostaw energii dla gospodarstw rolnych oraz do przedsiębiorstw przetwórstwa rolno-spożywczego; kreowanie innowacyjności na obszarach wiejskich poprzez sprzężenie zwrotne-transfer wiedzy z praktyki (obszaru rolnictwa) do rynku dostawców producentów urządzeń wykorzystujących OZE</t>
  </si>
  <si>
    <t>rolnicy, przedsiębiorstwa przetwórstwa rolno-spożywczego, przedsiębiorstwa działajace na rzecz sektora rolnego i spożywczego, mieszkańcy obszarów wiejskich, studenci</t>
  </si>
  <si>
    <t>celem operacji jest organizacja konferencji, dzięki której uczestnicy będą mieli możliwość  zapoznania się  z zagadnieniami związanymi z zastosowaniem innowacyjnych rozwiązań w rolnictwie a szczególnie   w przetwórstwie mięsa w  małym gospodarstwie</t>
  </si>
  <si>
    <t>celem operacji jest organizacja konferencji, dzięki której uczestnicy będą mieli możliwość  zapoznania się  z zagadnieniami związanymi z zastosowaniem innowacyjnych rozwiązań w rolnictwie a szczególnie   w przetwórstwie owoców i warzyw w  małym gospodarstwie</t>
  </si>
  <si>
    <t>warsztaty (3)</t>
  </si>
  <si>
    <t xml:space="preserve"> rolnicy (lub grupy rolników) posiadacze lasów , przedstawiciele instytutów naukowych/ uczelni wyższych, przedsiębiorcy sektora rolnego i spożywczego</t>
  </si>
  <si>
    <t>rolnicy, lokalni przetwórcy, przedstawiciele LGD i doradcy rolniczy</t>
  </si>
  <si>
    <t>producenci mleka z powiatu lublinieckiego i ościennych oraz doradcy rolni</t>
  </si>
  <si>
    <t>producenci ziemniaka jadalnego w woj. Śląskim i doradcy</t>
  </si>
  <si>
    <t>liczba uczestników operacji: konferencja 50, wyjazd studyjny 50</t>
  </si>
  <si>
    <t xml:space="preserve">liczba uczestników operacji:konferencja 60; wyjazd studyjny 50 </t>
  </si>
  <si>
    <t>1, 2, 4</t>
  </si>
  <si>
    <t>15-02-2016            15-06-2016</t>
  </si>
  <si>
    <t>01-08-2016            30-12-2016</t>
  </si>
  <si>
    <t>01-03-2016             30-11-2016</t>
  </si>
  <si>
    <t>01-03-2017             31-10-2017</t>
  </si>
  <si>
    <t>30-09-2016             20-12-2016</t>
  </si>
  <si>
    <t xml:space="preserve">Celami operacji jest:  przedstawienie innowacyjnych form wykreowania i urynkowienia wybranych produktów tradycyjnych poprzez sieć ciekawostek kulinarnych regionu; zwiększenie wiedzy wśród  mieszkańców wsi  na temat  roli produktów lokalnych
i tradycyjnych w rozwoju obszarów wiejskich, nowatorskie podejście w budowaniu marki Świętokrzyska Kuźnia Smaków, przedstawienie innowacyjnych sposoby wspierania przetwórstwa tradycyjnego żywności na poziomie gospodarstwa i jej form sprzedaży
</t>
  </si>
  <si>
    <t>Środowiskowe zarządzanie produkcją rolniczą innowacyjnym kierunkiem poprawy jakości środowiskowej produktów</t>
  </si>
  <si>
    <t>producenci rolni, mieszkańcy obszarów wiejskich, przedstawiciele instytucji naukowych oraz doradcy rolni</t>
  </si>
  <si>
    <t xml:space="preserve"> Celem operacji jest upowszechnienie wiedzy oraz zapoznanie odbiorców z doświadczeniami na temat wdrażania innowacji w rolnictwie w województwie wielkopolskim, promowanie wprowadzania innowacji w rolnictwie w województwie wielkopolskim oraz nowoczesnych metod technologicznych w produkcji roślinnej i zwierzęcej, przekazywanie informacji potencjalnym beneficjentom o polityce rozwoju obszarów wiejskich i wsparciu finansowym</t>
  </si>
  <si>
    <t xml:space="preserve"> pracownicy naukowi, producenci rolni, mieszkańcy obszarów wiejskich, przedstawiciele instytucji państwowych i organizacji okołorolniczych oraz doradcy rolniczy</t>
  </si>
  <si>
    <t>Celem operacji jest ułatwienie nawiązania współpracy pomiędzy potencjalnymi partnerami procesu innowacyjnego w celu utworzenia grup operacyjnych na rzecz innowacji oraz opracowywania projektów oraz zacieśnienie współpracy między jednostkami naukowo-badawczymi w celu ułatwienia transferu wiedzy i innowacji, informowanie o polityce rozwoju obszarów wiejskich i wsparciu finansowym</t>
  </si>
  <si>
    <t>01.05.2016 31.07.2016</t>
  </si>
  <si>
    <t>Celem operacji jest promowanie ograniczania oddziaływania środowiskowego procesów produkcji w rolnictwie, promowanie wprowadzania innowacji w rolnictwie i na obszarach wiejskich, ułatwianie transferu wiedzy i innowacji w rolnictwie i na obszarach wiejskich, szczególnie w zakresie jakości środowiskowej produktów, informowanie o źródłach finansowania innowacji w rolnictwie i na obszarach wiejskich, tworzenie sieci kontaktów dla tworzenia grup operacyjnych</t>
  </si>
  <si>
    <t>01.03.2016 31.05.2016</t>
  </si>
  <si>
    <t>Celem operacji jest ułatwienie nawiązania współpracy pomiędzy potencjalnymi i obecnymi partnerami procesu innowacyjnego w celu utworzenia grup operacyjnych i omówienie wypracowanych innowacyjnych rozwiązań, informować będzie potencjalnych beneficjentów PROW na lata 2014-2020 o wsparciu finansowym w obszarze innowacyjności w rolnictwie.</t>
  </si>
  <si>
    <t>Zrównoważony rozwój z wykorzystaniem odnawialnych źródeł energii</t>
  </si>
  <si>
    <t>Celem opracji jest promowanie zrównoważonego rozwoju z wykorzystaniem odnawialnych źródeł energii, promowanie ścieżki edukacyjnej dotyczącej odnawialnych źródeł energii, promowanie wprowadzania innowacji w rolnictwie i na obszarach wiejskich, informowanie o źródłach finansowania innowacji w rolnictwie i na obszarach wiejskich, przekazanie i wymiana wiedzy fachowej oraz dobrych praktyk w zakresie wdrażania in-nowacji w rolnictwie i na obszarach wiejskich</t>
  </si>
  <si>
    <t>producenci rolni, mieszkańcy obszarów wiejskich, przedstawiciele instytucji państwowych oraz doradcy</t>
  </si>
  <si>
    <t>01.09.2017  30.11.2017</t>
  </si>
  <si>
    <t>01.08.2017 31.10.2017</t>
  </si>
  <si>
    <t>Innowacyjność na rzecz ochrony bioróżnorodności na obszarach wiejskich</t>
  </si>
  <si>
    <t>Celem operacji jest promowanie innowacyjności w kierunku ochrony bioróżnorodności na obszarach wiejskich, informowanie o źródłach finansowania innowacji w rolnictwie i na obszarach wiejskich, przekazanie i wymiana wiedzy fachowej oraz dobrych praktyk w zakresie wdrażania innowacji w rolnictwie i na obszarach wiejskich</t>
  </si>
  <si>
    <t>pracownicy naukowi, producenci rolni, mieszkańcy obszarów wiejskich, przedstawiciele instytucji państwowych i organizacji okołorolniczych oraz doradcy rolniczy</t>
  </si>
  <si>
    <t>01.09.2017 30.11.2017</t>
  </si>
  <si>
    <t>01.09.2016 30.11.2016</t>
  </si>
  <si>
    <t>Trendy w agrobiznesie - innowacje w rynkach rolnych</t>
  </si>
  <si>
    <t>Celem realizacji operacji jest zapoznanie uczestników konferencji z zagadnieniem innowacji w rolnictwie oraz możliwościami praktycznego zastosowania przedstawianych rozwiązań, nawiązanie kontaktów i współpracy pomiędzy potencjalnymi uczestnikami rynków rolnych.</t>
  </si>
  <si>
    <t>konferncja</t>
  </si>
  <si>
    <t>rolnicy oraz mieszkańcy obszarów wiejskich i daradcy rolniczy</t>
  </si>
  <si>
    <t>23.09.2016  23.12.2016</t>
  </si>
  <si>
    <t xml:space="preserve"> właściciele wielkoobszarowych gospodarstw, rolnicy, dzierżawcy, mieszkańcy obszarów wiejskich, a także doradcy rolni</t>
  </si>
  <si>
    <t>01.02.2016  30.06.2016</t>
  </si>
  <si>
    <t xml:space="preserve">liczba uczstników operacji: 40 </t>
  </si>
  <si>
    <t>08.09.2017  18.12.2017</t>
  </si>
  <si>
    <t>Łącznie Plan Operacyjny w zakresie SIR</t>
  </si>
  <si>
    <r>
      <rPr>
        <sz val="12"/>
        <color rgb="FF000000"/>
        <rFont val="Calibri"/>
        <family val="2"/>
        <charset val="238"/>
      </rPr>
      <t xml:space="preserve">obejmujący działanie 2 </t>
    </r>
    <r>
      <rPr>
        <i/>
        <sz val="12"/>
        <color rgb="FF000000"/>
        <rFont val="Calibri"/>
        <family val="2"/>
        <charset val="238"/>
      </rPr>
      <t>Działania na rzecz tworzenia sieci kontaktów dla doradców i służb wspierających wdrażanie innowacji na obszarach wiejskich</t>
    </r>
    <r>
      <rPr>
        <sz val="12"/>
        <color rgb="FF000000"/>
        <rFont val="Calibri"/>
        <family val="2"/>
        <charset val="238"/>
      </rPr>
      <t xml:space="preserve">oraz działanie 5 </t>
    </r>
    <r>
      <rPr>
        <i/>
        <sz val="12"/>
        <color rgb="FF000000"/>
        <rFont val="Calibri"/>
        <family val="2"/>
        <charset val="238"/>
      </rPr>
      <t>Poszukiwanie partnerów KSOW do współpracy w ramach działania "Wspłpraca" o którym mowa w art.. 3 ust. 1 pkt 13 ustawy o wspieraniu rozwoju obszarów wiejskich z udziałem środków EFRROW w ramach PROW na lata 2014-2020 oraz ułatwianie tej współpracy</t>
    </r>
  </si>
  <si>
    <t>wyjazd szkoleniowy, broszura</t>
  </si>
  <si>
    <t xml:space="preserve">liczba uczestników operacji: 50, liczba broszur 2000 </t>
  </si>
  <si>
    <t>stoisko informacyjno-aktywicujące (6)</t>
  </si>
  <si>
    <t>szkolenie połączone z warsztatami (2)</t>
  </si>
  <si>
    <t>szkolenie (18)</t>
  </si>
  <si>
    <t>liczba uczestników operacji: 187</t>
  </si>
  <si>
    <t>konferencja, spotkania informacyjno-szkoleniowe (6)</t>
  </si>
  <si>
    <t>Konferencja, warsztaty (11), publikacja</t>
  </si>
  <si>
    <t xml:space="preserve">Liczba uczestników operacji: konferencja 80 ,  warsztaty: 88 osób, publikacja 500 szt. </t>
  </si>
  <si>
    <t>forum, publikacja czasopisma</t>
  </si>
  <si>
    <t>konferencja, publikacja</t>
  </si>
  <si>
    <t xml:space="preserve">
 liczba  uczestników operacji: 100, publikacja 300 szt.</t>
  </si>
  <si>
    <t xml:space="preserve">
 Liczba  uczestników operacji:  100 , publikacja 300 szt.</t>
  </si>
  <si>
    <t xml:space="preserve">Liczba  uczestników operacji: 100, publikacja 300 szt. </t>
  </si>
  <si>
    <t>wyjazd studyjny z warsztatami</t>
  </si>
  <si>
    <t>konferencja (2), wyjazd studyjny</t>
  </si>
  <si>
    <t>szkolenie (2)</t>
  </si>
  <si>
    <t>Nazwa wnioskodawcy</t>
  </si>
  <si>
    <t>Centrum Doradztwa Rolniczego</t>
  </si>
  <si>
    <t>Uniwersytet Przyrodniczy we Wrocławiu</t>
  </si>
  <si>
    <t>Dolnośląski Ośrodek Doradztwa Rolniczego</t>
  </si>
  <si>
    <t>Kujawsko-Pomorski Ośrodek Doradztwa Rolniczego</t>
  </si>
  <si>
    <t>Lubelska Izba Rolnicza</t>
  </si>
  <si>
    <t>Lubelski Ośrodek Doradztwa Rolniczego</t>
  </si>
  <si>
    <t>Lubuski Ośrodek Innowacji i Wdrożeń Agrotechnicznych Sp. z o.o.</t>
  </si>
  <si>
    <t>Lubuski Ośrodek Doradztwa Rolniczego</t>
  </si>
  <si>
    <t>Łódzki Ośrodek Doradztwa Rolniczego</t>
  </si>
  <si>
    <t>Małopolski Ośrodek Doradztwa Rolniczego</t>
  </si>
  <si>
    <t>Mazowiecki Ośrodek Doradztwa Rolniczego</t>
  </si>
  <si>
    <t>Opolski Ośrodek Doradztwa Rolniczego</t>
  </si>
  <si>
    <t>Podkarpacki Ośrodek Doradztwa Rolniczego</t>
  </si>
  <si>
    <t>Instytut Włókien Naturalnych i Roślin Zielarskich</t>
  </si>
  <si>
    <t>Instytut Rybactwa Śródlądowego</t>
  </si>
  <si>
    <t>Podlaski Ośrodek Doradztwa Rolniczego</t>
  </si>
  <si>
    <t>Pomorski Ośrodek Doradztwa Rolniczego</t>
  </si>
  <si>
    <t>Częstochowskie Stowarzyszenie Rozwoju Małej Przedsiębiorczości</t>
  </si>
  <si>
    <t>Śląski Ośrodek Doradztwa Rolniczego</t>
  </si>
  <si>
    <t>1, 2, 3</t>
  </si>
  <si>
    <t>2, 3, 6</t>
  </si>
  <si>
    <t>Świętokrzyski Ośrodek Doradztwa Rolniczego</t>
  </si>
  <si>
    <t>Wielkopolski Ośrodek Doradztwa Rolniczego</t>
  </si>
  <si>
    <t>Zachodniopomorski Ośrodek Doradztwa Rolniczego</t>
  </si>
  <si>
    <t>Innowacyjny system utrzymania klimatu w budynkach inwentarskich</t>
  </si>
  <si>
    <t>Głównym celem szkolenia jest przybliżenie innowacyjnych, nowoczesnych urządzeń służących utrzymaniu klimatu w budynkach inwentarskich. Spotkanie umożliwi nawiązanie kontaktów między grupami, które w przyszłości będą płaszczyzną wymiany wiedzy w tym zakresie.</t>
  </si>
  <si>
    <t>hodowcy, doradcy rolni, producenci urządzeń klimatycznych do budynków inwertarskich</t>
  </si>
  <si>
    <t>Innowacyjne technologie w przetwórstwie owocowo-warzywnym</t>
  </si>
  <si>
    <t>producenci owoców i warzyw, doradcy rolni, przetwórcy….</t>
  </si>
  <si>
    <t>Nowości w produkcji trzody chlewnej</t>
  </si>
  <si>
    <r>
      <t xml:space="preserve">Szkolenie ma na celu przybliżenie innowacyjnych, nowoczesnych rozwiązań w zakresie przetwórstwa owocowo-warzywnego. Uczestnikiem szkolenia będą pracownicy naukowi Instytutu Ogrodnictwa w Skierniewicach, prezentujący innowacyjne rozwiązanie, tj. produkcja tzw. </t>
    </r>
    <r>
      <rPr>
        <i/>
        <sz val="11"/>
        <color theme="1"/>
        <rFont val="Calibri"/>
        <family val="2"/>
        <charset val="238"/>
      </rPr>
      <t xml:space="preserve">smoothie owocowych i warzywnych. </t>
    </r>
    <r>
      <rPr>
        <sz val="11"/>
        <color theme="1"/>
        <rFont val="Calibri"/>
        <family val="2"/>
        <charset val="238"/>
      </rPr>
      <t>Szkolenie zintegruje środowisko naukowe, przedstawicieli rolników oraz potencjalnych producentów maszyn i urządzeń służących w/w produkcji.Dzięki spotkaniu nawiązane zostaną kontakty pomiędzy tymi grupami, które w przyszłości będą płaszczyzną wymiany wiedzy w tym zakresie.</t>
    </r>
  </si>
  <si>
    <t xml:space="preserve">Seminarium ma na celu przybliżenie innowacyjnych, nowoczesnych rozwiązań w hodowli i produkcji trzody chlewnej oraz ochrony stad przed chorobami zakaźnymi. Seminarium przyczyni się do wymiany doświadczeń i wiedzy na temat chodowli i produkcji trzody chlewnej pomiędzy środowiskiem naukowym, doradcami i producentami trzody. Dzięki spotkaniu nawiązane zostaną kontakty pomiędzy tymi grupami, które w przyszłości będą płaszczyzną wymiany wiedzy w tym zakresie. </t>
  </si>
  <si>
    <t>Seminarium</t>
  </si>
  <si>
    <t>wetwrynarze, inseminatorzy, produceńci trzody chlewnej oraz doradcy</t>
  </si>
  <si>
    <t>4, 5</t>
  </si>
  <si>
    <t>1, 6</t>
  </si>
  <si>
    <t>Innowacje organizacyjne w usługach agroturystycznych</t>
  </si>
  <si>
    <t>Celem jest popularyzacja innowacyjnych rozwiązań organizacyjnych w zakresie aktywnego poszerzenia oferty o świadczenie usług edukacyjnych i organizacji szkoleń w gospodarstwach agroturystycznych . Operacja poprzez rozpowszechnianie dobrych praktyk i aktywizowanie różnych grup społecznych na rzecz rozpowszechniania nowych rozwiązań wpisuje sie w piorytet PROW 2014-2020 dotyczący ułatwiania transferu wiedzy i innowacji w rolnictwie oraz na obszarach wiejskich a także rozwoju gospodarczego na obszarach wiejskich. Realizuje również cel KSOW w zakresie ułatwienia tworzenia oraz funkcjonowania sieci kontaktów pomiędzy rolnikami, podmiotami rolniczymi, jednostkami naukowymi, przedsiębiorcami sektora rolno-spożywczego oraz pozostałymi podmiotami zainteresowanymi wdrażaniem innowacji w rolnictwie i na obszarach wiejskich poprzez aktywizowanie podmiotów działających w branży agroturystycznej.</t>
  </si>
  <si>
    <t>właściciele gospodarstw agroturystycznych, doradcy rolni oraz przedstawic iele: LGD, Stowarzyszeń Agroturystycznych, samorządu powiatowego, gmin oraz  delegaci Małopolskiej Izby Rolniczej</t>
  </si>
  <si>
    <t>01-10-2016            31-12-2016</t>
  </si>
  <si>
    <t>Polowe pokazy pracy maszyn rolniczych</t>
  </si>
  <si>
    <t>01.07.2016          15.10.2016</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</si>
  <si>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</si>
  <si>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 xml:space="preserve">pokazy polowe </t>
  </si>
  <si>
    <t>rolnicy oraz mieszkańcy obszarów wiejskich z woj. warmińsko-mazurskiego, jak również przedsiębiorcy z branży rolno-spożywczej</t>
  </si>
  <si>
    <t xml:space="preserve">rolnicy, dzierżawcy, przedstawiciele grup producenckich, jednostki naukowo-badawcze oraz producenci nawozów i środków ośchrony roślin, którzy współpracują z producentami maszyn rolniczych w zakresie efektywnego nawożenia i racjonalnej ochrony chmicznej </t>
  </si>
  <si>
    <t>Druk materiałów informacyjny: 100 szt. liczba uczestników: nie znana</t>
  </si>
  <si>
    <t>01.07.2017          15.10.2017</t>
  </si>
  <si>
    <t>01.10.2016             31.12.2016</t>
  </si>
  <si>
    <t>Innowacje w procesie pozyskiwania mleka</t>
  </si>
  <si>
    <t>Głównym celem operacji jest dostarczenie informacji o możliwości tworzenia sieci kontaktów dla dla doradców i służb wspierających wdrażanie innowacji na obszarach wiejskich oraz dostarczenie wiedzy na temat innowacji w procesie pozyskiwania mleka dla rolników, doradców rolniczych oraz przedstawicieli świata nauki w liczbie 40 osób w okresie 3 miesięcy.</t>
  </si>
  <si>
    <t>rolnicy (producenci mleka), doradcy rolni, przedstawiciele nauki</t>
  </si>
  <si>
    <t>Droga rozwoju dla innowacyjnych rolników i przedsiębiorców. Warsztaty informacyjno-motywacyjne</t>
  </si>
  <si>
    <t>dwudniowy warsztat informacyjno- motywacyjny</t>
  </si>
  <si>
    <t>rolnicy 30 osób, przedsiębiorcy lub ich przedstawiciele 30 osób, naukowcy i pracownicy jednostek wdrożeniowo-badawczych – 10 osób, doradcy 30 osób</t>
  </si>
  <si>
    <t>01.02.2016 r. -30.06.2017 r.</t>
  </si>
  <si>
    <t>100 osób</t>
  </si>
  <si>
    <t>Innowacyjne systemy uprawy roślin polowych przy użyciu agregatów nowej generacji</t>
  </si>
  <si>
    <t>1. Ułatwienie transferu wiedzy z zakresu innowacyjnych technologii uprawy i siewu. 2. Zapoznanie się z ideą agregatów uprawowo-siewnych do uprawy uproszczonej. 3. porównanie efektów pracy różnych modeli maszyn. 4. Nabywanie praktycznych umiejętności przez uczestników szkolenia. 5. Zwiększenie udziału zainteresowanych rolników wdrożeniem nowoczesnych, bardziej efektywnych technologii uprawy. 6. Zwiększenie rentowności gospodarstw. Uprawa uproszczona gleby, a w szczególności uprawa pasowa, to najnowsze trendy, zyskujące coraz większą popularność wśród rolników. Jest to uprawa, która przy coraz większym  deficycie wody gwa-rantuje bardziej stabilne plony, obniża koszty zabiegów agrotechnicznych i nakładów pracy.</t>
  </si>
  <si>
    <t>rolnicy specjalizujący się w uprawach polowych, nauczyciele zawodu i uczniowie szkół rolniczych , doradcy</t>
  </si>
  <si>
    <t>10.02.2016 r. - 30.04.2017 r.</t>
  </si>
  <si>
    <t>150 osób</t>
  </si>
  <si>
    <t>Promocja innowacji w technice rolniczej i przetwórstwie.</t>
  </si>
  <si>
    <t xml:space="preserve">Operacja ma na celu zapoznanie uczestników wyjazdu z innowacjami technologicznymi w zakresie mechanizacji rolnictwa.  Rolnicy coraz chętniej otwierają się na nowe trendy. Nowoczesność w rolnictwie, to nie tylko traktory, ale także koparki, ładowarki i inny sprzęt rolniczy usprawniający pracę na gospodarstwie. Udział w Targach pozwoli na nawiązanie nowych kontaktów z firmami dystrybuującymi nowe maszyny i urządzenia w rolnictwie.
Realizacja operacji ułatwi transfer wiedzy i innowacji w rolnictwie oraz na obszarach wiejskich, a także przyczyni się do promocji innowacji w rolnictwie i produkcji żywności. Odwiedzenie linii produkcyjnej wskaże możliwości przygotowania produktu do sprzedaży bezpośredniej i zwiększenia konkurencyjności gospodarstwa. 
Doradcy oraz specjaliści PODR w Gdańsku będą mieli możliwość pogłębienia wiedzy z zakresu innowacji w rolnictwie, wiedzy którą będą mogli przekazać pozostałym współpracownikom oraz producentom rolnym zachęcając ich do unowocześnienia swoich gospodarstw poprzez zakup maszyn i urządzeń, które pozwolą na szybszą i sprawniejszą pracę w gospodarstwie. 
</t>
  </si>
  <si>
    <t>wyjazd studyjny do CDR Radom</t>
  </si>
  <si>
    <t>rolnicy, doradcy i specjaliści PODR w Gdańsku – przedstawiciele obszarów wiejskich oraz podmiotów doradczych</t>
  </si>
  <si>
    <t>Innowacyjna Wieś - Pomorskie spotkanie z nauką rolniczą</t>
  </si>
  <si>
    <t xml:space="preserve">Celem operacji jest podniesienie poziomu wiedzy uczestników na temat innowacji poprzez zapoznanie ich z aktualnymi propozycjami wdrożeniowymi instytucji nauko-wo-badawczych w zakresie rolnictwa i przetwórstwa rolno-spożywczego. Spotkanie ułatwi transfer wiedzy w zakresie innowacji, ukarze korzyści płynące z ich wdrażania, zwiększy udział zainteresowanych stron we wdrażaniu inicjatyw na rzecz rozwoju ob-szarów wiejskich, zaktywizuje mieszkańców. 
Operacja pozwoli również na zbadanie i określenie potrzeb w zakresie innowacji. 
Działanie  „Współpraca” jest przedsięwzięciem nowym, nieznanym. Realizacja operacji pozwoli uczestnikom zrozumieć jego cel, ułatwi nawiązanie kontaktów pomiędzy rolnikami, przedsiębiorstwami  a instytucjami naukowymi - badawczymi, zainicjuje współdziałanie pomiędzy potencjalnymi partnerami grup operacyjnych, ukarze korzy-ści wynikające ze współpracy.  
</t>
  </si>
  <si>
    <t>konferencja z wyjazdem studyjnym</t>
  </si>
  <si>
    <t>liczba uczestników operacji: 150</t>
  </si>
  <si>
    <t>„BIOFACH – Zielone Innowacje”. Wyjazd na targi BIOFACH do Norymbergii.</t>
  </si>
  <si>
    <t xml:space="preserve">Zakładane cele:
1. Ułatwianie transferu wiedzy i innowacji w rolnictwie oraz na obszarach wiejskich.
2. Zwiększenie udziału zainteresowanych stron we wdrażaniu inicjatyw na rzecz rozwoju obszarów wiejskich.
3. Promowanie innowacji w rolnictwie, produkcji żywności.
4. Ułatwianie tworzenia oraz funkcjonowania sieci kontaktów pomiędzy rolnikami, podmio-tami doradczymi, jednostkami naukowymi, przedsiębiorcami sektora rolno-spożywczego oraz pozostałymi podmiotami zainteresowanymi wdrażaniem innowacji w rolnictwie i na obszarach wiejskich.
5. Ułatwianie wymiany wiedzy fachowej oraz dobrych praktyk w zakresie wdrażania inno-wacji w rolnictwie i na obszarach wiejskich
</t>
  </si>
  <si>
    <t>wyjazd studyjny na targi do Norymbergii.</t>
  </si>
  <si>
    <t>Rolnicy ekologiczni, przedsiębiorcy ekologiczni, doradcy rolni, przedstawiciele jednostek naukowo-badawczych zw. z tematyką inowacji w rolnictwie ekologicznym.</t>
  </si>
  <si>
    <t>liczba uczestników operacji: 25</t>
  </si>
  <si>
    <t>)</t>
  </si>
  <si>
    <t>01-032017              30-04-2017</t>
  </si>
  <si>
    <t>01-11-2016             30-11-2016</t>
  </si>
  <si>
    <t xml:space="preserve">
rolnicy lub grupy rolników, 
naukowcy,  instytuty lub jednostki naukowe, przedstawiciele uczelni, 
przedsiębiorcy (sektor rolny lub spożywczy), przedstawicieli kategorii B mogącymi stać się członkami grup operacyjnych.
</t>
  </si>
  <si>
    <t>01-11-2016             30-03-2017</t>
  </si>
  <si>
    <t>1,3,4,5</t>
  </si>
  <si>
    <t>Zapoznanie z dobrymi praktykami współpracy na przykładzie grup 
producenckich  – wyjazd studyjny</t>
  </si>
  <si>
    <t>Głównym celem operacji jest promocja i pomoc w tworzeniu grup operacyjnych, poszukiwanie potencjalnych partnerów do grupy EPI na rzecz innowacji w rolnictwie i na obszarach wiejskich, operacja wskazuje korzyści płynące z zrzeszania się w grupy operacyjne poprzez pokazanie przekładów dobrych praktyk. Operacja umożliwi wymianę doświadczeń i fachowej wiedzy między uczestnikami projektu a osobami zrzeszonymi w grupie w zakresie wdrażania innowacji w rolnictwie i na obszarach wiejskich.</t>
  </si>
  <si>
    <t>Wyjazd studyjny.</t>
  </si>
  <si>
    <t>Operacja jest skierowana do rolników, grup rolników, lokalnych przetwórców przedstawicieli LGD, samorządów gminnych i doradców rolniczych.</t>
  </si>
  <si>
    <t>01.04.2017-31.07.2017</t>
  </si>
  <si>
    <t>32 uczestników – wyjazdu studyjnego</t>
  </si>
  <si>
    <t>Poprawa bilansu białka i zrównoważony rozwój 
gospodarstwa poprzez zwiększenie udziału
roślin strączkowych w strukturze zasiewów, między innymi wprowadzenie do uprawy  soi na terenie powiatu kłobuckiego</t>
  </si>
  <si>
    <t>Celem operacji jest poszerzenie wiedzy rolników i doradców nt. Uprawy roślin strączkowych w tym soi, wpływu upraw na glebę, środowisko oraz efekt ekonomiczny gospodarstw. W wyniku operacji nastąpi wzrost świadomości rolników w zakresie rozszerzenia doboru roślin w płodozmianie o rośliny strączkowe oraz zwiększenie powierzchni uprawy soi w powiecie kłobuckim.</t>
  </si>
  <si>
    <t>Szkolenie, wyjazd studyjny</t>
  </si>
  <si>
    <t>Grupą docelową są rolnicy potencjalni producenci uprawy soi i doradcy z powiatu kłobuckiego.</t>
  </si>
  <si>
    <t>01.08.2016-31.09.2016</t>
  </si>
  <si>
    <t>30 osób weźmie udział w szkoleniach i wyjeździe studyjnym</t>
  </si>
  <si>
    <t>1,2,3,6</t>
  </si>
  <si>
    <t>Innowacyjny model uprawy roślin w 
systemie rynnowym- w tym nowoczesna uprawa truskawki (system daszkowy)</t>
  </si>
  <si>
    <t>Aktywizacja producentów truskawek w poszukiwaniu alternatywnych technologii upraw, poprzez rozpowszechnienie dobrych praktyk oraz fachowej wiedzy z zakresu zakładania i zarządzania nowoczesnymi plantacjami, mający bezpośredni wpływ na wymierny rozwój gospodarczy obszarów wiejskich. Zwiększenie dochodowości i konkurencyjność gospodarstw rolnych. Wypracowanie dobrych praktyk, modelu postępowania w prowadzeniu nowoczesnej uprawy oraz w stosunku do nawiązania i kształtowania lokalnych grup producenckich zrzeszających rolników oraz innych uczestników łańcucha żywnościowego</t>
  </si>
  <si>
    <t>Szkolenia</t>
  </si>
  <si>
    <t>Rolnicy, lokalne grupy działania, podmioty wspierające produkcje rolną, podmioty działąjące na rzecz rozwoju obszarów wiejskich</t>
  </si>
  <si>
    <t>01.01.2016-31.04.2016</t>
  </si>
  <si>
    <t>Uczestnicy szkoleń – 60 osób</t>
  </si>
  <si>
    <t>Innowacyjność w chowie i hodowli
królików – wyjazd studyjny</t>
  </si>
  <si>
    <t>Duży potencjał zasobów do produkcji mięsa króliczego bez zagrożenia dla środowiska, korzystne położenie geograficzne oraz nowoczesny park maszynowy w zakładach mięsnych stwarza realne szanse  efektywnego rozwoju produkcji mięsa króliczego. Zastosowanie innowacyjnych metod rozrodu, nowoczesnej produkcji mięsa króliczego. Zastosowanie innowacyjnych metod rozrodu, nowoczesnej produkcji pozwala zwiększyć efektywność, a tym samym opłacalność chowu i hodowli królików w woj. śląskim. Potrzeba organizacji szkoleń i bieżący transfer wiedzy z nauki do praktyki jest w pełni uzasadniony.</t>
  </si>
  <si>
    <t>Seminarium, wyjazd studyjny</t>
  </si>
  <si>
    <t>Grupę docelową stanowić będą potencjalni i przyszli hodowcy i producenci królików woj. Śląskim i doradcy rolniczy.</t>
  </si>
  <si>
    <t>30.09.2016-20.12.2016</t>
  </si>
  <si>
    <t>50 osób – uczestnicy seminarium  35 osób – uczestnicy wyjazdu studyjnego</t>
  </si>
  <si>
    <t>Jaki pisać o innowacjach w rolnictwie? Warsztaty dziennikarskie doskonalące umiejętności zdobywania i przekazywania wiedzy nt. wdrażania innowacji rolniczych w woj. podlaskim</t>
  </si>
  <si>
    <t>Efektywne informowanie i aktywizacja osób oraz podmiotów potencjalnie zainteresowanych innowacjami w obszarze rolnictwa i gospodarki żywnościowej w regionie w celu aktywnego transferu wiedzy na temat innowacji, szczególnie w ramach PROW na lata 2014-2020.</t>
  </si>
  <si>
    <t>warsztaty</t>
  </si>
  <si>
    <t>mieszkańcy obszarów wiejskich, rolnicy, doradcy rolni</t>
  </si>
  <si>
    <t>01.02.2016 -
20.02.2017</t>
  </si>
  <si>
    <t>1,5,6</t>
  </si>
  <si>
    <t xml:space="preserve">Uprawa lnu i  konopi jako alternatywa produkcji na obszarach objętych ASF - wyjazd studyjny dla doradców, rolników i przedsiębiorców </t>
  </si>
  <si>
    <t>Operacja ma za zadanie zaktywizować osoby i podmioty potencjalnie zainteresowane innowacjami w obszarze rolnictwa i gospodarki żywnościowej w regionie w celu aktywnego ich uczestnictwa w inicjowaniu partnerstw, wymianie wiedzy na temat innowacji, w szczególności w ramach PROW na lata 2014-2020.</t>
  </si>
  <si>
    <t>producenci rolni, doradcy rolni, przedsiębiorcy sektora rolnego lub spożywczego(w tym gastronomii)przedsiębiorcy z branży działania na rzecz sektora rolnego i spożywczego, funkcjonariuszec służb mundurowych.</t>
  </si>
  <si>
    <t>01.06.2016 -
30.09.2016</t>
  </si>
  <si>
    <t xml:space="preserve">liczba uczestników operacji: 25 </t>
  </si>
  <si>
    <t>Innowacyjne rozwiązania w przygotowywaniu,przytwarzaniu i przechowywaniu zdrowej żywności.</t>
  </si>
  <si>
    <t>Ułatwienie transferu wiedzy dla przetwórców, osób prowadzących agroturystykę z wyżywieniem, doradcy, którzy są zainteresowani poszerzaniem swojej wiedzy na temat innowacyjnych rozwiązań w dziedzinie przetwórstwa.</t>
  </si>
  <si>
    <t>przedsiębiorcy z sektora rolno-spożywczego i gastronomii , właściciele gosp. agrorurystycznych prowadzących żywienie gości, producenci rolni</t>
  </si>
  <si>
    <t>01.01.2016 - 31.10.2016</t>
  </si>
  <si>
    <t xml:space="preserve">liczba uczestników operacji: 25
1 publikacja (2000 szt.) </t>
  </si>
  <si>
    <t>1,2,3,4</t>
  </si>
  <si>
    <t>Wyjazd studyjny nt. Alternatywne źródła dochodu z gospodarstwa rolnego – innowacyjna hodowla ślimaka jadalnego</t>
  </si>
  <si>
    <t>Wdrożenie innowacyjnych hodowli zwierząt w gospodarstwach województwa podlaskiego, w tym hodowli ślimaków, ma na celu wzbogacenie ekosystemów rolnych. Jednocześnie promowanie i upowszechnianie wiedzy organizacyjnej i hodowlanej obejmuje szereg działań uwzględnionych w PROW na lata 2014-2020.</t>
  </si>
  <si>
    <t>wyjazd studyjny, artykuł</t>
  </si>
  <si>
    <t xml:space="preserve">dorodcy rolni, producenci rolni, </t>
  </si>
  <si>
    <t>01.03.2016 -
31.10.2016</t>
  </si>
  <si>
    <t>liczba uczestników operacji: 25
1 artykuł</t>
  </si>
  <si>
    <t>Innowacyjne technologie w uprawie roślin sadowniczych</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</si>
  <si>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</si>
  <si>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2-dniowe seminarium połączone z wyjazdem studyjnym</t>
  </si>
  <si>
    <t>01.02.2017 - 31.05.2017</t>
  </si>
  <si>
    <t>liczba uczestników seminarium - 30 osób</t>
  </si>
  <si>
    <t>Tworzenie i organizacja grup operacyjnych na rzecz innowacji w rolnictwie i na obszarach wiejskich</t>
  </si>
  <si>
    <t>zapoznanie uczestników konferencji z zasadami tworzenia i funkcjonowania grup operacyjnych, możliwościami poszukiwania partnerów do współpracy oraz zasadami aplikowania o środki finansowe w ramach działania "Współpraca" PROW 2014-2020</t>
  </si>
  <si>
    <t>konferencja (2)</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</si>
  <si>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</si>
  <si>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01.02.2016 - 30.06.2016</t>
  </si>
  <si>
    <t>liczba uczestników konferencji - 80 osób</t>
  </si>
  <si>
    <t xml:space="preserve">  szkolenie obejmujące:  wykłady, zajęcia warsztatowe, wyjazd studyjny (2)</t>
  </si>
  <si>
    <t xml:space="preserve"> Celem planowanej operacji jest dostarczenie wiedzy o działaniu „Współpraca” potencjalnym beneficjentom - rolnikom i przedsiębiorcom oraz doradcom z powiatowych zespołów i specjalistom branżowym, którzy mają z nimi najczęściej kontakt.  Rolnicy, poza ogrodnikami, do tej pory rzadko korzystali ze wsparcia inwestycji jako grupy producentów, dlatego drugim celem jest zmotywowanie do działania poprzez pokazanie korzyści, które można uzyskać prowadząc wspólne działania w ramach grupy operacyjnej na rzecz wdrożenia innowacji. Aby osiągnąć ten cel planujemy zorganizować dwudniowe warsztaty, na których oprócz  wiedzy o działaniu „Współpraca” będą elementy motywacji do działania i informacji z zakresu prawa w celu zawiązania grupy operacyjnej. W trakcie warsztatów planowane jest przekazanie uczestnikom wiedzy dotyczącej: tworzenia i funkcjonowania Sieci na rzecz innowacji w rolnictwie i na obszarach wiejskich, orozumienia o współpracy, budowy planu operacyjnego dla województwa w zakresie projektów upowszechniania innowacji,
źródeł finansowania działań innowacyjnych, wymagań działania PROW „Współpraca”, inicjatyw zawiązywania grup operacyjnych. Budowane i rozwijane będą umiejętność społeczne niezbędne do tworzenia grup oraz motywowania jej członków do działania. </t>
  </si>
  <si>
    <t>konferencja dla 50 osób</t>
  </si>
  <si>
    <t>01-04-2016
30-06-2016</t>
  </si>
  <si>
    <t>Wiedza i innowacje – XXII Międzynarodowe Targi Techniki Rolniczej AGROTECH</t>
  </si>
  <si>
    <t>Doradcy, rolnicy, producenci maszyn i urządzeń rolniczych oraz środków do produkcji rolnej- uczestnicy targów</t>
  </si>
  <si>
    <t>18-02-2016
10-04-2016</t>
  </si>
  <si>
    <t>01-02-2017
30-04-2017</t>
  </si>
  <si>
    <t>Wydanie publikacji pt.: "Zrozumieć innowacje w rolnictwie"</t>
  </si>
  <si>
    <t>1. Ułatwianie transferu wiedzy i innowacji w rolnictwie i leśnictwie oraz na obszarach wiejskich oraz promowanie efektywnego gospodarowania zasobami i wspieranie przechodzenia w sektorze rolnym, spożywczym i leśnym na gospodarkę niskoemisyjną i odporną na zmianę klimatu; 2. Transfer wiedzy z nauki do sektora gospodarki-obszar:rolnictwo (pomost między nauką a praktyką);3. Kreowanie innowacyjności na obszarach wiejskich poprzez sprzężenie zwrotne-transfer wiedzy z praktyki (obszaru rolnictwa) do nauki;</t>
  </si>
  <si>
    <t>Publikacja</t>
  </si>
  <si>
    <t>Przedsiębiorcy z branży rolno-spożywczej, rolnicy, przedsiębiorcy sektorów działających na rzecz sektora rolnego i spożywczego, organizacje branżowe i międzynarodowe z obszaru łańcucha żywnościowego, posiadacze lasów, organizacje społeczne, pracownicy samorządu terytorialnego, środowisko naukowe</t>
  </si>
  <si>
    <t>Nakład: 300sztuk; liczba odbiorców: 400 osób (oraz dostęp w bibliotekach), ankiety oceniające publikację</t>
  </si>
  <si>
    <t>01.03.2016  01.09.2017</t>
  </si>
  <si>
    <t xml:space="preserve">Zabiegi i preparaty poprawiające potencjał biologiczny gleb uprawnych jako przykład innowacyjnego kierunku w produkcji rolniczej </t>
  </si>
  <si>
    <t>Głównym celem jest przekazanie informacji nt. możliwości tworzenia sieci kontaktów dla doradców i służb wspierających wdrażanie informacji na obszarach wiejskich oraz podniesienie poziomu wiedzy w zakresie stosowania preparatów mikrobiologicznych  (użyźniaczy glebowych itp.) oraz biopreparatów w rolnictwie, jako innowacyjnej metody uprawy wśród 70 uczestników (w tym rolników i doradców) poprzez zorganizowanie szkolenia z zakresu użyźniaczy glebowych (dla 50 osób) oraz wyjazdu studyjnego (dla 20 osób) w okresie 6 miesięcy.</t>
  </si>
  <si>
    <t>rolnicy, doradcy rolni</t>
  </si>
  <si>
    <t>01.04.2016         30.09.2016</t>
  </si>
  <si>
    <t>liczba uczestników:            -  szkolenie: 50 osób,                              - wyjazd studyjny: 20 osób</t>
  </si>
  <si>
    <t>2-dniowe spotkanie inicjujące 5 2-dniowych warsztatów</t>
  </si>
  <si>
    <t>liczba uczestników operacji: konferencja 150, 
warsztaty 250</t>
  </si>
  <si>
    <t>konferencja, publikacja-katalog</t>
  </si>
  <si>
    <t>Konferencja i spotkania informacyjno-szkoleniowe pt.: "Sieć na rzecz innowacji w rolnictwie i na obszarach wiejskich dla województwa opolskiego"</t>
  </si>
  <si>
    <t>Liczba uczestników operacji: 100, nakład katalogu: 120 sztuk</t>
  </si>
  <si>
    <t>liczba uczestników operacji: 320, w tym: konferencja 80, spotkania 240</t>
  </si>
  <si>
    <t>Liczba uczestników operacji: 80, nakład czasopisma: 2000 sztuk</t>
  </si>
  <si>
    <t xml:space="preserve">Głównym celem planowanego wyjazdu studyjnego, składającego się z części teoretycznej i praktycznej jest aktywizacja mieszkańców obszarów wiejskich do podejmowania działań na rzecz rozwoju obszarów wiejskich, wymiana wiedzy fachowej oraz dobrych praktyk w zakresie innowacji w rolnictwie. Przygotowanie doradców Dolnośląskiego Ośrodka Doradztwa Rolniczego we Wrocławiu do promowania programu wśród potencjalnych uczestników Sieci oraz wspierania wdrażania innowacji na obszarach wiejskich.    </t>
  </si>
  <si>
    <t>Innowacje w celu różnicowania działalności na obszarach wiejskich i poprawy jakości życia na wsi</t>
  </si>
  <si>
    <t>rolnicy, przedsiębiorcy, przedstawiciele LGD, doradcy rolniczy</t>
  </si>
  <si>
    <t>01-04-2016          30-06-2016</t>
  </si>
  <si>
    <t xml:space="preserve">4. </t>
  </si>
  <si>
    <t>Przez innowacyjność do profesjonalizacji 
produkcji i rynku ziemniaka</t>
  </si>
  <si>
    <t>Operacja ma na celu wprowadzenie do praktyki rolniczej innowacji w celu osiągnięcia profesjonalizmu w uprawie, przechowalnictwie i sprzedaży ziemniaka oraz podniesienie jakości uzyskiwanych zbiorów a w efekcie podniesienie rentowności w produkcji tego gatunku. Szkolenie (połączone z warsztatami) będzie miało charakter innowacyjno-edukacyjny. Zdobyta wiedza pozwoli na transfer wiedzy w zakresie dobrych praktyk wdrażania innowacji na obszarach wiejskich oraz promowania innowacyjnych technologii uprawy ziemniaka w województwie dolnośląskim</t>
  </si>
  <si>
    <t>szkolenie połączone z warsztatami</t>
  </si>
  <si>
    <t xml:space="preserve">rolnicy, firmy hodowlano nasienne, przedsiębiorstwa handlowe zajmujące się sprzedażą ziemniaka (dysponujące obiektami przechowalniczymi i liniami do konfekcjonowania), doradcy rolniczy, służby działające na rzecz producentów rolnych </t>
  </si>
  <si>
    <t>01-08-2016          31-12-2016</t>
  </si>
  <si>
    <t>Organizacja konferencji nt. ,,Innowacyjność w praktycznym zastosowaniu przy budowaniu łańcuchów powiązań członków grup operacyjnych działających w ramach SIR w kontekście korzystania ze wsparcia w ramach działania ,,Współpraca’’ wdrażanego przez PROW 2014-2020’’</t>
  </si>
  <si>
    <t>Celem operacji jest zapoznanie uczestników z zasadami tworzenia i funkcjonowania grup operacyjnych, możliwościami poszukiwania partnerów do współpracy oraz zasadami aplikowania o środki finansowe w ramach działania "Współpraca" PROW 2014-2020.</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</si>
  <si>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</si>
  <si>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23 157,00</t>
  </si>
  <si>
    <t>Wdrażanie innowacji w produkcji mleka przy wykorzystaniu możliwości finansowania w ramach działania "Współpraca" PROW 2014-2020</t>
  </si>
  <si>
    <t>Celem operacji jest zidentyfikowanie rolników i instytucji, które weszłyby w skład zaplanowanej do utworzenia grupy operacyjnej w zakresie innowacji w produkcji mleka oraz przekazanie im niezbędnej wiedzy z zakresu innowacyjnych metod produkcji hodowli bydła, technologii produkcji, czy zarządzania produkcją</t>
  </si>
  <si>
    <t>wyjazdy studyjne, szkolenia, konferencja, udział w targach</t>
  </si>
  <si>
    <t>Rolnicy - producenci mleka z woj. warmińsko-mazurskiego zainteresowani wdrażaniem w swoich gospodarstwach innowacji w zakresie technologii produkcji, hodowli, zarządzania, wykorzystania energii. Przedstawiciele jednostek naukowych, doradcy.</t>
  </si>
  <si>
    <t>Budowanie partnerstwa w zakresie innowacyjnych rozwiązań efektywnego wykorzystania energii  w produkcji rolniczej</t>
  </si>
  <si>
    <t>Przekazanie wiedzy beneficjentom na temat zasad funkcjonowania SIR, tworzenia sieci kontaktów pomiędzy rolnikami, podmiotami doradczymi, jednostkami naukowymi, przedsiębioracami. Wymiana wiedzy i przedstawienie dobrych praktyk przykładów innowacyjnych rozwiązań w zakresie efektywności energetycznej gospodarstw rolnych.</t>
  </si>
  <si>
    <t>Grupę docelową stanowić będzie 22 uczestników, którzy chcą w swoich gospdarstwach wdrażać innowacyjne metody poprawy efektywności energetycznej. Ponadto uczestnikami wyjazdu będą przedsiębiorcy z branży przetwóstwa rolno-spożywczego, doradcy, przedstawiciele jednostek badawczo-naukowych.</t>
  </si>
  <si>
    <t xml:space="preserve">Dobre praktyki i innowacyjne rozwiązania w gospodarstwach ogrodniczych na terenie województwa warmińsko-mazurskiego </t>
  </si>
  <si>
    <t xml:space="preserve">Celem operacji jest stworzenie sieci kontaktów pomiędzy rolnikami, doradcami rolniczymi, jednostkami naukowymi i przedsiębiorcami sektora rolno-spożywczego w ramach SIR. Ponadto operacja ma na celu przekazanie wiedzy nt. innowacji w ogrodnictwie. </t>
  </si>
  <si>
    <t>seminarium połączone w wyjazdem studyjnym</t>
  </si>
  <si>
    <t>Docelową grupą odbiorców operacji będą rolnicy, doradcy oraz przedstawiciele świata nauki.</t>
  </si>
  <si>
    <t>Certyfikacja produktu tradycyjnego jako innowacyjne podejście do produkcji żywności wysokiej jakości</t>
  </si>
  <si>
    <t>Priorytetowym celem operacji jest podniesie poziomu wiedzy rolników z woj. warmińsko-mazurskiego w zakresie funkcjonowania SIR oraz w zakresie innowacyjnych metod wytwarzania i wprowadzania do obrotu żywności wysokiej jakości oraz tradycyjnej, pochodzącej z indywidualnych gospodarstw.</t>
  </si>
  <si>
    <t>Grupę docelową stanowią rolnicy prowadzący działalność polegającą na wytwarzaniu i wprowadzaniu do obrotu żywności tradycyjnej pochodzącej z własnych gospodarstw, jak również mieszkańcy obszarów wiejskich, przedsiębiorcy i przedstawiciele nauki oraz organizacji zajmujących się wdrażaniem innowacji we wprowadzaniu żywności na rynek.</t>
  </si>
  <si>
    <t>udział w targach i wystawch, publikacja artykułów w gazecie, publikacja broszur, druk ulotek, emisja spotów radiowych</t>
  </si>
  <si>
    <t>Grupę docelową operacji będą stanowili rolnicy oraz mieszkańcy obszarów wiejskich z woj. warmińsko-mazurskiego, jak również przedsiębiorcy z branży rolno-spożywczej</t>
  </si>
  <si>
    <t>1.03.2016 - 30.11.2017</t>
  </si>
  <si>
    <t>Liczba uczestników:            -  szkolenie: 280 osób,                              - konferencja: 120 osób</t>
  </si>
  <si>
    <t>liczba uczestników:25 osób,              Wydruk broszur: 500 szt.</t>
  </si>
  <si>
    <t>liczba uczestników: 40 osób</t>
  </si>
  <si>
    <t>liczba uczestników wyjazdu studyjnego:           22 osoby;                druk broszur: 1000 szt</t>
  </si>
  <si>
    <t xml:space="preserve">5. </t>
  </si>
  <si>
    <t>Budowa materii organicznej w glebie w oparciu o innowacyjne metody agrotechniczne  – zalecenia dla praktyki rolniczej.</t>
  </si>
  <si>
    <t>Celem operacji jest popularyzacja innowacyjnych rozwiązań w zakresie stosowania nawozów wapniowych. Wapnowanie gleb jest kluczowym elementem prawidłowej agrotechniki.  W wyniku realizacji operacji zaproponowany zostanie kompletny schemat organizacyjny obejmujący dystrybucję i racjonalne stosowanie nawozów wapniowych.  Poprzez uczestnictwo osób należących do różnych grup zawodowych działających w obszarze rolnictwa realizacja operacji sprzyjać będzie aktywizacji uczestników   oraz  tworzeniu sieci kontaktów pomiędzy osobami wspierającymi wdrażanie innowacji w rolnictwie.</t>
  </si>
  <si>
    <t>rolnicy z gospodarstw towarowych, doradcy rolniczy, studenci i wykładowcy Uniwersytetu Rolniczego w Krakowie, przedsiębiorcy</t>
  </si>
  <si>
    <t>02.05.2016  30.09.2016</t>
  </si>
  <si>
    <t>Innowacyjność w żywieniu, systemach utrzymania bydła mięsnego kluczem do konkurencyjności sektora wołowiny</t>
  </si>
  <si>
    <t>Cele operacji: zwiększenie innowacyjności i konkurencyjności produkcji wołowiny, podniesienie jakości produktów żywnościowych w oparciu o zastosowanie w żywieniu zwierząt zbilansowanych dawek pokarmowych, promocja na rzecz zwiększenia konsumpcji mięsa wołowego, optymalny dobór ras do krzyżowania towarowego oraz prawidłowy sposób żywienia zwierząt</t>
  </si>
  <si>
    <t>szkolenie z wyjazdem studyjnym</t>
  </si>
  <si>
    <t xml:space="preserve">rolnicy, podmioty doradcze, producenci pasz, maszyn i urządzeń rolniczych, przetwórcy rolno-spożywczy, </t>
  </si>
  <si>
    <r>
      <t>Cele operacji: wymiana wiedzy fachowej i dobrych praktyk w zakresie przetwórstwa owoców i warzyw pomiędzy krajami UE,</t>
    </r>
    <r>
      <rPr>
        <sz val="11"/>
        <color rgb="FF000000"/>
        <rFont val="Tahoma"/>
        <family val="2"/>
        <charset val="238"/>
      </rPr>
      <t xml:space="preserve"> </t>
    </r>
    <r>
      <rPr>
        <sz val="11"/>
        <color rgb="FF000000"/>
        <rFont val="Calibri"/>
        <family val="2"/>
        <charset val="238"/>
      </rPr>
      <t>promowanie innowacyjnych rozwiązań w zakresie przetwórstwa,  poznanie profesjonalnych partnerów do współpracy i oferowanych przez nich usług, poszukiwanie i kontynuacja partnerskiej współpracy pomiędzy różnymi instytucjami i podmiotami sfery naukowej, doradczej i produkcyjnej obejmującej wytwórców surowców czyli producentów owoców i warzyw oraz sferę przetwórstwa, utworzenie grupy operacyjnej z zakresu zastosowań innowacyjnych w przetwórstwie płodów ogrodniczych</t>
    </r>
  </si>
  <si>
    <t>przedstawiciele grup producentów owoców i warzyw z województwa świętokrzyskiego, przedstawiciele jednostek naukowych, doradczych i samorządowych, przedsiębiorcy działający na rzecz sektora rolnego i spożywczego</t>
  </si>
  <si>
    <t>15.02.2017 26.04.2017</t>
  </si>
  <si>
    <t>liczba uczestników operacji: 36</t>
  </si>
  <si>
    <t>Technologia przetwórstwa płodów ogrodniczych w gospodarstwach czeskich i austryjackich jako przykład dla wdrażania innowacyjnych działań w ogrodnictwie świętokrzyskim</t>
  </si>
  <si>
    <t>01.06.2016 30.10.2016</t>
  </si>
  <si>
    <t>Warmińsko-Mazurski Ośrodek Doradztwa Rolniczego</t>
  </si>
  <si>
    <t>Warmińsko-Mazurski Związek Hodowców Bydła Mlecznego</t>
  </si>
  <si>
    <t>01.03.2016 30.06.2017</t>
  </si>
  <si>
    <t>01.03.2016 31.10.2016</t>
  </si>
  <si>
    <t>01.06.2016 30.09.2016</t>
  </si>
  <si>
    <t>Obsługa stoisk informacyjno – promocyjnych Krajowej Sieci na rzecz innowacji w rolnictwie i na obszarach wiejskich</t>
  </si>
  <si>
    <t>Celem operacji jest: aktywizacja mieszkańców obszarów wiejskich do współpracy na rzecz innowacji, upowszechnienie wiedzy na temat innowacyjnych rozwiązań w rolnictwie</t>
  </si>
  <si>
    <t>stoisko informacyjno-promocyjne</t>
  </si>
  <si>
    <t>producenci rolni, rolnicy i mieszkańcy obszarów wiejskich, przedstawiciele instytucji naukowych oraz doradcy rolniczy</t>
  </si>
  <si>
    <t>01.04.2016 – 31.10.2017</t>
  </si>
  <si>
    <t>liczba stoisk informacyjno-promocyjnych: 4</t>
  </si>
  <si>
    <t>Innowacyjne metody ograniczania populacji agrofagów a bioróżnorodność krajobrazu rolniczego</t>
  </si>
  <si>
    <t>Celem operacji jest: wzrost zainteresowania wdrażaniem innowacji w rolnictwie i na obszarach wiejskich o charakterze technologicznym oraz identyfikacja oraz popularyzacja innowacyjnych rozwiązań w rolnictwie, a także dobrych praktyk w tym zakresie, zwłaszcza w produkcji roślinnej.</t>
  </si>
  <si>
    <t>konferencja i publikacja internetowa</t>
  </si>
  <si>
    <t>producenci rolni zajmujący się produkcją roślinną, wybrani przedstawiciele instytucji naukowych oraz doradcy rolni i rolnośrodowiskowi</t>
  </si>
  <si>
    <t>01.10.2016 – 31.12.2016</t>
  </si>
  <si>
    <t>liczba uczestników operacji: 50, 1 publikacja internetowa</t>
  </si>
  <si>
    <t>konferencja + wyjazd studyjny</t>
  </si>
  <si>
    <t>01.09.2016-31.10.2016</t>
  </si>
  <si>
    <t>01.09.2017-31.10.2017</t>
  </si>
  <si>
    <t>konferencja  + wyjazd studyjny</t>
  </si>
  <si>
    <t>szkolenie, wyjazd studyjny</t>
  </si>
  <si>
    <t xml:space="preserve"> konferencja </t>
  </si>
  <si>
    <t>Możliwości wymiany wiedzy na temat nowoczesnych rozwiązań organizacyjnych i technologicznych między doradcami i rolnikami z zakresu działań środowiskowych, stosowanych w wybranych krajach UE</t>
  </si>
  <si>
    <t>Szkolenie pt. „Przygotowanie specjalistów działów Ekonomiki Ośrodków Doradztwa Rolniczego do wspierania działań innowacyjnych”</t>
  </si>
  <si>
    <t>2, 3, 4</t>
  </si>
  <si>
    <t>Celem operacji jest zintensyfikowanie współpracy podmiotów sfery B+R i publicznego doradztwa rolniczego (WODR) na rzecz sprawnego tworzenia i upowszechniania innowacji rolniczych; przygotowanie uczestników do podejmowania wspólnych działań na rzecz usprawnienia procesu powstawania i upowszechniania innowacji rolniczych; usprawnienie realizacji etapu wdrażania nowości rolniczych, poprzez stosowanie odpowiednio przygotowanych przez autorów tych nowości instrukcji wdrożeniowych; udrożnienie bądź uruchomienie nowych, sprawnych kanałów przepływu informacji pomiędzy podmiotami sfery B+R a wojewódzkimi ośrodkami doradztwa rolniczego w przedmiocie tworzenia i upowszechniania innowacji rolniczych. Celem operacji jest także inicjowanie współdziałania pomiędzy potencjalnymi partnerami grup operacyjnych (uczestnikami i wykładowcami seminarium), promocja korzyści wynikających ze współpracy i tworzenia partnerstw oraz zapoznanie uczestników konferencji z możliwościami wsparcia w ramach działania "Współpraca" w ramach PROW 2014-2020.</t>
  </si>
  <si>
    <t>01-03-2016
31-07-2016</t>
  </si>
  <si>
    <t>"Od zaradności do przedsiębiorczości"</t>
  </si>
  <si>
    <t>01-03-2016            30-06-2016</t>
  </si>
  <si>
    <t xml:space="preserve">Celem operacji jest przygotowanie grupy doradców, pracowników sektora B+ R, rolników, przedsiębiorców do poszukiwania partnerów, powoływania grup operacyjnych i opracowywania planu operacyjnego grupy operacyjnej. Operacja przyczyni się do realizacji celów  horyzontalnych oraz priorytetu pierwszego PROW 2014 – 2020, bę-dzie miała także wpływ na zwiększenie rentowności i  konkurencyjności gospodarstw oraz promowanie innowacyjnych technologii w gospodarstwach. </t>
  </si>
  <si>
    <t>15.</t>
  </si>
  <si>
    <t>Praktyczne wykorzystanie wyników badań naukowych we wdrażaniu innowacji w produkcji ogrodniczej</t>
  </si>
  <si>
    <t xml:space="preserve">Tworzenie sieci kontaktów i wymiana wiedzy fachowej pomiędzy doradcami i służbami wspierającymi wdrażanie nowych korzystnych rozwiązań na obszarach wiejskich, poprzez  transfer wiedzy i upowszechnianie innowacyjnych praktyk w zakresie ogrodnictwa oraz ich promowanie. Celem operacji jest także inicjowanie współdziałania pomiędzy potencjalnymi partnerami grup operacyjnych (uczestnikami i wykładowcami podczas konferencji), promocja korzyści wynikających ze współpracy i tworzenia partnerstw oraz zapoznanie uczestników konferencji z możliwościami wsparcia w ramach działania "Współpraca" w ramach PROW 2014-2020
Cele szczegółowe: 
1. Organizacja konferencji - Udzielenie wsparcia informacyjnego, szkoleniowego dla rolników, producentów rolnych i doradców zajmujących się tematyką warzywniczą i sadowniczą. 
2. Wymiana doświadczeń miedzy instytutami branżowymi a rolnikami, producentami rolnymi i doradcami, w zakresie nowości i innowacyjnych praktyk stosowanych w warzywnictwie i sadownictwie. </t>
  </si>
  <si>
    <t>Rolnicy, przedsiębiorcy rolni, doradcy rolniczy ze wszystkich wojewódzkich ośrodków doradztwa rolniczego oraz dorad-czych firm prywatnych około 50 osób. Będą to specjaliści do spraw produkcji warzywniczej i sadowniczej.</t>
  </si>
  <si>
    <t>16.</t>
  </si>
  <si>
    <t>03-04-2017
30-06-2017</t>
  </si>
  <si>
    <t>17.</t>
  </si>
  <si>
    <t>Tworzenie sieci kontaktów i wymiany wiedzy fachowej pomiędzy przedstawicielami nauki, rolnikami, doradcami, LGD,  w zakresie wdrażania innowacji na obszarach wiejskich, poprzez  transfer wiedzy i zaznajomienie się z innowacyjnymi praktykami w zakresie rolnictwa oraz ich promowanie.</t>
  </si>
  <si>
    <t>Organizacja stoiska informacyjno-promocyjnego</t>
  </si>
  <si>
    <t>1 stoisko promocyjne</t>
  </si>
  <si>
    <t>18.</t>
  </si>
  <si>
    <t>19.</t>
  </si>
  <si>
    <t>Innowacyjne rozwiązania w uprawach ekologicznych, w produkcji zwierzęcej oraz przetwórstwie produktów ekologicznych wdrażane w ekologicznych gospodarstwach demonstracyjnych województwa wielkopolskiego.</t>
  </si>
  <si>
    <t xml:space="preserve">Operacja ma na celu zapoznanie uczestników z  osiągnieciami oraz sposobem zarządzania i wprowadzania nowych technik i technologii gospodarstw ekologicznych będących laureatami Krajowych Konkursów na Najlepsze Gospodarstwo Ekologiczne. </t>
  </si>
  <si>
    <t xml:space="preserve">wyjazd studyjny </t>
  </si>
  <si>
    <t>Odbiorcami projektu są bezpośrednio doradcy publiczni i prywatni zajmujący się doradzaniem w zakresie rolnictwa ekologicznego, instytucje zaangażowane w rozwój rolnictwa ekologicznego w tym ustanawianie prawa, rolnicy zajmujący się rolnictwem ekologicznym zainteresowanych wprowadzaniem nowych rozwiązań.</t>
  </si>
  <si>
    <t>20-06-2016
20-07-2016</t>
  </si>
  <si>
    <t>20.</t>
  </si>
  <si>
    <t>Innowacyjne rozwiązania w uprawach ekologicznych oraz w produkcji zwierzęcej wdrażane w ekologicznych gospodarstwach demonstracyjnych.</t>
  </si>
  <si>
    <t>Operacja ma na celu zapoznanie uczestników z osiągnieciami oraz sposobem zarządzania i wprowadzania nowych technik i technologii gospodarstw ekologicznych będących laureatami Krajowych Konkursów na Najlepsze Gospodarstwo Ekologiczne.</t>
  </si>
  <si>
    <t>Odbiorcami projektu są bezpośrednio doradcy publiczni i prywatni zajmujący się doradzaniem w zakresie rolnictwa ekologicznego, instytucje zaangażowane w rozwój rolnictwa ekologicznego w tym ustanawianie prawa oraz rolnicy zajmujących się rolnictwem ekologicznym, zainteresowani wprowadzaniem nowych rozwiązań.</t>
  </si>
  <si>
    <t>21.</t>
  </si>
  <si>
    <t xml:space="preserve">Celem operacji jest ułatwianie wymiany wiedzy oraz dobrych praktyk w zakresie gospodarowania wodą na obszarach rolniczych oraz zawiązywanie współpracy między jednostkami naukowymi a doradztwem i związkami rolników.  Zawiązanie bezpośredniej współpracy między podmiotami pozwoli na podniesienie jakości realizacji Programu Rozwoju Obszarów Wiejskich w zakresie zarządzania infrastrukturą rolnicza, technologią produkcji roślinnej oraz przyspieszy transfer wiedzy i innowacji na obszary wiejskiej. </t>
  </si>
  <si>
    <t>Operacja jest skierowana do pomiotów z sektora rolnego, które w istotny sposób wpływają na gospoda-rowanie zasobami wodnymi kraju oraz tworzą sieć podmiotów mogących wdrażać nowe inicjatywy w zakresie gospodarowania zasobami na obszarach wiejskich.
W projekcie wezmą udział przedstawiciele: 
1)  Pracownicy doradztwa rolniczego (WODR, Izby Rolnicze, prywatne podmioty doradcze)
2)  Członkowie regionalnych zarządów gospodarki wodnej oraz spółek wodnych
3)  Pracownicy uczelni i instytutów badawczych
4)  Członkowie związków rolników i grup producentów rolnych.</t>
  </si>
  <si>
    <t>01-06-2016
14-10-2016</t>
  </si>
  <si>
    <t>22.</t>
  </si>
  <si>
    <t>Zachodnie przykłady działań w aspekcie gospodarski wodnej wzorem dla polskich potencjalnych członków grup operacyjnych - wyjazd studyjny do Niemiec, Danii i Szwecji</t>
  </si>
  <si>
    <t>Operacja ma na celu realizację następujących zadań:
- ułatwianie transferu wiedzy i innowacji w rolnictwie i leśnictwie oraz na obszarach wiejskich, poprzez wymianę dobrych praktyk nie tylko pomiędzy krajami w kwestii EPI, ale również pomiędzy partnerami SIR w Polsce, biorącymi udział w wyjeździe a aspekcie gospodarki wodnej, 
- zwiększenie rentowności gospodarstw i konkurencyjności wszystkich rodzajów rolnictwa we wszystkich regionach oraz promowanie innowacyjnych technologii w gospodarstwach w aspekcie infrastruktury wodnej, poprzez innowacyjność, która sama w sobie pociąga wzrost dochodowości w gospodarstwach, a przez to wzrost konkurencyjności na rynku rolno-spożywczym, 
- zwiększenie udziału zainteresowanych stron we wdrażaniu inicjatyw na rzecz rozwoju obszarów wiejskich, poprzez możliwie szeroki dobór partnerów oraz potencjalnych partnerów SIR,
- promowanie innowacji w rolnictwie, produkcji żywności i w leśnictwie, co jest głównym celem projektu, poprzez potencjalne do przeniesienia dobre praktyki z zachodnich krajów UE, w których EPI działa już od kilku lat,
- wyjazd studyjny ma również na celu wymianę bezpośrednią dobrych praktyk, ułatwianie wymiany wiedzy fachowej oraz dobrych praktyk w zakresie wdrażania innowacji w rolnictwie i na obszarach wiejskich.
Celem operacji jest także inicjowanie współdziałania pomiędzy potencjalnymi partnerami grup operacyjnych (uczestnikami wiztyt studyjnej) oraz promocja korzyści wynikających ze współpracy i tworzenia partnerstw.</t>
  </si>
  <si>
    <t>Projekt skierowany docelowo jest dla 25 przedstawicieli będących partnerem SIR lub zainteresowanych przystąpieniem do SIR:
1)  Pracowników doradztwa rolniczego (CDR, WODR, Izby Rolnicze, prywatne podmioty doradcze)
2) Członkowie regionalnych zarządów gospodarki wodnej oraz spółek wodnych 
3) Pracownicy uczelni i instytutów badawczych
4) Członkowie związków rolników i grup producentów rolnych.</t>
  </si>
  <si>
    <t>15-08-2016
30-11-2016</t>
  </si>
  <si>
    <t>Innowacyjne metody gospodarowania zasobami wody w rolnictwie</t>
  </si>
  <si>
    <t xml:space="preserve"> seminarium (4)
wydanie broszury informacyjnej</t>
  </si>
  <si>
    <t xml:space="preserve"> 02-02-2016
 31-12-2016</t>
  </si>
  <si>
    <t>Ulotka: 9 802 egzemplarzy
Broszura: 2 914 egzemplarzy
1 film informacyjno-promocyjny</t>
  </si>
  <si>
    <t>OPERACJE REALIZOWANE NA TERENIE WOJEWÓDZTWA WIELKOPOLSKIEGO</t>
  </si>
  <si>
    <t xml:space="preserve">liczba uczestników operacji 50 </t>
  </si>
  <si>
    <t>liczba uczestników operacji: 35</t>
  </si>
  <si>
    <t>liczba uczestników operacji: 200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</si>
</sst>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z_ł"/>
  </numFmts>
  <fonts count="27" x14ac:knownFonts="1">
    <font>
      <sz val="11"/>
      <color rgb="FF000000"/>
      <name val="Calibri"/>
      <family val="2"/>
      <charset val="238"/>
    </font>
    <font>
      <b/>
      <sz val="11"/>
      <color rgb="FF000000"/>
      <name val="Calibri"/>
      <family val="2"/>
      <charset val="238"/>
    </font>
    <font>
      <sz val="11"/>
      <color rgb="FF000000"/>
      <name val="Calibri"/>
      <family val="2"/>
      <charset val="1"/>
    </font>
    <font>
      <sz val="11"/>
      <name val="Calibri"/>
      <family val="2"/>
      <charset val="238"/>
    </font>
    <font>
      <sz val="11"/>
      <name val="Calibri"/>
      <family val="2"/>
      <charset val="1"/>
    </font>
    <font>
      <b/>
      <sz val="10"/>
      <color rgb="FF000000"/>
      <name val="Tahoma"/>
      <family val="2"/>
      <charset val="238"/>
    </font>
    <font>
      <b/>
      <sz val="11"/>
      <color rgb="FF000000"/>
      <name val="Calibri"/>
      <family val="2"/>
      <charset val="1"/>
    </font>
    <font>
      <sz val="10"/>
      <color rgb="FF000000"/>
      <name val="Arial"/>
      <family val="2"/>
      <charset val="238"/>
    </font>
    <font>
      <b/>
      <sz val="10"/>
      <color rgb="FF000000"/>
      <name val="Arial"/>
      <family val="2"/>
      <charset val="238"/>
    </font>
    <font>
      <sz val="11"/>
      <color rgb="FF000000"/>
      <name val="Arial"/>
      <family val="2"/>
      <charset val="1"/>
    </font>
    <font>
      <b/>
      <sz val="10.5"/>
      <color rgb="FF000000"/>
      <name val="Tahoma"/>
      <family val="2"/>
      <charset val="238"/>
    </font>
    <font>
      <sz val="10.5"/>
      <color rgb="FF000000"/>
      <name val="Tahoma"/>
      <family val="2"/>
      <charset val="238"/>
    </font>
    <font>
      <b/>
      <sz val="12"/>
      <color rgb="FF000000"/>
      <name val="Calibri"/>
      <family val="2"/>
      <charset val="238"/>
    </font>
    <font>
      <b/>
      <sz val="11"/>
      <color theme="1"/>
      <name val="Calibri"/>
      <family val="2"/>
      <charset val="238"/>
      <scheme val="minor"/>
    </font>
    <font>
      <sz val="11"/>
      <name val="Calibri"/>
      <family val="2"/>
      <charset val="238"/>
      <scheme val="minor"/>
    </font>
    <font>
      <sz val="11"/>
      <color rgb="FF000000"/>
      <name val="Calibri"/>
      <family val="2"/>
      <charset val="238"/>
      <scheme val="minor"/>
    </font>
    <font>
      <b/>
      <sz val="14"/>
      <color rgb="FF000000"/>
      <name val="Calibri"/>
      <family val="2"/>
      <charset val="238"/>
    </font>
    <font>
      <sz val="14"/>
      <color rgb="FF000000"/>
      <name val="Calibri"/>
      <family val="2"/>
      <charset val="238"/>
    </font>
    <font>
      <sz val="12"/>
      <color rgb="FF000000"/>
      <name val="Calibri"/>
      <family val="2"/>
      <charset val="238"/>
    </font>
    <font>
      <i/>
      <sz val="12"/>
      <color rgb="FF000000"/>
      <name val="Calibri"/>
      <family val="2"/>
      <charset val="238"/>
    </font>
    <font>
      <sz val="11"/>
      <color theme="1"/>
      <name val="Calibri"/>
      <family val="2"/>
      <charset val="1"/>
    </font>
    <font>
      <i/>
      <sz val="11"/>
      <color theme="1"/>
      <name val="Calibri"/>
      <family val="2"/>
      <charset val="238"/>
    </font>
    <font>
      <sz val="11"/>
      <color theme="1"/>
      <name val="Calibri"/>
      <family val="2"/>
      <charset val="238"/>
    </font>
    <font>
      <sz val="11"/>
      <color theme="1"/>
      <name val="Calibri"/>
      <family val="2"/>
      <charset val="238"/>
      <scheme val="minor"/>
    </font>
    <font>
      <sz val="11"/>
      <name val="Arial"/>
      <family val="2"/>
      <charset val="238"/>
    </font>
    <font>
      <b/>
      <sz val="11"/>
      <color rgb="FF000000"/>
      <name val="Calibri"/>
      <family val="2"/>
      <charset val="238"/>
      <scheme val="minor"/>
    </font>
    <font>
      <sz val="11"/>
      <color rgb="FF000000"/>
      <name val="Tahoma"/>
      <family val="2"/>
      <charset val="238"/>
    </font>
  </fonts>
  <fills count="16">
    <fill>
      <patternFill patternType="none"/>
    </fill>
    <fill>
      <patternFill patternType="gray125"/>
    </fill>
    <fill>
      <patternFill patternType="solid">
        <fgColor rgb="FFC0C0C0"/>
        <bgColor rgb="FFCCCCCC"/>
      </patternFill>
    </fill>
    <fill>
      <patternFill patternType="solid">
        <fgColor rgb="FF99CC00"/>
        <bgColor rgb="FFFFCC00"/>
      </patternFill>
    </fill>
    <fill>
      <patternFill patternType="solid">
        <fgColor rgb="FFFFFFFF"/>
        <bgColor rgb="FFFFFFCC"/>
      </patternFill>
    </fill>
    <fill>
      <patternFill patternType="solid">
        <fgColor rgb="FFCCCCCC"/>
        <bgColor rgb="FFC0C0C0"/>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rgb="FFCCCCCC"/>
      </patternFill>
    </fill>
    <fill>
      <patternFill patternType="solid">
        <fgColor theme="0" tint="-0.249977111117893"/>
        <bgColor rgb="FF808080"/>
      </patternFill>
    </fill>
    <fill>
      <patternFill patternType="solid">
        <fgColor theme="0"/>
        <bgColor rgb="FF808080"/>
      </patternFill>
    </fill>
    <fill>
      <patternFill patternType="solid">
        <fgColor theme="0"/>
        <bgColor rgb="FFCCCCCC"/>
      </patternFill>
    </fill>
    <fill>
      <patternFill patternType="solid">
        <fgColor theme="0"/>
        <bgColor rgb="FFC0C0C0"/>
      </patternFill>
    </fill>
    <fill>
      <patternFill patternType="solid">
        <fgColor theme="2" tint="-9.9978637043366805E-2"/>
        <bgColor rgb="FFC0C0C0"/>
      </patternFill>
    </fill>
    <fill>
      <patternFill patternType="solid">
        <fgColor theme="2" tint="-9.9978637043366805E-2"/>
        <bgColor indexed="64"/>
      </patternFill>
    </fill>
    <fill>
      <patternFill patternType="solid">
        <fgColor theme="0" tint="-0.249977111117893"/>
        <bgColor rgb="FFC0C0C0"/>
      </patternFill>
    </fill>
  </fills>
  <borders count="1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medium">
        <color auto="1"/>
      </bottom>
      <diagonal/>
    </border>
    <border>
      <left/>
      <right/>
      <top/>
      <bottom style="medium">
        <color auto="1"/>
      </bottom>
      <diagonal/>
    </border>
    <border>
      <left/>
      <right style="thin">
        <color auto="1"/>
      </right>
      <top/>
      <bottom/>
      <diagonal/>
    </border>
    <border>
      <left style="medium">
        <color auto="1"/>
      </left>
      <right/>
      <top/>
      <bottom/>
      <diagonal/>
    </border>
  </borders>
  <cellStyleXfs count="2">
    <xf numFmtId="0" fontId="0" fillId="0" borderId="0"/>
    <xf numFmtId="0" fontId="23" fillId="0" borderId="0"/>
  </cellStyleXfs>
  <cellXfs count="292">
    <xf numFmtId="0" fontId="0" fillId="0" borderId="0" xfId="0"/>
    <xf numFmtId="0" fontId="0" fillId="0" borderId="0" xfId="0" applyAlignment="1">
      <alignment horizont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3" xfId="0" applyFont="1" applyFill="1" applyBorder="1" applyAlignment="1">
      <alignment horizontal="center" vertical="center"/>
    </xf>
    <xf numFmtId="0" fontId="0" fillId="0" borderId="4" xfId="0" applyBorder="1" applyAlignment="1">
      <alignment horizontal="center" vertical="center"/>
    </xf>
    <xf numFmtId="0" fontId="0" fillId="2" borderId="4" xfId="0" applyFill="1" applyBorder="1" applyAlignment="1">
      <alignment horizontal="center" vertical="center"/>
    </xf>
    <xf numFmtId="0" fontId="0" fillId="0" borderId="4" xfId="0"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2" borderId="5" xfId="0" applyFill="1" applyBorder="1" applyAlignment="1">
      <alignment horizontal="center" vertical="center"/>
    </xf>
    <xf numFmtId="0" fontId="0"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2" fillId="2" borderId="4" xfId="0" applyFont="1" applyFill="1" applyBorder="1" applyAlignment="1">
      <alignment horizontal="center" vertical="center"/>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4" xfId="0" applyFont="1" applyFill="1" applyBorder="1" applyAlignment="1">
      <alignment horizontal="center" vertical="center" wrapText="1"/>
    </xf>
    <xf numFmtId="0" fontId="2" fillId="0" borderId="7" xfId="0" applyFont="1" applyBorder="1" applyAlignment="1">
      <alignment horizontal="center" vertical="center" wrapText="1"/>
    </xf>
    <xf numFmtId="0" fontId="6"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6" fillId="0" borderId="6" xfId="0" applyFont="1" applyBorder="1" applyAlignment="1">
      <alignment horizontal="center" vertical="center"/>
    </xf>
    <xf numFmtId="0" fontId="2" fillId="0" borderId="7" xfId="0" applyFont="1" applyBorder="1" applyAlignment="1">
      <alignment horizontal="center" vertical="center"/>
    </xf>
    <xf numFmtId="0" fontId="6" fillId="0" borderId="8" xfId="0" applyFont="1" applyBorder="1" applyAlignment="1">
      <alignment horizontal="center" vertical="center"/>
    </xf>
    <xf numFmtId="0" fontId="2" fillId="0" borderId="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49" fontId="0" fillId="0" borderId="12" xfId="0" applyNumberFormat="1" applyFont="1" applyBorder="1" applyAlignment="1">
      <alignment horizontal="center" vertical="center"/>
    </xf>
    <xf numFmtId="2" fontId="3" fillId="4" borderId="4" xfId="0" applyNumberFormat="1" applyFont="1" applyFill="1" applyBorder="1" applyAlignment="1">
      <alignment horizontal="center" vertical="center" wrapText="1"/>
    </xf>
    <xf numFmtId="2" fontId="0" fillId="0" borderId="4" xfId="0" applyNumberFormat="1" applyFont="1" applyBorder="1" applyAlignment="1">
      <alignment horizontal="center" vertical="center" wrapText="1"/>
    </xf>
    <xf numFmtId="2" fontId="0" fillId="0" borderId="4" xfId="0" applyNumberFormat="1" applyFont="1" applyBorder="1" applyAlignment="1">
      <alignment horizontal="center" vertical="center"/>
    </xf>
    <xf numFmtId="2" fontId="3" fillId="0" borderId="4" xfId="0" applyNumberFormat="1" applyFont="1" applyBorder="1" applyAlignment="1">
      <alignment horizontal="center" vertical="center" wrapText="1"/>
    </xf>
    <xf numFmtId="49" fontId="0" fillId="0" borderId="8" xfId="0" applyNumberFormat="1" applyFont="1" applyBorder="1" applyAlignment="1">
      <alignment horizontal="center" vertical="center"/>
    </xf>
    <xf numFmtId="2" fontId="0" fillId="0" borderId="0" xfId="0" applyNumberFormat="1" applyFont="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horizontal="justify" vertical="center"/>
    </xf>
    <xf numFmtId="0" fontId="2" fillId="0" borderId="8"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justify" vertical="center"/>
    </xf>
    <xf numFmtId="0" fontId="2" fillId="0" borderId="10" xfId="0" applyFont="1" applyBorder="1" applyAlignment="1">
      <alignment vertical="center" wrapText="1"/>
    </xf>
    <xf numFmtId="0" fontId="2" fillId="0" borderId="10" xfId="0" applyFont="1" applyBorder="1" applyAlignment="1">
      <alignment horizontal="justify" vertical="center"/>
    </xf>
    <xf numFmtId="0" fontId="2" fillId="0" borderId="0" xfId="0" applyFont="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left" vertical="center" wrapText="1"/>
    </xf>
    <xf numFmtId="0" fontId="2" fillId="5" borderId="4" xfId="0" applyFont="1" applyFill="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12" xfId="0" applyFont="1" applyBorder="1" applyAlignment="1">
      <alignment horizontal="center" vertical="center"/>
    </xf>
    <xf numFmtId="0" fontId="2" fillId="0" borderId="8" xfId="0" applyFont="1" applyBorder="1" applyAlignment="1">
      <alignment horizontal="left"/>
    </xf>
    <xf numFmtId="0" fontId="2" fillId="0" borderId="0" xfId="0" applyFont="1" applyBorder="1" applyAlignment="1">
      <alignment horizontal="left" vertical="top"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9" fillId="0" borderId="4" xfId="0" applyFont="1" applyBorder="1" applyAlignment="1">
      <alignment horizontal="center" vertical="center"/>
    </xf>
    <xf numFmtId="0" fontId="1" fillId="3" borderId="15" xfId="0" applyFont="1" applyFill="1" applyBorder="1"/>
    <xf numFmtId="0" fontId="10" fillId="3" borderId="16" xfId="0" applyFont="1" applyFill="1" applyBorder="1" applyAlignment="1">
      <alignment vertical="center"/>
    </xf>
    <xf numFmtId="0" fontId="0" fillId="3" borderId="16" xfId="0" applyFill="1" applyBorder="1"/>
    <xf numFmtId="0" fontId="0" fillId="3" borderId="0" xfId="0" applyFill="1"/>
    <xf numFmtId="0" fontId="1" fillId="3" borderId="17" xfId="0" applyFont="1" applyFill="1" applyBorder="1"/>
    <xf numFmtId="0" fontId="11" fillId="3" borderId="0" xfId="0" applyFont="1" applyFill="1" applyAlignment="1">
      <alignment vertical="center"/>
    </xf>
    <xf numFmtId="0" fontId="0" fillId="0" borderId="15" xfId="0" applyBorder="1"/>
    <xf numFmtId="0" fontId="12" fillId="0" borderId="16" xfId="0" applyFont="1" applyBorder="1"/>
    <xf numFmtId="0" fontId="0" fillId="0" borderId="16" xfId="0" applyBorder="1"/>
    <xf numFmtId="0" fontId="0" fillId="0" borderId="17" xfId="0" applyFont="1" applyBorder="1"/>
    <xf numFmtId="0" fontId="11" fillId="0" borderId="0" xfId="0" applyFont="1" applyAlignment="1">
      <alignment vertical="center"/>
    </xf>
    <xf numFmtId="0" fontId="0" fillId="0" borderId="0" xfId="0" applyFont="1"/>
    <xf numFmtId="0" fontId="0" fillId="0" borderId="15" xfId="0" applyFont="1" applyBorder="1"/>
    <xf numFmtId="0" fontId="11" fillId="0" borderId="16" xfId="0" applyFont="1" applyBorder="1" applyAlignment="1">
      <alignment vertical="center"/>
    </xf>
    <xf numFmtId="0" fontId="0" fillId="0" borderId="16" xfId="0" applyFont="1" applyBorder="1"/>
    <xf numFmtId="0" fontId="1" fillId="0" borderId="17" xfId="0" applyFont="1" applyBorder="1"/>
    <xf numFmtId="0" fontId="11" fillId="0" borderId="0" xfId="0" applyFont="1" applyAlignment="1">
      <alignment horizontal="left" vertical="center"/>
    </xf>
    <xf numFmtId="0" fontId="1" fillId="0" borderId="16" xfId="0" applyFont="1" applyBorder="1"/>
    <xf numFmtId="0" fontId="1" fillId="0" borderId="17" xfId="0" applyFont="1" applyBorder="1" applyAlignment="1">
      <alignment horizontal="right"/>
    </xf>
    <xf numFmtId="0" fontId="2" fillId="0" borderId="4" xfId="0" applyFont="1" applyFill="1" applyBorder="1" applyAlignment="1">
      <alignment horizontal="center" vertical="center" wrapText="1"/>
    </xf>
    <xf numFmtId="0" fontId="0" fillId="0" borderId="0" xfId="0" applyFill="1" applyAlignment="1">
      <alignment horizontal="center"/>
    </xf>
    <xf numFmtId="0" fontId="0" fillId="0" borderId="0" xfId="0" applyFill="1"/>
    <xf numFmtId="0" fontId="2" fillId="6" borderId="4" xfId="0" applyFont="1" applyFill="1" applyBorder="1"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4" fontId="0" fillId="0" borderId="0" xfId="0" applyNumberFormat="1" applyAlignment="1">
      <alignment horizontal="center" vertical="center"/>
    </xf>
    <xf numFmtId="0" fontId="2" fillId="0" borderId="0" xfId="0" applyFont="1" applyFill="1" applyAlignment="1">
      <alignment horizontal="center" vertical="center" wrapText="1"/>
    </xf>
    <xf numFmtId="0" fontId="2" fillId="0" borderId="5" xfId="0" applyFont="1" applyFill="1" applyBorder="1" applyAlignment="1">
      <alignment horizontal="center" vertical="center" wrapText="1"/>
    </xf>
    <xf numFmtId="0" fontId="7" fillId="0" borderId="4"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4" fillId="0" borderId="4" xfId="0" applyFont="1" applyFill="1" applyBorder="1" applyAlignment="1">
      <alignment vertical="center" wrapText="1"/>
    </xf>
    <xf numFmtId="0" fontId="3" fillId="6" borderId="4"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0" xfId="0" applyFont="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Fill="1" applyBorder="1" applyAlignment="1">
      <alignment vertical="center" wrapText="1"/>
    </xf>
    <xf numFmtId="0" fontId="0" fillId="7" borderId="4" xfId="0" applyFill="1" applyBorder="1" applyAlignment="1">
      <alignment horizontal="center" vertical="center"/>
    </xf>
    <xf numFmtId="0" fontId="0" fillId="7" borderId="4" xfId="0" applyFill="1" applyBorder="1" applyAlignment="1">
      <alignment horizontal="center" vertical="center" wrapText="1"/>
    </xf>
    <xf numFmtId="0" fontId="0" fillId="8" borderId="4" xfId="0" applyFill="1" applyBorder="1" applyAlignment="1">
      <alignment horizontal="center" vertical="center"/>
    </xf>
    <xf numFmtId="0" fontId="2" fillId="6" borderId="4"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vertical="center"/>
    </xf>
    <xf numFmtId="0" fontId="0" fillId="9" borderId="4" xfId="0" applyFont="1" applyFill="1" applyBorder="1" applyAlignment="1">
      <alignment horizontal="center" vertical="center" wrapText="1"/>
    </xf>
    <xf numFmtId="0" fontId="6" fillId="0" borderId="0" xfId="0" applyFont="1" applyAlignment="1">
      <alignment horizontal="center"/>
    </xf>
    <xf numFmtId="0" fontId="0" fillId="2" borderId="4" xfId="0" applyFont="1" applyFill="1" applyBorder="1" applyAlignment="1">
      <alignment horizontal="center" vertical="center" wrapText="1"/>
    </xf>
    <xf numFmtId="0" fontId="3" fillId="0" borderId="4" xfId="0" applyFont="1" applyBorder="1" applyAlignment="1">
      <alignment horizontal="center" vertical="center"/>
    </xf>
    <xf numFmtId="0" fontId="16" fillId="0" borderId="0" xfId="0" applyFont="1" applyAlignment="1">
      <alignment horizontal="center"/>
    </xf>
    <xf numFmtId="0" fontId="17" fillId="0" borderId="0" xfId="0" applyFont="1" applyAlignment="1">
      <alignment horizontal="center"/>
    </xf>
    <xf numFmtId="0" fontId="2" fillId="10" borderId="4" xfId="0" applyFont="1" applyFill="1" applyBorder="1" applyAlignment="1">
      <alignment horizontal="center" vertical="center" wrapText="1"/>
    </xf>
    <xf numFmtId="0" fontId="2" fillId="9" borderId="4" xfId="0" applyFont="1" applyFill="1" applyBorder="1" applyAlignment="1">
      <alignment horizontal="center" vertical="center"/>
    </xf>
    <xf numFmtId="0" fontId="0" fillId="9" borderId="4" xfId="0" applyNumberFormat="1" applyFont="1" applyFill="1" applyBorder="1" applyAlignment="1">
      <alignment horizontal="center" vertical="center"/>
    </xf>
    <xf numFmtId="2" fontId="0" fillId="9" borderId="4" xfId="0" applyNumberFormat="1" applyFont="1" applyFill="1" applyBorder="1" applyAlignment="1">
      <alignment horizontal="center" vertical="center" wrapText="1"/>
    </xf>
    <xf numFmtId="0" fontId="0" fillId="9" borderId="4" xfId="0" applyNumberFormat="1" applyFont="1" applyFill="1" applyBorder="1" applyAlignment="1">
      <alignment horizontal="center" vertical="center" wrapText="1"/>
    </xf>
    <xf numFmtId="0" fontId="14" fillId="7" borderId="4" xfId="0" applyFont="1" applyFill="1" applyBorder="1" applyAlignment="1">
      <alignment horizontal="center" vertical="center" wrapText="1"/>
    </xf>
    <xf numFmtId="0" fontId="0" fillId="11" borderId="4"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4" xfId="0" applyFill="1" applyBorder="1" applyAlignment="1">
      <alignment horizontal="center" vertical="center"/>
    </xf>
    <xf numFmtId="0" fontId="0" fillId="7" borderId="4" xfId="0" applyFont="1" applyFill="1" applyBorder="1" applyAlignment="1">
      <alignment horizontal="center" vertical="center" wrapText="1"/>
    </xf>
    <xf numFmtId="0" fontId="0" fillId="6" borderId="4" xfId="0" applyFont="1" applyFill="1" applyBorder="1" applyAlignment="1">
      <alignment horizontal="center" vertical="center"/>
    </xf>
    <xf numFmtId="0" fontId="2" fillId="11" borderId="4"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0" fillId="10" borderId="4"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0" fillId="7" borderId="0" xfId="0" applyFont="1" applyFill="1" applyBorder="1" applyAlignment="1">
      <alignment horizontal="center"/>
    </xf>
    <xf numFmtId="0" fontId="20" fillId="7" borderId="0" xfId="0" applyFont="1" applyFill="1" applyBorder="1"/>
    <xf numFmtId="0" fontId="0" fillId="0" borderId="0" xfId="0" applyBorder="1" applyAlignment="1">
      <alignment horizontal="center"/>
    </xf>
    <xf numFmtId="0" fontId="5" fillId="0" borderId="0" xfId="0" applyFont="1" applyBorder="1" applyAlignment="1">
      <alignment horizontal="center" vertical="center" wrapText="1"/>
    </xf>
    <xf numFmtId="0" fontId="0" fillId="0" borderId="13" xfId="0" applyBorder="1" applyAlignment="1">
      <alignment horizontal="center" vertical="center"/>
    </xf>
    <xf numFmtId="0" fontId="0" fillId="0" borderId="0" xfId="0" applyAlignment="1">
      <alignment vertical="center"/>
    </xf>
    <xf numFmtId="0" fontId="20" fillId="12" borderId="4" xfId="0" applyFont="1" applyFill="1" applyBorder="1" applyAlignment="1">
      <alignment horizontal="center" vertical="center" wrapText="1"/>
    </xf>
    <xf numFmtId="0" fontId="2" fillId="13" borderId="4" xfId="0" applyFont="1" applyFill="1" applyBorder="1" applyAlignment="1">
      <alignment horizontal="center" vertical="center"/>
    </xf>
    <xf numFmtId="0" fontId="24" fillId="0" borderId="4" xfId="0" applyFont="1" applyBorder="1" applyAlignment="1">
      <alignment horizontal="center" vertical="center"/>
    </xf>
    <xf numFmtId="0" fontId="24" fillId="6" borderId="4" xfId="0" applyFont="1" applyFill="1" applyBorder="1" applyAlignment="1">
      <alignment horizontal="center" vertical="center"/>
    </xf>
    <xf numFmtId="0" fontId="4" fillId="7" borderId="4" xfId="0" applyFont="1" applyFill="1" applyBorder="1" applyAlignment="1">
      <alignment horizontal="center" vertical="center" wrapText="1"/>
    </xf>
    <xf numFmtId="0" fontId="24" fillId="0" borderId="4" xfId="0" applyFont="1" applyBorder="1" applyAlignment="1">
      <alignment vertical="center" wrapText="1"/>
    </xf>
    <xf numFmtId="0" fontId="24" fillId="0" borderId="4" xfId="0" applyFont="1" applyBorder="1" applyAlignment="1">
      <alignment horizontal="justify" vertical="center"/>
    </xf>
    <xf numFmtId="0" fontId="2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6" borderId="4" xfId="0" applyFont="1" applyFill="1" applyBorder="1" applyAlignment="1">
      <alignment horizontal="center" vertical="center"/>
    </xf>
    <xf numFmtId="0" fontId="24" fillId="0" borderId="4" xfId="0" applyFont="1" applyBorder="1" applyAlignment="1">
      <alignment horizontal="right" vertical="center" wrapText="1"/>
    </xf>
    <xf numFmtId="0" fontId="0" fillId="0" borderId="0" xfId="0" applyFont="1" applyAlignment="1">
      <alignment horizontal="center"/>
    </xf>
    <xf numFmtId="0" fontId="14" fillId="0" borderId="4" xfId="0" applyFont="1" applyBorder="1" applyAlignment="1">
      <alignment vertical="center" wrapText="1"/>
    </xf>
    <xf numFmtId="0" fontId="14" fillId="0" borderId="4" xfId="0" applyFont="1" applyBorder="1" applyAlignment="1">
      <alignment horizontal="justify" vertical="center"/>
    </xf>
    <xf numFmtId="0" fontId="14" fillId="0" borderId="11" xfId="0" applyFont="1" applyBorder="1" applyAlignment="1">
      <alignment horizontal="center" vertical="center" wrapText="1"/>
    </xf>
    <xf numFmtId="0" fontId="14" fillId="0" borderId="4" xfId="0" applyFont="1" applyFill="1" applyBorder="1" applyAlignment="1">
      <alignment horizontal="center" vertical="center" wrapText="1"/>
    </xf>
    <xf numFmtId="0" fontId="15" fillId="0" borderId="0" xfId="0" applyFont="1"/>
    <xf numFmtId="0" fontId="0" fillId="7" borderId="0" xfId="0" applyFill="1" applyAlignment="1">
      <alignment horizontal="center"/>
    </xf>
    <xf numFmtId="4" fontId="0" fillId="7" borderId="0" xfId="0" applyNumberFormat="1" applyFill="1" applyBorder="1" applyAlignment="1">
      <alignment horizontal="center" vertical="center"/>
    </xf>
    <xf numFmtId="0" fontId="0" fillId="7" borderId="0" xfId="0" applyFill="1" applyBorder="1" applyAlignment="1">
      <alignment horizontal="center"/>
    </xf>
    <xf numFmtId="4" fontId="0" fillId="7" borderId="0" xfId="0" applyNumberFormat="1" applyFill="1" applyBorder="1" applyAlignment="1">
      <alignment horizontal="center"/>
    </xf>
    <xf numFmtId="0" fontId="22" fillId="0" borderId="0" xfId="0" applyFont="1" applyAlignment="1">
      <alignment horizontal="center" vertical="center"/>
    </xf>
    <xf numFmtId="0" fontId="22" fillId="0" borderId="4" xfId="0" applyFont="1" applyBorder="1" applyAlignment="1">
      <alignment horizontal="center" vertical="center"/>
    </xf>
    <xf numFmtId="0" fontId="22" fillId="6" borderId="4" xfId="0" applyFont="1" applyFill="1" applyBorder="1" applyAlignment="1">
      <alignment horizontal="center" vertical="center"/>
    </xf>
    <xf numFmtId="0" fontId="22" fillId="0" borderId="4" xfId="0" applyFont="1" applyBorder="1" applyAlignment="1">
      <alignment horizontal="center" vertical="center" wrapText="1"/>
    </xf>
    <xf numFmtId="4" fontId="0" fillId="7" borderId="0" xfId="0" applyNumberFormat="1" applyFill="1" applyAlignment="1">
      <alignment horizontal="center"/>
    </xf>
    <xf numFmtId="0" fontId="0" fillId="7" borderId="0" xfId="0" applyFill="1" applyBorder="1" applyAlignment="1">
      <alignment horizontal="center" vertical="center"/>
    </xf>
    <xf numFmtId="0" fontId="0" fillId="7" borderId="0" xfId="0" applyFill="1"/>
    <xf numFmtId="4" fontId="0" fillId="7" borderId="0" xfId="0" applyNumberFormat="1" applyFill="1" applyAlignment="1">
      <alignment horizontal="center" vertical="center"/>
    </xf>
    <xf numFmtId="4" fontId="2" fillId="7" borderId="0" xfId="0" applyNumberFormat="1" applyFont="1" applyFill="1" applyBorder="1" applyAlignment="1">
      <alignment horizontal="center" vertical="center" wrapText="1"/>
    </xf>
    <xf numFmtId="0" fontId="0" fillId="0" borderId="0" xfId="0" applyAlignment="1">
      <alignment wrapText="1"/>
    </xf>
    <xf numFmtId="0" fontId="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5" fillId="0" borderId="4" xfId="0" applyFont="1" applyBorder="1" applyAlignment="1">
      <alignment vertical="center" wrapText="1"/>
    </xf>
    <xf numFmtId="0" fontId="0" fillId="0" borderId="0" xfId="0" applyAlignment="1">
      <alignment wrapText="1"/>
    </xf>
    <xf numFmtId="1" fontId="0" fillId="9" borderId="4" xfId="0" applyNumberFormat="1" applyFont="1" applyFill="1" applyBorder="1" applyAlignment="1">
      <alignment horizontal="center" vertical="center" wrapText="1"/>
    </xf>
    <xf numFmtId="49" fontId="0" fillId="0" borderId="4" xfId="0" applyNumberFormat="1" applyBorder="1" applyAlignment="1">
      <alignment horizontal="center" vertical="center" wrapText="1"/>
    </xf>
    <xf numFmtId="0" fontId="0" fillId="0" borderId="0" xfId="0" applyAlignment="1">
      <alignment horizontal="center" wrapText="1"/>
    </xf>
    <xf numFmtId="2" fontId="0" fillId="0" borderId="4" xfId="0" applyNumberFormat="1" applyBorder="1" applyAlignment="1">
      <alignment horizontal="center" vertical="center" wrapText="1"/>
    </xf>
    <xf numFmtId="0" fontId="0" fillId="0" borderId="4" xfId="0" applyFont="1" applyBorder="1" applyAlignment="1">
      <alignment wrapText="1"/>
    </xf>
    <xf numFmtId="0" fontId="0" fillId="0" borderId="4" xfId="0" applyNumberFormat="1" applyBorder="1" applyAlignment="1">
      <alignment horizontal="center" vertical="center" wrapText="1"/>
    </xf>
    <xf numFmtId="0" fontId="0" fillId="11" borderId="4" xfId="0" applyFont="1" applyFill="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wrapText="1"/>
    </xf>
    <xf numFmtId="0" fontId="0" fillId="0" borderId="4" xfId="0" applyBorder="1" applyAlignment="1">
      <alignment vertical="center" wrapText="1"/>
    </xf>
    <xf numFmtId="0" fontId="14" fillId="14" borderId="4"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0" xfId="0" applyFont="1" applyFill="1" applyAlignment="1">
      <alignment horizontal="center" vertical="center"/>
    </xf>
    <xf numFmtId="164" fontId="3" fillId="7" borderId="4" xfId="0" applyNumberFormat="1" applyFont="1" applyFill="1" applyBorder="1" applyAlignment="1">
      <alignment horizontal="center" vertical="center"/>
    </xf>
    <xf numFmtId="0" fontId="14" fillId="7" borderId="4" xfId="0" applyFont="1" applyFill="1" applyBorder="1" applyAlignment="1">
      <alignment horizontal="center" vertical="center"/>
    </xf>
    <xf numFmtId="0" fontId="3" fillId="7" borderId="0" xfId="0" applyFont="1" applyFill="1" applyAlignment="1">
      <alignment horizontal="center" vertical="center" wrapText="1"/>
    </xf>
    <xf numFmtId="0" fontId="14" fillId="7" borderId="0" xfId="0" applyFont="1" applyFill="1" applyAlignment="1">
      <alignment horizontal="center" vertical="center"/>
    </xf>
    <xf numFmtId="4" fontId="14" fillId="7" borderId="0" xfId="0" applyNumberFormat="1" applyFont="1" applyFill="1" applyAlignment="1">
      <alignment horizontal="center" vertical="center"/>
    </xf>
    <xf numFmtId="4" fontId="3" fillId="7" borderId="0" xfId="0" applyNumberFormat="1" applyFont="1" applyFill="1" applyAlignment="1">
      <alignment horizontal="center" vertical="center"/>
    </xf>
    <xf numFmtId="0" fontId="3" fillId="7" borderId="12" xfId="0" applyFont="1" applyFill="1" applyBorder="1" applyAlignment="1">
      <alignment horizontal="center" vertical="center"/>
    </xf>
    <xf numFmtId="0" fontId="3" fillId="14"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15" borderId="4" xfId="0" applyFill="1" applyBorder="1" applyAlignment="1">
      <alignment horizontal="center" vertical="center"/>
    </xf>
    <xf numFmtId="164" fontId="2" fillId="0" borderId="4"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8" borderId="5" xfId="0" applyFont="1" applyFill="1" applyBorder="1" applyAlignment="1">
      <alignment horizontal="center" vertical="center" wrapText="1"/>
    </xf>
    <xf numFmtId="0" fontId="20" fillId="8" borderId="4" xfId="0"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0" fillId="8" borderId="4" xfId="0" applyFill="1" applyBorder="1" applyAlignment="1">
      <alignment horizontal="center" vertical="center" wrapText="1"/>
    </xf>
    <xf numFmtId="0" fontId="2" fillId="0" borderId="4" xfId="0" applyFont="1" applyFill="1" applyBorder="1" applyAlignment="1">
      <alignment horizontal="center" vertical="center"/>
    </xf>
    <xf numFmtId="0" fontId="20" fillId="0" borderId="5" xfId="0" applyFont="1" applyFill="1" applyBorder="1" applyAlignment="1">
      <alignment horizontal="center" vertical="center" wrapText="1"/>
    </xf>
    <xf numFmtId="0" fontId="23" fillId="0" borderId="0" xfId="1" applyFont="1" applyFill="1" applyAlignment="1">
      <alignment vertical="center" wrapText="1"/>
    </xf>
    <xf numFmtId="0" fontId="23" fillId="0" borderId="5" xfId="1" applyFont="1" applyFill="1" applyBorder="1" applyAlignment="1">
      <alignment horizontal="left" vertical="center" wrapText="1"/>
    </xf>
    <xf numFmtId="0" fontId="23" fillId="0" borderId="0" xfId="1" applyFont="1" applyFill="1" applyAlignment="1">
      <alignment horizontal="center" vertical="center" wrapText="1"/>
    </xf>
    <xf numFmtId="0" fontId="23" fillId="0" borderId="5" xfId="1" applyFont="1" applyFill="1" applyBorder="1" applyAlignment="1">
      <alignment horizontal="center" vertical="center" wrapText="1"/>
    </xf>
    <xf numFmtId="0" fontId="23" fillId="0" borderId="4" xfId="1" applyFont="1" applyFill="1" applyBorder="1" applyAlignment="1">
      <alignment vertical="center" wrapText="1"/>
    </xf>
    <xf numFmtId="0" fontId="23" fillId="0" borderId="4" xfId="1" applyFont="1" applyFill="1" applyBorder="1" applyAlignment="1">
      <alignment horizontal="left" vertical="center" wrapText="1"/>
    </xf>
    <xf numFmtId="0" fontId="23" fillId="0" borderId="4" xfId="1" applyFont="1" applyFill="1" applyBorder="1" applyAlignment="1">
      <alignment horizontal="center" vertical="center" wrapText="1"/>
    </xf>
    <xf numFmtId="0" fontId="20" fillId="8" borderId="5" xfId="0" applyFont="1" applyFill="1" applyBorder="1" applyAlignment="1">
      <alignment horizontal="center" vertical="center" wrapText="1"/>
    </xf>
    <xf numFmtId="0" fontId="0" fillId="6" borderId="4" xfId="0" applyFill="1" applyBorder="1" applyAlignment="1">
      <alignment horizontal="center" vertical="center"/>
    </xf>
    <xf numFmtId="0" fontId="0" fillId="0" borderId="4" xfId="0" applyFill="1" applyBorder="1" applyAlignment="1">
      <alignment horizontal="center" vertical="center" wrapText="1"/>
    </xf>
    <xf numFmtId="0" fontId="0" fillId="0" borderId="0" xfId="0" applyBorder="1"/>
    <xf numFmtId="4" fontId="2" fillId="7" borderId="0" xfId="0" applyNumberFormat="1" applyFont="1" applyFill="1" applyBorder="1" applyAlignment="1">
      <alignment horizontal="center" vertical="center"/>
    </xf>
    <xf numFmtId="0" fontId="2" fillId="8" borderId="4"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12" xfId="0" applyFont="1" applyFill="1" applyBorder="1" applyAlignment="1">
      <alignment horizontal="center" vertical="center" wrapText="1"/>
    </xf>
    <xf numFmtId="0" fontId="1" fillId="0" borderId="4" xfId="0" applyFont="1" applyBorder="1" applyAlignment="1">
      <alignment horizontal="right" vertical="center" wrapText="1"/>
    </xf>
    <xf numFmtId="0" fontId="1" fillId="0" borderId="4" xfId="0" applyFont="1" applyBorder="1" applyAlignment="1">
      <alignment horizontal="left" vertical="center" wrapText="1"/>
    </xf>
    <xf numFmtId="4" fontId="13" fillId="0" borderId="4" xfId="0" applyNumberFormat="1" applyFont="1" applyBorder="1" applyAlignment="1">
      <alignment horizontal="left" vertical="center"/>
    </xf>
    <xf numFmtId="4" fontId="13" fillId="0" borderId="0" xfId="0" applyNumberFormat="1" applyFont="1" applyBorder="1" applyAlignment="1">
      <alignment vertical="center"/>
    </xf>
    <xf numFmtId="164" fontId="0" fillId="0" borderId="0" xfId="0" applyNumberFormat="1"/>
    <xf numFmtId="164" fontId="1" fillId="3" borderId="3" xfId="0" applyNumberFormat="1" applyFont="1" applyFill="1" applyBorder="1" applyAlignment="1">
      <alignment horizontal="center" vertical="center"/>
    </xf>
    <xf numFmtId="164" fontId="14" fillId="7" borderId="4" xfId="0" applyNumberFormat="1" applyFont="1" applyFill="1" applyBorder="1" applyAlignment="1">
      <alignment horizontal="center" vertical="center"/>
    </xf>
    <xf numFmtId="164" fontId="3" fillId="7" borderId="4" xfId="0" applyNumberFormat="1" applyFont="1" applyFill="1" applyBorder="1" applyAlignment="1">
      <alignment horizontal="center" vertical="center" wrapText="1"/>
    </xf>
    <xf numFmtId="164" fontId="1" fillId="0" borderId="4" xfId="0" applyNumberFormat="1" applyFont="1" applyBorder="1" applyAlignment="1">
      <alignment horizontal="right" vertical="center"/>
    </xf>
    <xf numFmtId="164" fontId="13" fillId="0" borderId="4" xfId="0" applyNumberFormat="1" applyFont="1" applyBorder="1" applyAlignment="1">
      <alignment vertical="center"/>
    </xf>
    <xf numFmtId="164" fontId="13" fillId="0" borderId="5" xfId="0" applyNumberFormat="1" applyFont="1" applyBorder="1" applyAlignment="1">
      <alignment vertical="center"/>
    </xf>
    <xf numFmtId="164" fontId="0" fillId="0" borderId="4" xfId="0" applyNumberFormat="1" applyBorder="1" applyAlignment="1">
      <alignment horizontal="center" vertical="center"/>
    </xf>
    <xf numFmtId="164" fontId="0" fillId="0" borderId="5" xfId="0" applyNumberFormat="1" applyBorder="1" applyAlignment="1">
      <alignment horizontal="center" vertical="center"/>
    </xf>
    <xf numFmtId="164" fontId="0" fillId="0" borderId="4" xfId="0" applyNumberFormat="1" applyFill="1" applyBorder="1" applyAlignment="1">
      <alignment horizontal="center" vertical="center"/>
    </xf>
    <xf numFmtId="164" fontId="0" fillId="0" borderId="4"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0" fillId="7" borderId="4" xfId="0" applyNumberFormat="1" applyFill="1" applyBorder="1" applyAlignment="1">
      <alignment horizontal="center" vertical="center"/>
    </xf>
    <xf numFmtId="164" fontId="20" fillId="0" borderId="4" xfId="0" applyNumberFormat="1" applyFont="1" applyFill="1" applyBorder="1" applyAlignment="1">
      <alignment horizontal="center" vertical="center" wrapText="1"/>
    </xf>
    <xf numFmtId="164" fontId="1" fillId="0" borderId="4" xfId="0" applyNumberFormat="1" applyFont="1" applyBorder="1" applyAlignment="1">
      <alignment horizontal="right" vertical="center" wrapText="1"/>
    </xf>
    <xf numFmtId="164" fontId="2" fillId="7"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164" fontId="0" fillId="0" borderId="13" xfId="0" applyNumberFormat="1" applyFont="1" applyBorder="1" applyAlignment="1">
      <alignment horizontal="center" vertical="center"/>
    </xf>
    <xf numFmtId="164" fontId="2" fillId="0" borderId="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24" fillId="0" borderId="4" xfId="0" applyNumberFormat="1" applyFont="1" applyBorder="1" applyAlignment="1">
      <alignment horizontal="center" vertical="center"/>
    </xf>
    <xf numFmtId="164" fontId="14" fillId="0" borderId="13" xfId="0" applyNumberFormat="1" applyFont="1" applyBorder="1" applyAlignment="1">
      <alignment horizontal="center" vertical="center"/>
    </xf>
    <xf numFmtId="164" fontId="14" fillId="0" borderId="4" xfId="0" applyNumberFormat="1" applyFont="1" applyBorder="1" applyAlignment="1">
      <alignment horizontal="center" vertical="center"/>
    </xf>
    <xf numFmtId="164" fontId="23" fillId="0" borderId="5" xfId="1" applyNumberFormat="1" applyFont="1" applyFill="1" applyBorder="1" applyAlignment="1">
      <alignment horizontal="center" vertical="center" wrapText="1"/>
    </xf>
    <xf numFmtId="164" fontId="23" fillId="0" borderId="4" xfId="1" applyNumberFormat="1" applyFont="1" applyFill="1" applyBorder="1" applyAlignment="1">
      <alignment horizontal="center" vertical="center" wrapText="1"/>
    </xf>
    <xf numFmtId="164" fontId="1" fillId="0" borderId="4" xfId="0" applyNumberFormat="1" applyFont="1" applyBorder="1" applyAlignment="1">
      <alignment horizontal="right" wrapText="1"/>
    </xf>
    <xf numFmtId="164" fontId="0" fillId="0" borderId="4" xfId="0" applyNumberFormat="1" applyBorder="1" applyAlignment="1">
      <alignment horizontal="right" wrapText="1"/>
    </xf>
    <xf numFmtId="164" fontId="1" fillId="0" borderId="4" xfId="0" applyNumberFormat="1" applyFont="1" applyBorder="1" applyAlignment="1">
      <alignment horizontal="right" vertical="top" wrapText="1"/>
    </xf>
    <xf numFmtId="164" fontId="0" fillId="0" borderId="13" xfId="0" applyNumberFormat="1" applyBorder="1" applyAlignment="1">
      <alignment horizontal="center" vertical="center"/>
    </xf>
    <xf numFmtId="164" fontId="25" fillId="0" borderId="4" xfId="0" applyNumberFormat="1" applyFont="1" applyBorder="1" applyAlignment="1">
      <alignment horizontal="right" vertical="center"/>
    </xf>
    <xf numFmtId="164" fontId="2" fillId="0" borderId="13" xfId="0" applyNumberFormat="1" applyFont="1" applyBorder="1" applyAlignment="1">
      <alignment horizontal="center" vertical="center"/>
    </xf>
    <xf numFmtId="164" fontId="2" fillId="0" borderId="4" xfId="0" applyNumberFormat="1" applyFont="1" applyFill="1" applyBorder="1" applyAlignment="1">
      <alignment horizontal="center" vertical="center"/>
    </xf>
    <xf numFmtId="164" fontId="1" fillId="0" borderId="4" xfId="0" applyNumberFormat="1" applyFont="1" applyBorder="1" applyAlignment="1">
      <alignment horizontal="right"/>
    </xf>
    <xf numFmtId="164" fontId="0" fillId="0" borderId="0" xfId="0" applyNumberFormat="1" applyAlignment="1">
      <alignment horizontal="center"/>
    </xf>
    <xf numFmtId="164" fontId="16" fillId="0" borderId="0" xfId="0" applyNumberFormat="1" applyFont="1" applyAlignment="1">
      <alignment horizontal="center"/>
    </xf>
    <xf numFmtId="0" fontId="1" fillId="0" borderId="4" xfId="0" applyFont="1" applyBorder="1" applyAlignment="1">
      <alignment horizontal="center" vertical="center"/>
    </xf>
    <xf numFmtId="0" fontId="16" fillId="0" borderId="0" xfId="0" applyFont="1" applyAlignment="1">
      <alignment horizontal="center"/>
    </xf>
    <xf numFmtId="0" fontId="18" fillId="0" borderId="18" xfId="0" applyFont="1" applyBorder="1" applyAlignment="1">
      <alignment wrapText="1"/>
    </xf>
    <xf numFmtId="0" fontId="0" fillId="0" borderId="0" xfId="0" applyAlignment="1">
      <alignment wrapText="1"/>
    </xf>
    <xf numFmtId="0" fontId="1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cellXfs>
  <cellStyles count="2">
    <cellStyle name="Normalny" xfId="0" builtinId="0"/>
    <cellStyle name="Normalny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224"/>
  <sheetViews>
    <sheetView tabSelected="1" topLeftCell="A217" zoomScale="75" zoomScaleNormal="75" workbookViewId="0">
      <selection activeCell="O164" sqref="O164"/>
    </sheetView>
  </sheetViews>
  <sheetFormatPr defaultRowHeight="15" x14ac:dyDescent="0.25"/>
  <cols>
    <col min="1" max="1" width="6.140625" style="1"/>
    <col min="2" max="2" width="8.5703125" style="1"/>
    <col min="3" max="3" width="8.42578125" style="1"/>
    <col min="4" max="4" width="10.140625" style="1"/>
    <col min="5" max="5" width="22" style="1" customWidth="1"/>
    <col min="6" max="6" width="30.42578125" style="1"/>
    <col min="7" max="7" width="58.85546875" style="1"/>
    <col min="8" max="8" width="19.42578125" style="1"/>
    <col min="9" max="9" width="29.85546875" style="1"/>
    <col min="10" max="11" width="16.7109375" style="1"/>
    <col min="12" max="12" width="18.7109375" style="277" bestFit="1" customWidth="1"/>
    <col min="13" max="13" width="10.5703125" style="1" bestFit="1" customWidth="1"/>
    <col min="14" max="258" width="8.5703125" style="1"/>
    <col min="259" max="1026" width="8.5703125"/>
  </cols>
  <sheetData>
    <row r="1" spans="1:12" x14ac:dyDescent="0.25">
      <c r="A1"/>
      <c r="B1"/>
      <c r="C1"/>
      <c r="D1"/>
      <c r="E1"/>
      <c r="F1"/>
      <c r="G1"/>
      <c r="H1"/>
      <c r="I1"/>
      <c r="J1"/>
      <c r="K1"/>
      <c r="L1" s="243"/>
    </row>
    <row r="2" spans="1:12" ht="48.75" customHeight="1" x14ac:dyDescent="0.25">
      <c r="A2"/>
      <c r="B2" s="283" t="s">
        <v>341</v>
      </c>
      <c r="C2" s="284"/>
      <c r="D2" s="284"/>
      <c r="E2" s="284"/>
      <c r="F2" s="284"/>
      <c r="G2" s="281" t="s">
        <v>493</v>
      </c>
      <c r="H2" s="282"/>
      <c r="I2" s="282"/>
      <c r="J2" s="282"/>
      <c r="K2" s="282"/>
      <c r="L2" s="282"/>
    </row>
    <row r="3" spans="1:12" ht="15.75" customHeight="1" x14ac:dyDescent="0.25">
      <c r="A3"/>
      <c r="B3"/>
      <c r="C3"/>
      <c r="D3"/>
      <c r="E3"/>
      <c r="F3"/>
      <c r="G3"/>
      <c r="H3"/>
      <c r="I3"/>
      <c r="J3"/>
      <c r="K3"/>
      <c r="L3" s="243"/>
    </row>
    <row r="4" spans="1:12" x14ac:dyDescent="0.25">
      <c r="A4"/>
      <c r="B4"/>
      <c r="C4"/>
      <c r="D4"/>
      <c r="E4"/>
      <c r="F4"/>
      <c r="G4"/>
      <c r="H4"/>
      <c r="I4"/>
      <c r="J4"/>
      <c r="K4"/>
      <c r="L4" s="243"/>
    </row>
    <row r="5" spans="1:12" ht="50.25" customHeight="1" x14ac:dyDescent="0.25">
      <c r="A5" s="2" t="s">
        <v>0</v>
      </c>
      <c r="B5" s="3" t="s">
        <v>1</v>
      </c>
      <c r="C5" s="3" t="s">
        <v>2</v>
      </c>
      <c r="D5" s="4" t="s">
        <v>3</v>
      </c>
      <c r="E5" s="4" t="s">
        <v>511</v>
      </c>
      <c r="F5" s="4" t="s">
        <v>4</v>
      </c>
      <c r="G5" s="4" t="s">
        <v>5</v>
      </c>
      <c r="H5" s="4" t="s">
        <v>6</v>
      </c>
      <c r="I5" s="4" t="s">
        <v>7</v>
      </c>
      <c r="J5" s="3" t="s">
        <v>8</v>
      </c>
      <c r="K5" s="3" t="s">
        <v>9</v>
      </c>
      <c r="L5" s="244" t="s">
        <v>349</v>
      </c>
    </row>
    <row r="6" spans="1:12" x14ac:dyDescent="0.25">
      <c r="A6" s="279" t="s">
        <v>10</v>
      </c>
      <c r="B6" s="279"/>
      <c r="C6" s="279"/>
      <c r="D6" s="279"/>
      <c r="E6" s="279"/>
      <c r="F6" s="279"/>
      <c r="G6" s="279"/>
      <c r="H6" s="279"/>
      <c r="I6" s="279"/>
      <c r="J6" s="279"/>
      <c r="K6" s="279"/>
      <c r="L6" s="279"/>
    </row>
    <row r="7" spans="1:12" ht="15.75" customHeight="1" x14ac:dyDescent="0.25">
      <c r="A7" s="279" t="s">
        <v>12</v>
      </c>
      <c r="B7" s="279"/>
      <c r="C7" s="279"/>
      <c r="D7" s="279"/>
      <c r="E7" s="279"/>
      <c r="F7" s="279"/>
      <c r="G7" s="279"/>
      <c r="H7" s="279"/>
      <c r="I7" s="279"/>
      <c r="J7" s="279"/>
      <c r="K7" s="279"/>
      <c r="L7" s="279"/>
    </row>
    <row r="8" spans="1:12" s="202" customFormat="1" ht="135" x14ac:dyDescent="0.25">
      <c r="A8" s="201" t="s">
        <v>15</v>
      </c>
      <c r="B8" s="210">
        <v>2</v>
      </c>
      <c r="C8" s="210">
        <v>2</v>
      </c>
      <c r="D8" s="210">
        <v>1</v>
      </c>
      <c r="E8" s="142" t="s">
        <v>512</v>
      </c>
      <c r="F8" s="142" t="s">
        <v>213</v>
      </c>
      <c r="G8" s="142" t="s">
        <v>345</v>
      </c>
      <c r="H8" s="142" t="s">
        <v>342</v>
      </c>
      <c r="I8" s="142" t="s">
        <v>214</v>
      </c>
      <c r="J8" s="142" t="s">
        <v>215</v>
      </c>
      <c r="K8" s="142" t="s">
        <v>348</v>
      </c>
      <c r="L8" s="203">
        <v>96066</v>
      </c>
    </row>
    <row r="9" spans="1:12" s="202" customFormat="1" ht="150" x14ac:dyDescent="0.25">
      <c r="A9" s="201" t="s">
        <v>18</v>
      </c>
      <c r="B9" s="210">
        <v>2</v>
      </c>
      <c r="C9" s="210">
        <v>3.4</v>
      </c>
      <c r="D9" s="210" t="s">
        <v>216</v>
      </c>
      <c r="E9" s="142" t="s">
        <v>512</v>
      </c>
      <c r="F9" s="142" t="s">
        <v>343</v>
      </c>
      <c r="G9" s="142" t="s">
        <v>344</v>
      </c>
      <c r="H9" s="142" t="s">
        <v>53</v>
      </c>
      <c r="I9" s="142" t="s">
        <v>346</v>
      </c>
      <c r="J9" s="142" t="s">
        <v>347</v>
      </c>
      <c r="K9" s="142" t="s">
        <v>350</v>
      </c>
      <c r="L9" s="203">
        <v>21942.13</v>
      </c>
    </row>
    <row r="10" spans="1:12" s="202" customFormat="1" ht="213.75" customHeight="1" x14ac:dyDescent="0.25">
      <c r="A10" s="201" t="s">
        <v>19</v>
      </c>
      <c r="B10" s="210">
        <v>2</v>
      </c>
      <c r="C10" s="210" t="s">
        <v>275</v>
      </c>
      <c r="D10" s="210">
        <v>1</v>
      </c>
      <c r="E10" s="142" t="s">
        <v>512</v>
      </c>
      <c r="F10" s="142" t="s">
        <v>217</v>
      </c>
      <c r="G10" s="142" t="s">
        <v>351</v>
      </c>
      <c r="H10" s="142" t="s">
        <v>352</v>
      </c>
      <c r="I10" s="142" t="s">
        <v>353</v>
      </c>
      <c r="J10" s="142" t="s">
        <v>354</v>
      </c>
      <c r="K10" s="142" t="s">
        <v>359</v>
      </c>
      <c r="L10" s="203">
        <v>5000</v>
      </c>
    </row>
    <row r="11" spans="1:12" s="202" customFormat="1" ht="312" customHeight="1" x14ac:dyDescent="0.25">
      <c r="A11" s="201" t="s">
        <v>20</v>
      </c>
      <c r="B11" s="210">
        <v>2</v>
      </c>
      <c r="C11" s="210">
        <v>4</v>
      </c>
      <c r="D11" s="210">
        <v>1</v>
      </c>
      <c r="E11" s="142" t="s">
        <v>512</v>
      </c>
      <c r="F11" s="142" t="s">
        <v>218</v>
      </c>
      <c r="G11" s="142" t="s">
        <v>355</v>
      </c>
      <c r="H11" s="142" t="s">
        <v>356</v>
      </c>
      <c r="I11" s="142" t="s">
        <v>357</v>
      </c>
      <c r="J11" s="142" t="s">
        <v>358</v>
      </c>
      <c r="K11" s="142" t="s">
        <v>360</v>
      </c>
      <c r="L11" s="203">
        <v>16298</v>
      </c>
    </row>
    <row r="12" spans="1:12" s="202" customFormat="1" ht="240" x14ac:dyDescent="0.25">
      <c r="A12" s="201" t="s">
        <v>33</v>
      </c>
      <c r="B12" s="210">
        <v>2</v>
      </c>
      <c r="C12" s="210">
        <v>4</v>
      </c>
      <c r="D12" s="210">
        <v>1</v>
      </c>
      <c r="E12" s="142" t="s">
        <v>512</v>
      </c>
      <c r="F12" s="142" t="s">
        <v>219</v>
      </c>
      <c r="G12" s="142" t="s">
        <v>220</v>
      </c>
      <c r="H12" s="142" t="s">
        <v>750</v>
      </c>
      <c r="I12" s="142" t="s">
        <v>361</v>
      </c>
      <c r="J12" s="142" t="s">
        <v>354</v>
      </c>
      <c r="K12" s="142" t="s">
        <v>350</v>
      </c>
      <c r="L12" s="203">
        <v>15975.67</v>
      </c>
    </row>
    <row r="13" spans="1:12" s="202" customFormat="1" ht="165" x14ac:dyDescent="0.25">
      <c r="A13" s="201" t="s">
        <v>36</v>
      </c>
      <c r="B13" s="210">
        <v>2</v>
      </c>
      <c r="C13" s="210">
        <v>4</v>
      </c>
      <c r="D13" s="210">
        <v>1</v>
      </c>
      <c r="E13" s="142" t="s">
        <v>512</v>
      </c>
      <c r="F13" s="142" t="s">
        <v>751</v>
      </c>
      <c r="G13" s="142" t="s">
        <v>362</v>
      </c>
      <c r="H13" s="142" t="s">
        <v>363</v>
      </c>
      <c r="I13" s="142" t="s">
        <v>364</v>
      </c>
      <c r="J13" s="142" t="s">
        <v>221</v>
      </c>
      <c r="K13" s="142" t="s">
        <v>368</v>
      </c>
      <c r="L13" s="203">
        <v>100205.08</v>
      </c>
    </row>
    <row r="14" spans="1:12" s="202" customFormat="1" ht="240.75" customHeight="1" x14ac:dyDescent="0.25">
      <c r="A14" s="201" t="s">
        <v>58</v>
      </c>
      <c r="B14" s="210">
        <v>2</v>
      </c>
      <c r="C14" s="210" t="s">
        <v>41</v>
      </c>
      <c r="D14" s="210" t="s">
        <v>41</v>
      </c>
      <c r="E14" s="142" t="s">
        <v>512</v>
      </c>
      <c r="F14" s="142" t="s">
        <v>222</v>
      </c>
      <c r="G14" s="142" t="s">
        <v>365</v>
      </c>
      <c r="H14" s="142" t="s">
        <v>367</v>
      </c>
      <c r="I14" s="142" t="s">
        <v>366</v>
      </c>
      <c r="J14" s="142" t="s">
        <v>223</v>
      </c>
      <c r="K14" s="142" t="s">
        <v>369</v>
      </c>
      <c r="L14" s="203">
        <v>33152.199999999997</v>
      </c>
    </row>
    <row r="15" spans="1:12" s="202" customFormat="1" ht="180" x14ac:dyDescent="0.25">
      <c r="A15" s="201" t="s">
        <v>59</v>
      </c>
      <c r="B15" s="210">
        <v>2</v>
      </c>
      <c r="C15" s="210" t="s">
        <v>224</v>
      </c>
      <c r="D15" s="210" t="s">
        <v>41</v>
      </c>
      <c r="E15" s="142" t="s">
        <v>512</v>
      </c>
      <c r="F15" s="142" t="s">
        <v>225</v>
      </c>
      <c r="G15" s="142" t="s">
        <v>370</v>
      </c>
      <c r="H15" s="142" t="s">
        <v>373</v>
      </c>
      <c r="I15" s="142" t="s">
        <v>371</v>
      </c>
      <c r="J15" s="142" t="s">
        <v>226</v>
      </c>
      <c r="K15" s="142" t="s">
        <v>372</v>
      </c>
      <c r="L15" s="203">
        <v>79347.3</v>
      </c>
    </row>
    <row r="16" spans="1:12" s="202" customFormat="1" ht="120" x14ac:dyDescent="0.25">
      <c r="A16" s="201" t="s">
        <v>63</v>
      </c>
      <c r="B16" s="210">
        <v>2</v>
      </c>
      <c r="C16" s="210" t="s">
        <v>224</v>
      </c>
      <c r="D16" s="210" t="s">
        <v>41</v>
      </c>
      <c r="E16" s="142" t="s">
        <v>512</v>
      </c>
      <c r="F16" s="142" t="s">
        <v>752</v>
      </c>
      <c r="G16" s="142" t="s">
        <v>377</v>
      </c>
      <c r="H16" s="142" t="s">
        <v>374</v>
      </c>
      <c r="I16" s="142" t="s">
        <v>375</v>
      </c>
      <c r="J16" s="142" t="s">
        <v>227</v>
      </c>
      <c r="K16" s="142" t="s">
        <v>376</v>
      </c>
      <c r="L16" s="203">
        <v>24237.15</v>
      </c>
    </row>
    <row r="17" spans="1:15" s="206" customFormat="1" ht="285" x14ac:dyDescent="0.25">
      <c r="A17" s="204" t="s">
        <v>398</v>
      </c>
      <c r="B17" s="200">
        <v>5</v>
      </c>
      <c r="C17" s="200" t="s">
        <v>753</v>
      </c>
      <c r="D17" s="200">
        <v>1</v>
      </c>
      <c r="E17" s="134" t="s">
        <v>512</v>
      </c>
      <c r="F17" s="134" t="s">
        <v>228</v>
      </c>
      <c r="G17" s="134" t="s">
        <v>754</v>
      </c>
      <c r="H17" s="134" t="s">
        <v>378</v>
      </c>
      <c r="I17" s="134" t="s">
        <v>379</v>
      </c>
      <c r="J17" s="134" t="s">
        <v>755</v>
      </c>
      <c r="K17" s="134" t="s">
        <v>376</v>
      </c>
      <c r="L17" s="245">
        <v>20364</v>
      </c>
      <c r="M17" s="205"/>
      <c r="O17" s="207"/>
    </row>
    <row r="18" spans="1:15" s="206" customFormat="1" ht="243" customHeight="1" x14ac:dyDescent="0.25">
      <c r="A18" s="204">
        <v>11</v>
      </c>
      <c r="B18" s="200">
        <v>2</v>
      </c>
      <c r="C18" s="200" t="s">
        <v>380</v>
      </c>
      <c r="D18" s="200">
        <v>1</v>
      </c>
      <c r="E18" s="134" t="s">
        <v>512</v>
      </c>
      <c r="F18" s="134" t="s">
        <v>756</v>
      </c>
      <c r="G18" s="134" t="s">
        <v>381</v>
      </c>
      <c r="H18" s="134" t="s">
        <v>278</v>
      </c>
      <c r="I18" s="134" t="s">
        <v>382</v>
      </c>
      <c r="J18" s="134" t="s">
        <v>757</v>
      </c>
      <c r="K18" s="134" t="s">
        <v>383</v>
      </c>
      <c r="L18" s="245">
        <v>33600</v>
      </c>
      <c r="O18" s="207"/>
    </row>
    <row r="19" spans="1:15" s="202" customFormat="1" ht="195" x14ac:dyDescent="0.25">
      <c r="A19" s="201" t="s">
        <v>67</v>
      </c>
      <c r="B19" s="210">
        <v>5</v>
      </c>
      <c r="C19" s="210">
        <v>1</v>
      </c>
      <c r="D19" s="210" t="s">
        <v>41</v>
      </c>
      <c r="E19" s="142" t="s">
        <v>512</v>
      </c>
      <c r="F19" s="142" t="s">
        <v>230</v>
      </c>
      <c r="G19" s="142" t="s">
        <v>388</v>
      </c>
      <c r="H19" s="142" t="s">
        <v>384</v>
      </c>
      <c r="I19" s="142" t="s">
        <v>385</v>
      </c>
      <c r="J19" s="142" t="s">
        <v>231</v>
      </c>
      <c r="K19" s="142" t="s">
        <v>386</v>
      </c>
      <c r="L19" s="203">
        <v>59813.599999999999</v>
      </c>
      <c r="N19" s="208"/>
      <c r="O19" s="208"/>
    </row>
    <row r="20" spans="1:15" s="202" customFormat="1" ht="255" x14ac:dyDescent="0.25">
      <c r="A20" s="201" t="s">
        <v>399</v>
      </c>
      <c r="B20" s="210">
        <v>5</v>
      </c>
      <c r="C20" s="210" t="s">
        <v>387</v>
      </c>
      <c r="D20" s="210">
        <v>1</v>
      </c>
      <c r="E20" s="142" t="s">
        <v>512</v>
      </c>
      <c r="F20" s="142" t="s">
        <v>229</v>
      </c>
      <c r="G20" s="142" t="s">
        <v>389</v>
      </c>
      <c r="H20" s="142" t="s">
        <v>390</v>
      </c>
      <c r="I20" s="142" t="s">
        <v>391</v>
      </c>
      <c r="J20" s="142" t="s">
        <v>392</v>
      </c>
      <c r="K20" s="142" t="s">
        <v>393</v>
      </c>
      <c r="L20" s="203">
        <v>24666.5</v>
      </c>
    </row>
    <row r="21" spans="1:15" s="202" customFormat="1" ht="210" x14ac:dyDescent="0.25">
      <c r="A21" s="209" t="s">
        <v>400</v>
      </c>
      <c r="B21" s="210">
        <v>5</v>
      </c>
      <c r="C21" s="210" t="s">
        <v>41</v>
      </c>
      <c r="D21" s="210" t="s">
        <v>224</v>
      </c>
      <c r="E21" s="142" t="s">
        <v>512</v>
      </c>
      <c r="F21" s="142" t="s">
        <v>232</v>
      </c>
      <c r="G21" s="142" t="s">
        <v>758</v>
      </c>
      <c r="H21" s="142" t="s">
        <v>396</v>
      </c>
      <c r="I21" s="142" t="s">
        <v>394</v>
      </c>
      <c r="J21" s="142" t="s">
        <v>395</v>
      </c>
      <c r="K21" s="142" t="s">
        <v>397</v>
      </c>
      <c r="L21" s="203">
        <v>130066</v>
      </c>
      <c r="N21" s="208"/>
      <c r="O21" s="208"/>
    </row>
    <row r="22" spans="1:15" s="202" customFormat="1" ht="300" x14ac:dyDescent="0.25">
      <c r="A22" s="201" t="s">
        <v>759</v>
      </c>
      <c r="B22" s="210">
        <v>5</v>
      </c>
      <c r="C22" s="210" t="s">
        <v>753</v>
      </c>
      <c r="D22" s="210" t="s">
        <v>224</v>
      </c>
      <c r="E22" s="142" t="s">
        <v>512</v>
      </c>
      <c r="F22" s="142" t="s">
        <v>760</v>
      </c>
      <c r="G22" s="142" t="s">
        <v>761</v>
      </c>
      <c r="H22" s="142" t="s">
        <v>654</v>
      </c>
      <c r="I22" s="142" t="s">
        <v>762</v>
      </c>
      <c r="J22" s="142" t="s">
        <v>655</v>
      </c>
      <c r="K22" s="142" t="s">
        <v>794</v>
      </c>
      <c r="L22" s="203">
        <v>14921.55</v>
      </c>
      <c r="M22" s="205"/>
    </row>
    <row r="23" spans="1:15" s="202" customFormat="1" ht="300" x14ac:dyDescent="0.25">
      <c r="A23" s="209" t="s">
        <v>763</v>
      </c>
      <c r="B23" s="210">
        <v>5</v>
      </c>
      <c r="C23" s="210" t="s">
        <v>753</v>
      </c>
      <c r="D23" s="210" t="s">
        <v>224</v>
      </c>
      <c r="E23" s="142" t="s">
        <v>512</v>
      </c>
      <c r="F23" s="142" t="s">
        <v>760</v>
      </c>
      <c r="G23" s="142" t="s">
        <v>761</v>
      </c>
      <c r="H23" s="142" t="s">
        <v>654</v>
      </c>
      <c r="I23" s="142" t="s">
        <v>762</v>
      </c>
      <c r="J23" s="142" t="s">
        <v>764</v>
      </c>
      <c r="K23" s="142" t="s">
        <v>312</v>
      </c>
      <c r="L23" s="203">
        <v>14921.55</v>
      </c>
      <c r="M23" s="205"/>
    </row>
    <row r="24" spans="1:15" s="202" customFormat="1" ht="75" x14ac:dyDescent="0.25">
      <c r="A24" s="201" t="s">
        <v>765</v>
      </c>
      <c r="B24" s="210">
        <v>2</v>
      </c>
      <c r="C24" s="210">
        <v>4</v>
      </c>
      <c r="D24" s="210">
        <v>1</v>
      </c>
      <c r="E24" s="142" t="s">
        <v>512</v>
      </c>
      <c r="F24" s="142" t="s">
        <v>656</v>
      </c>
      <c r="G24" s="142" t="s">
        <v>766</v>
      </c>
      <c r="H24" s="142" t="s">
        <v>767</v>
      </c>
      <c r="I24" s="142" t="s">
        <v>657</v>
      </c>
      <c r="J24" s="142" t="s">
        <v>658</v>
      </c>
      <c r="K24" s="142" t="s">
        <v>768</v>
      </c>
      <c r="L24" s="203">
        <v>119613.32</v>
      </c>
    </row>
    <row r="25" spans="1:15" s="202" customFormat="1" ht="75" x14ac:dyDescent="0.25">
      <c r="A25" s="209" t="s">
        <v>769</v>
      </c>
      <c r="B25" s="210">
        <v>2</v>
      </c>
      <c r="C25" s="210">
        <v>4</v>
      </c>
      <c r="D25" s="210">
        <v>1</v>
      </c>
      <c r="E25" s="142" t="s">
        <v>512</v>
      </c>
      <c r="F25" s="142" t="s">
        <v>656</v>
      </c>
      <c r="G25" s="142" t="s">
        <v>766</v>
      </c>
      <c r="H25" s="142" t="s">
        <v>767</v>
      </c>
      <c r="I25" s="142" t="s">
        <v>657</v>
      </c>
      <c r="J25" s="142" t="s">
        <v>659</v>
      </c>
      <c r="K25" s="142" t="s">
        <v>768</v>
      </c>
      <c r="L25" s="203">
        <v>119613.32</v>
      </c>
    </row>
    <row r="26" spans="1:15" s="202" customFormat="1" ht="195" x14ac:dyDescent="0.25">
      <c r="A26" s="201" t="s">
        <v>770</v>
      </c>
      <c r="B26" s="210">
        <v>2</v>
      </c>
      <c r="C26" s="210">
        <v>4</v>
      </c>
      <c r="D26" s="210">
        <v>1</v>
      </c>
      <c r="E26" s="142" t="s">
        <v>512</v>
      </c>
      <c r="F26" s="142" t="s">
        <v>771</v>
      </c>
      <c r="G26" s="142" t="s">
        <v>772</v>
      </c>
      <c r="H26" s="142" t="s">
        <v>773</v>
      </c>
      <c r="I26" s="142" t="s">
        <v>774</v>
      </c>
      <c r="J26" s="142" t="s">
        <v>775</v>
      </c>
      <c r="K26" s="142" t="s">
        <v>376</v>
      </c>
      <c r="L26" s="203">
        <v>26672.7</v>
      </c>
      <c r="N26" s="208"/>
      <c r="O26" s="208"/>
    </row>
    <row r="27" spans="1:15" s="202" customFormat="1" ht="195" x14ac:dyDescent="0.25">
      <c r="A27" s="209" t="s">
        <v>776</v>
      </c>
      <c r="B27" s="210">
        <v>2</v>
      </c>
      <c r="C27" s="210">
        <v>4</v>
      </c>
      <c r="D27" s="210">
        <v>1</v>
      </c>
      <c r="E27" s="142" t="s">
        <v>512</v>
      </c>
      <c r="F27" s="142" t="s">
        <v>777</v>
      </c>
      <c r="G27" s="142" t="s">
        <v>778</v>
      </c>
      <c r="H27" s="142" t="s">
        <v>82</v>
      </c>
      <c r="I27" s="142" t="s">
        <v>779</v>
      </c>
      <c r="J27" s="142" t="s">
        <v>221</v>
      </c>
      <c r="K27" s="142" t="s">
        <v>795</v>
      </c>
      <c r="L27" s="203">
        <v>32152.95</v>
      </c>
      <c r="N27" s="208"/>
      <c r="O27" s="208"/>
    </row>
    <row r="28" spans="1:15" s="202" customFormat="1" ht="360" x14ac:dyDescent="0.25">
      <c r="A28" s="201" t="s">
        <v>780</v>
      </c>
      <c r="B28" s="210">
        <v>2</v>
      </c>
      <c r="C28" s="210" t="s">
        <v>457</v>
      </c>
      <c r="D28" s="210">
        <v>1</v>
      </c>
      <c r="E28" s="142" t="s">
        <v>512</v>
      </c>
      <c r="F28" s="142" t="s">
        <v>789</v>
      </c>
      <c r="G28" s="142" t="s">
        <v>781</v>
      </c>
      <c r="H28" s="142" t="s">
        <v>53</v>
      </c>
      <c r="I28" s="142" t="s">
        <v>782</v>
      </c>
      <c r="J28" s="142" t="s">
        <v>783</v>
      </c>
      <c r="K28" s="142" t="s">
        <v>796</v>
      </c>
      <c r="L28" s="203">
        <v>138602.29999999999</v>
      </c>
      <c r="N28" s="208"/>
      <c r="O28" s="208"/>
    </row>
    <row r="29" spans="1:15" s="202" customFormat="1" ht="409.5" x14ac:dyDescent="0.25">
      <c r="A29" s="201" t="s">
        <v>784</v>
      </c>
      <c r="B29" s="210">
        <v>5</v>
      </c>
      <c r="C29" s="210" t="s">
        <v>457</v>
      </c>
      <c r="D29" s="210" t="s">
        <v>224</v>
      </c>
      <c r="E29" s="142" t="s">
        <v>512</v>
      </c>
      <c r="F29" s="142" t="s">
        <v>785</v>
      </c>
      <c r="G29" s="142" t="s">
        <v>786</v>
      </c>
      <c r="H29" s="142" t="s">
        <v>363</v>
      </c>
      <c r="I29" s="142" t="s">
        <v>787</v>
      </c>
      <c r="J29" s="142" t="s">
        <v>788</v>
      </c>
      <c r="K29" s="142" t="s">
        <v>586</v>
      </c>
      <c r="L29" s="246">
        <v>110695.5</v>
      </c>
      <c r="M29" s="205"/>
      <c r="N29" s="208"/>
      <c r="O29" s="208"/>
    </row>
    <row r="30" spans="1:15" s="100" customFormat="1" x14ac:dyDescent="0.25">
      <c r="A30" s="15"/>
      <c r="B30" s="181"/>
      <c r="C30" s="181"/>
      <c r="D30" s="181"/>
      <c r="E30" s="181"/>
      <c r="F30" s="16"/>
      <c r="G30" s="16"/>
      <c r="H30" s="16"/>
      <c r="I30" s="16"/>
      <c r="J30" s="16"/>
      <c r="K30" s="240" t="s">
        <v>24</v>
      </c>
      <c r="L30" s="247">
        <f>SUM(L8+L9+L10+L11+L12+L13+L14+L15+L16++L18+L24+L25+L26+L27+L28)</f>
        <v>862478.12000000011</v>
      </c>
      <c r="N30" s="102"/>
      <c r="O30" s="102"/>
    </row>
    <row r="31" spans="1:15" s="100" customFormat="1" x14ac:dyDescent="0.25">
      <c r="A31" s="242"/>
      <c r="B31" s="242"/>
      <c r="C31" s="242"/>
      <c r="D31" s="242"/>
      <c r="E31" s="242"/>
      <c r="F31" s="242"/>
      <c r="G31" s="242"/>
      <c r="H31" s="242"/>
      <c r="I31" s="242"/>
      <c r="J31" s="242"/>
      <c r="K31" s="241" t="s">
        <v>25</v>
      </c>
      <c r="L31" s="248">
        <f>SUM(L29+L17+L23+L22+L21+L20+L19)</f>
        <v>375448.69999999995</v>
      </c>
      <c r="M31" s="101"/>
      <c r="N31" s="102"/>
      <c r="O31" s="101"/>
    </row>
    <row r="32" spans="1:15" s="100" customFormat="1" x14ac:dyDescent="0.25">
      <c r="A32" s="242"/>
      <c r="B32" s="242"/>
      <c r="C32" s="242"/>
      <c r="D32" s="242"/>
      <c r="E32" s="242"/>
      <c r="F32" s="242"/>
      <c r="G32" s="242"/>
      <c r="H32" s="242"/>
      <c r="I32" s="242"/>
      <c r="J32" s="242"/>
      <c r="K32" s="241" t="s">
        <v>26</v>
      </c>
      <c r="L32" s="249">
        <f>SUM(L31+L30)</f>
        <v>1237926.82</v>
      </c>
      <c r="M32" s="101"/>
      <c r="N32" s="102"/>
      <c r="O32" s="101"/>
    </row>
    <row r="33" spans="1:12" x14ac:dyDescent="0.25">
      <c r="A33" s="279" t="s">
        <v>13</v>
      </c>
      <c r="B33" s="279"/>
      <c r="C33" s="279"/>
      <c r="D33" s="279"/>
      <c r="E33" s="279"/>
      <c r="F33" s="279"/>
      <c r="G33" s="279"/>
      <c r="H33" s="279"/>
      <c r="I33" s="279"/>
      <c r="J33" s="279"/>
      <c r="K33" s="279"/>
      <c r="L33" s="279"/>
    </row>
    <row r="34" spans="1:12" x14ac:dyDescent="0.25">
      <c r="A34" s="279" t="s">
        <v>11</v>
      </c>
      <c r="B34" s="279"/>
      <c r="C34" s="279"/>
      <c r="D34" s="279"/>
      <c r="E34" s="279"/>
      <c r="F34" s="279"/>
      <c r="G34" s="279"/>
      <c r="H34" s="279"/>
      <c r="I34" s="279"/>
      <c r="J34" s="279"/>
      <c r="K34" s="279"/>
      <c r="L34" s="279"/>
    </row>
    <row r="35" spans="1:12" ht="75" x14ac:dyDescent="0.25">
      <c r="A35" s="5" t="s">
        <v>15</v>
      </c>
      <c r="B35" s="6">
        <v>5</v>
      </c>
      <c r="C35" s="6">
        <v>4</v>
      </c>
      <c r="D35" s="6">
        <v>1</v>
      </c>
      <c r="E35" s="135" t="s">
        <v>513</v>
      </c>
      <c r="F35" s="7" t="s">
        <v>237</v>
      </c>
      <c r="G35" s="7" t="s">
        <v>238</v>
      </c>
      <c r="H35" s="110" t="s">
        <v>790</v>
      </c>
      <c r="I35" s="7" t="s">
        <v>240</v>
      </c>
      <c r="J35" s="7" t="s">
        <v>248</v>
      </c>
      <c r="K35" s="7" t="s">
        <v>239</v>
      </c>
      <c r="L35" s="250">
        <v>71134.320000000007</v>
      </c>
    </row>
    <row r="36" spans="1:12" x14ac:dyDescent="0.25">
      <c r="A36" s="279" t="s">
        <v>14</v>
      </c>
      <c r="B36" s="279"/>
      <c r="C36" s="279"/>
      <c r="D36" s="279"/>
      <c r="E36" s="279"/>
      <c r="F36" s="279"/>
      <c r="G36" s="279"/>
      <c r="H36" s="279"/>
      <c r="I36" s="279"/>
      <c r="J36" s="279"/>
      <c r="K36" s="279"/>
      <c r="L36" s="279"/>
    </row>
    <row r="37" spans="1:12" ht="255" x14ac:dyDescent="0.25">
      <c r="A37" s="8" t="s">
        <v>15</v>
      </c>
      <c r="B37" s="6">
        <v>2</v>
      </c>
      <c r="C37" s="6">
        <v>4</v>
      </c>
      <c r="D37" s="6">
        <v>1</v>
      </c>
      <c r="E37" s="135" t="s">
        <v>514</v>
      </c>
      <c r="F37" s="7" t="s">
        <v>16</v>
      </c>
      <c r="G37" s="7" t="s">
        <v>17</v>
      </c>
      <c r="H37" s="7" t="s">
        <v>247</v>
      </c>
      <c r="I37" s="7" t="s">
        <v>241</v>
      </c>
      <c r="J37" s="7" t="s">
        <v>249</v>
      </c>
      <c r="K37" s="7" t="s">
        <v>243</v>
      </c>
      <c r="L37" s="250">
        <v>78018.899999999994</v>
      </c>
    </row>
    <row r="38" spans="1:12" ht="409.5" x14ac:dyDescent="0.25">
      <c r="A38" s="9" t="s">
        <v>18</v>
      </c>
      <c r="B38" s="10">
        <v>5</v>
      </c>
      <c r="C38" s="10" t="s">
        <v>21</v>
      </c>
      <c r="D38" s="10">
        <v>1</v>
      </c>
      <c r="E38" s="136" t="s">
        <v>514</v>
      </c>
      <c r="F38" s="11" t="s">
        <v>22</v>
      </c>
      <c r="G38" s="11" t="s">
        <v>23</v>
      </c>
      <c r="H38" s="187" t="s">
        <v>247</v>
      </c>
      <c r="I38" s="11" t="s">
        <v>242</v>
      </c>
      <c r="J38" s="12" t="s">
        <v>250</v>
      </c>
      <c r="K38" s="11" t="s">
        <v>244</v>
      </c>
      <c r="L38" s="251">
        <v>16318.5</v>
      </c>
    </row>
    <row r="39" spans="1:12" ht="162" customHeight="1" x14ac:dyDescent="0.25">
      <c r="A39" s="8" t="s">
        <v>19</v>
      </c>
      <c r="B39" s="6">
        <v>2</v>
      </c>
      <c r="C39" s="6" t="s">
        <v>546</v>
      </c>
      <c r="D39" s="6">
        <v>1</v>
      </c>
      <c r="E39" s="136" t="s">
        <v>514</v>
      </c>
      <c r="F39" s="7" t="s">
        <v>679</v>
      </c>
      <c r="G39" s="188" t="s">
        <v>678</v>
      </c>
      <c r="H39" s="11" t="s">
        <v>247</v>
      </c>
      <c r="I39" s="7" t="s">
        <v>680</v>
      </c>
      <c r="J39" s="186" t="s">
        <v>681</v>
      </c>
      <c r="K39" s="187" t="s">
        <v>244</v>
      </c>
      <c r="L39" s="250">
        <v>26541</v>
      </c>
    </row>
    <row r="40" spans="1:12" ht="177.75" customHeight="1" x14ac:dyDescent="0.25">
      <c r="A40" s="8" t="s">
        <v>682</v>
      </c>
      <c r="B40" s="6">
        <v>5</v>
      </c>
      <c r="C40" s="6">
        <v>4</v>
      </c>
      <c r="D40" s="6">
        <v>1</v>
      </c>
      <c r="E40" s="135" t="s">
        <v>514</v>
      </c>
      <c r="F40" s="7" t="s">
        <v>683</v>
      </c>
      <c r="G40" s="7" t="s">
        <v>684</v>
      </c>
      <c r="H40" s="7" t="s">
        <v>685</v>
      </c>
      <c r="I40" s="7" t="s">
        <v>686</v>
      </c>
      <c r="J40" s="186" t="s">
        <v>687</v>
      </c>
      <c r="K40" s="7" t="s">
        <v>244</v>
      </c>
      <c r="L40" s="250">
        <v>19573</v>
      </c>
    </row>
    <row r="41" spans="1:12" x14ac:dyDescent="0.25">
      <c r="A41" s="14"/>
      <c r="B41" s="15"/>
      <c r="C41" s="15"/>
      <c r="D41" s="15"/>
      <c r="E41" s="15"/>
      <c r="F41" s="16"/>
      <c r="G41" s="16"/>
      <c r="H41" s="16"/>
      <c r="I41" s="16"/>
      <c r="J41" s="17"/>
      <c r="K41" s="113" t="s">
        <v>24</v>
      </c>
      <c r="L41" s="247">
        <f>L39+L37</f>
        <v>104559.9</v>
      </c>
    </row>
    <row r="42" spans="1:12" x14ac:dyDescent="0.25">
      <c r="A42" s="14"/>
      <c r="B42" s="15"/>
      <c r="C42" s="15"/>
      <c r="D42" s="15"/>
      <c r="E42" s="15"/>
      <c r="F42" s="16"/>
      <c r="G42" s="16"/>
      <c r="H42" s="16"/>
      <c r="I42" s="16"/>
      <c r="J42" s="17"/>
      <c r="K42" s="113" t="s">
        <v>25</v>
      </c>
      <c r="L42" s="247">
        <f>L38+L35+L40</f>
        <v>107025.82</v>
      </c>
    </row>
    <row r="43" spans="1:12" ht="32.25" customHeight="1" x14ac:dyDescent="0.25">
      <c r="A43" s="18"/>
      <c r="B43" s="19"/>
      <c r="C43" s="19"/>
      <c r="D43" s="19"/>
      <c r="E43" s="19"/>
      <c r="F43" s="20"/>
      <c r="G43" s="20"/>
      <c r="H43" s="20"/>
      <c r="I43" s="20"/>
      <c r="J43" s="20"/>
      <c r="K43" s="113" t="s">
        <v>26</v>
      </c>
      <c r="L43" s="247">
        <f>L42+L41</f>
        <v>211585.72</v>
      </c>
    </row>
    <row r="44" spans="1:12" ht="15.75" customHeight="1" x14ac:dyDescent="0.25">
      <c r="A44" s="279" t="s">
        <v>27</v>
      </c>
      <c r="B44" s="279"/>
      <c r="C44" s="279"/>
      <c r="D44" s="279"/>
      <c r="E44" s="279"/>
      <c r="F44" s="279"/>
      <c r="G44" s="279"/>
      <c r="H44" s="279"/>
      <c r="I44" s="279"/>
      <c r="J44" s="279"/>
      <c r="K44" s="279"/>
      <c r="L44" s="279"/>
    </row>
    <row r="45" spans="1:12" ht="21.75" customHeight="1" x14ac:dyDescent="0.25">
      <c r="A45" s="279" t="s">
        <v>14</v>
      </c>
      <c r="B45" s="279"/>
      <c r="C45" s="279"/>
      <c r="D45" s="279"/>
      <c r="E45" s="279"/>
      <c r="F45" s="279"/>
      <c r="G45" s="279"/>
      <c r="H45" s="279"/>
      <c r="I45" s="279"/>
      <c r="J45" s="279"/>
      <c r="K45" s="279"/>
      <c r="L45" s="279"/>
    </row>
    <row r="46" spans="1:12" ht="228" customHeight="1" x14ac:dyDescent="0.25">
      <c r="A46" s="5" t="s">
        <v>15</v>
      </c>
      <c r="B46" s="6">
        <v>2</v>
      </c>
      <c r="C46" s="6">
        <v>4</v>
      </c>
      <c r="D46" s="6">
        <v>3</v>
      </c>
      <c r="E46" s="135" t="s">
        <v>515</v>
      </c>
      <c r="F46" s="114" t="s">
        <v>28</v>
      </c>
      <c r="G46" s="7" t="s">
        <v>245</v>
      </c>
      <c r="H46" s="7" t="s">
        <v>652</v>
      </c>
      <c r="I46" s="7" t="s">
        <v>29</v>
      </c>
      <c r="J46" s="7" t="s">
        <v>322</v>
      </c>
      <c r="K46" s="7" t="s">
        <v>297</v>
      </c>
      <c r="L46" s="250">
        <v>33139.199999999997</v>
      </c>
    </row>
    <row r="47" spans="1:12" ht="212.25" customHeight="1" x14ac:dyDescent="0.25">
      <c r="A47" s="5" t="s">
        <v>18</v>
      </c>
      <c r="B47" s="6">
        <v>2</v>
      </c>
      <c r="C47" s="6" t="s">
        <v>30</v>
      </c>
      <c r="D47" s="6" t="s">
        <v>31</v>
      </c>
      <c r="E47" s="135" t="s">
        <v>515</v>
      </c>
      <c r="F47" s="114" t="s">
        <v>401</v>
      </c>
      <c r="G47" s="7" t="s">
        <v>246</v>
      </c>
      <c r="H47" s="7" t="s">
        <v>494</v>
      </c>
      <c r="I47" s="7" t="s">
        <v>32</v>
      </c>
      <c r="J47" s="7" t="s">
        <v>323</v>
      </c>
      <c r="K47" s="7" t="s">
        <v>495</v>
      </c>
      <c r="L47" s="250">
        <v>37130</v>
      </c>
    </row>
    <row r="48" spans="1:12" ht="243.75" customHeight="1" x14ac:dyDescent="0.25">
      <c r="A48" s="5" t="s">
        <v>19</v>
      </c>
      <c r="B48" s="6">
        <v>2</v>
      </c>
      <c r="C48" s="6">
        <v>4</v>
      </c>
      <c r="D48" s="6" t="s">
        <v>34</v>
      </c>
      <c r="E48" s="135" t="s">
        <v>515</v>
      </c>
      <c r="F48" s="114" t="s">
        <v>37</v>
      </c>
      <c r="G48" s="7" t="s">
        <v>324</v>
      </c>
      <c r="H48" s="7" t="s">
        <v>38</v>
      </c>
      <c r="I48" s="7" t="s">
        <v>39</v>
      </c>
      <c r="J48" s="7" t="s">
        <v>325</v>
      </c>
      <c r="K48" s="7" t="s">
        <v>326</v>
      </c>
      <c r="L48" s="250">
        <v>29712.5</v>
      </c>
    </row>
    <row r="49" spans="1:13" ht="341.25" customHeight="1" x14ac:dyDescent="0.25">
      <c r="A49" s="153" t="s">
        <v>20</v>
      </c>
      <c r="B49" s="6">
        <v>5</v>
      </c>
      <c r="C49" s="6">
        <v>1</v>
      </c>
      <c r="D49" s="6">
        <v>1</v>
      </c>
      <c r="E49" s="135" t="s">
        <v>515</v>
      </c>
      <c r="F49" s="7" t="s">
        <v>564</v>
      </c>
      <c r="G49" s="7" t="s">
        <v>653</v>
      </c>
      <c r="H49" s="7" t="s">
        <v>565</v>
      </c>
      <c r="I49" s="7" t="s">
        <v>566</v>
      </c>
      <c r="J49" s="7" t="s">
        <v>567</v>
      </c>
      <c r="K49" s="7" t="s">
        <v>568</v>
      </c>
      <c r="L49" s="250">
        <v>38349.4</v>
      </c>
    </row>
    <row r="50" spans="1:13" ht="243.75" customHeight="1" x14ac:dyDescent="0.25">
      <c r="A50" s="153" t="s">
        <v>33</v>
      </c>
      <c r="B50" s="6">
        <v>2</v>
      </c>
      <c r="C50" s="6">
        <v>4</v>
      </c>
      <c r="D50" s="6" t="s">
        <v>34</v>
      </c>
      <c r="E50" s="135" t="s">
        <v>515</v>
      </c>
      <c r="F50" s="7" t="s">
        <v>569</v>
      </c>
      <c r="G50" s="7" t="s">
        <v>570</v>
      </c>
      <c r="H50" s="7" t="s">
        <v>35</v>
      </c>
      <c r="I50" s="7" t="s">
        <v>571</v>
      </c>
      <c r="J50" s="7" t="s">
        <v>572</v>
      </c>
      <c r="K50" s="7" t="s">
        <v>573</v>
      </c>
      <c r="L50" s="250">
        <v>11667.1</v>
      </c>
    </row>
    <row r="51" spans="1:13" x14ac:dyDescent="0.25">
      <c r="A51" s="14"/>
      <c r="B51" s="15"/>
      <c r="C51" s="15"/>
      <c r="D51" s="15"/>
      <c r="E51" s="15"/>
      <c r="F51" s="16"/>
      <c r="G51" s="16"/>
      <c r="H51" s="16"/>
      <c r="I51" s="16"/>
      <c r="J51" s="16"/>
      <c r="K51" s="113" t="s">
        <v>24</v>
      </c>
      <c r="L51" s="247">
        <f>L46+L47+L48+L50</f>
        <v>111648.8</v>
      </c>
    </row>
    <row r="52" spans="1:13" x14ac:dyDescent="0.25">
      <c r="A52" s="14"/>
      <c r="B52" s="15"/>
      <c r="C52" s="15"/>
      <c r="D52" s="15"/>
      <c r="E52" s="15"/>
      <c r="F52" s="16"/>
      <c r="G52" s="16"/>
      <c r="H52" s="16"/>
      <c r="I52" s="16"/>
      <c r="J52" s="16"/>
      <c r="K52" s="113" t="s">
        <v>25</v>
      </c>
      <c r="L52" s="247">
        <v>38349.4</v>
      </c>
    </row>
    <row r="53" spans="1:13" x14ac:dyDescent="0.25">
      <c r="A53" s="18"/>
      <c r="B53" s="19"/>
      <c r="C53" s="19"/>
      <c r="D53" s="19"/>
      <c r="E53" s="19"/>
      <c r="F53" s="20"/>
      <c r="G53" s="20"/>
      <c r="H53" s="20"/>
      <c r="I53" s="20"/>
      <c r="J53" s="20"/>
      <c r="K53" s="113" t="s">
        <v>26</v>
      </c>
      <c r="L53" s="247">
        <f>L52+L51</f>
        <v>149998.20000000001</v>
      </c>
    </row>
    <row r="54" spans="1:13" x14ac:dyDescent="0.25">
      <c r="A54" s="279" t="s">
        <v>40</v>
      </c>
      <c r="B54" s="279"/>
      <c r="C54" s="279"/>
      <c r="D54" s="279"/>
      <c r="E54" s="279"/>
      <c r="F54" s="279"/>
      <c r="G54" s="279"/>
      <c r="H54" s="279"/>
      <c r="I54" s="279"/>
      <c r="J54" s="279"/>
      <c r="K54" s="279"/>
      <c r="L54" s="279"/>
    </row>
    <row r="55" spans="1:13" x14ac:dyDescent="0.25">
      <c r="A55" s="279" t="s">
        <v>11</v>
      </c>
      <c r="B55" s="279"/>
      <c r="C55" s="279"/>
      <c r="D55" s="279"/>
      <c r="E55" s="279"/>
      <c r="F55" s="279"/>
      <c r="G55" s="279"/>
      <c r="H55" s="279"/>
      <c r="I55" s="279"/>
      <c r="J55" s="279"/>
      <c r="K55" s="279"/>
      <c r="L55" s="279"/>
    </row>
    <row r="56" spans="1:13" ht="90" x14ac:dyDescent="0.25">
      <c r="A56" s="5" t="s">
        <v>15</v>
      </c>
      <c r="B56" s="6">
        <v>5</v>
      </c>
      <c r="C56" s="6">
        <v>1</v>
      </c>
      <c r="D56" s="6">
        <v>1</v>
      </c>
      <c r="E56" s="137" t="s">
        <v>516</v>
      </c>
      <c r="F56" s="7" t="s">
        <v>252</v>
      </c>
      <c r="G56" s="7" t="s">
        <v>253</v>
      </c>
      <c r="H56" s="7" t="s">
        <v>254</v>
      </c>
      <c r="I56" s="7" t="s">
        <v>256</v>
      </c>
      <c r="J56" s="7" t="s">
        <v>251</v>
      </c>
      <c r="K56" s="7" t="s">
        <v>255</v>
      </c>
      <c r="L56" s="250">
        <v>109407.63</v>
      </c>
    </row>
    <row r="57" spans="1:13" x14ac:dyDescent="0.25">
      <c r="A57" s="279" t="s">
        <v>14</v>
      </c>
      <c r="B57" s="279"/>
      <c r="C57" s="279"/>
      <c r="D57" s="279"/>
      <c r="E57" s="279"/>
      <c r="F57" s="279"/>
      <c r="G57" s="279"/>
      <c r="H57" s="279"/>
      <c r="I57" s="279"/>
      <c r="J57" s="279"/>
      <c r="K57" s="279"/>
      <c r="L57" s="279"/>
    </row>
    <row r="58" spans="1:13" ht="90" x14ac:dyDescent="0.25">
      <c r="A58" s="5" t="s">
        <v>15</v>
      </c>
      <c r="B58" s="6">
        <v>2</v>
      </c>
      <c r="C58" s="6" t="s">
        <v>41</v>
      </c>
      <c r="D58" s="6">
        <v>1</v>
      </c>
      <c r="E58" s="135" t="s">
        <v>517</v>
      </c>
      <c r="F58" s="7" t="s">
        <v>42</v>
      </c>
      <c r="G58" s="7" t="s">
        <v>403</v>
      </c>
      <c r="H58" s="7" t="s">
        <v>43</v>
      </c>
      <c r="I58" s="7" t="s">
        <v>44</v>
      </c>
      <c r="J58" s="7" t="s">
        <v>45</v>
      </c>
      <c r="K58" s="7" t="s">
        <v>404</v>
      </c>
      <c r="L58" s="250">
        <v>28036.84</v>
      </c>
    </row>
    <row r="59" spans="1:13" ht="90" x14ac:dyDescent="0.25">
      <c r="A59" s="5" t="s">
        <v>18</v>
      </c>
      <c r="B59" s="6">
        <v>2</v>
      </c>
      <c r="C59" s="6" t="s">
        <v>41</v>
      </c>
      <c r="D59" s="6">
        <v>1</v>
      </c>
      <c r="E59" s="135" t="s">
        <v>517</v>
      </c>
      <c r="F59" s="7" t="s">
        <v>42</v>
      </c>
      <c r="G59" s="7" t="s">
        <v>402</v>
      </c>
      <c r="H59" s="7" t="s">
        <v>43</v>
      </c>
      <c r="I59" s="7" t="s">
        <v>44</v>
      </c>
      <c r="J59" s="7" t="s">
        <v>46</v>
      </c>
      <c r="K59" s="7" t="s">
        <v>404</v>
      </c>
      <c r="L59" s="250">
        <v>28036.84</v>
      </c>
    </row>
    <row r="60" spans="1:13" ht="144" customHeight="1" x14ac:dyDescent="0.25">
      <c r="A60" s="5" t="s">
        <v>19</v>
      </c>
      <c r="B60" s="6">
        <v>2</v>
      </c>
      <c r="C60" s="6" t="s">
        <v>41</v>
      </c>
      <c r="D60" s="6">
        <v>1</v>
      </c>
      <c r="E60" s="135" t="s">
        <v>517</v>
      </c>
      <c r="F60" s="7" t="s">
        <v>47</v>
      </c>
      <c r="G60" s="21" t="s">
        <v>405</v>
      </c>
      <c r="H60" s="7" t="s">
        <v>406</v>
      </c>
      <c r="I60" s="7" t="s">
        <v>48</v>
      </c>
      <c r="J60" s="7" t="s">
        <v>49</v>
      </c>
      <c r="K60" s="21" t="s">
        <v>407</v>
      </c>
      <c r="L60" s="250">
        <v>19890.22</v>
      </c>
      <c r="M60" s="172"/>
    </row>
    <row r="61" spans="1:13" ht="152.25" customHeight="1" x14ac:dyDescent="0.25">
      <c r="A61" s="5" t="s">
        <v>20</v>
      </c>
      <c r="B61" s="213">
        <v>2</v>
      </c>
      <c r="C61" s="213" t="s">
        <v>41</v>
      </c>
      <c r="D61" s="213">
        <v>1</v>
      </c>
      <c r="E61" s="135" t="s">
        <v>517</v>
      </c>
      <c r="F61" s="211" t="s">
        <v>641</v>
      </c>
      <c r="G61" s="212" t="s">
        <v>642</v>
      </c>
      <c r="H61" s="211" t="s">
        <v>643</v>
      </c>
      <c r="I61" s="211" t="s">
        <v>48</v>
      </c>
      <c r="J61" s="211" t="s">
        <v>644</v>
      </c>
      <c r="K61" s="212" t="s">
        <v>645</v>
      </c>
      <c r="L61" s="252">
        <v>17651.11</v>
      </c>
    </row>
    <row r="62" spans="1:13" ht="160.35" customHeight="1" x14ac:dyDescent="0.25">
      <c r="A62" s="5" t="s">
        <v>36</v>
      </c>
      <c r="B62" s="213">
        <v>5</v>
      </c>
      <c r="C62" s="213">
        <v>1</v>
      </c>
      <c r="D62" s="213">
        <v>1</v>
      </c>
      <c r="E62" s="135" t="s">
        <v>517</v>
      </c>
      <c r="F62" s="211" t="s">
        <v>646</v>
      </c>
      <c r="G62" s="212" t="s">
        <v>647</v>
      </c>
      <c r="H62" s="211" t="s">
        <v>648</v>
      </c>
      <c r="I62" s="212" t="s">
        <v>649</v>
      </c>
      <c r="J62" s="211" t="s">
        <v>650</v>
      </c>
      <c r="K62" s="212" t="s">
        <v>651</v>
      </c>
      <c r="L62" s="252">
        <v>13365.05</v>
      </c>
    </row>
    <row r="63" spans="1:13" x14ac:dyDescent="0.25">
      <c r="A63" s="13"/>
      <c r="B63" s="15"/>
      <c r="C63" s="15"/>
      <c r="D63" s="15"/>
      <c r="E63" s="15"/>
      <c r="F63" s="16"/>
      <c r="G63" s="22"/>
      <c r="H63" s="16"/>
      <c r="I63" s="22"/>
      <c r="J63" s="16"/>
      <c r="K63" s="113" t="s">
        <v>24</v>
      </c>
      <c r="L63" s="247">
        <f>L58+L59+L60+L61</f>
        <v>93615.01</v>
      </c>
      <c r="M63" s="173"/>
    </row>
    <row r="64" spans="1:13" x14ac:dyDescent="0.25">
      <c r="A64" s="14"/>
      <c r="B64" s="15"/>
      <c r="C64" s="15"/>
      <c r="D64" s="15"/>
      <c r="E64" s="15"/>
      <c r="F64" s="16"/>
      <c r="G64" s="22"/>
      <c r="H64" s="16"/>
      <c r="I64" s="22"/>
      <c r="J64" s="16"/>
      <c r="K64" s="113" t="s">
        <v>25</v>
      </c>
      <c r="L64" s="247">
        <f>L56+L62</f>
        <v>122772.68000000001</v>
      </c>
      <c r="M64" s="174"/>
    </row>
    <row r="65" spans="1:258" x14ac:dyDescent="0.25">
      <c r="A65" s="18"/>
      <c r="B65" s="19"/>
      <c r="C65" s="19"/>
      <c r="D65" s="19"/>
      <c r="E65" s="19"/>
      <c r="F65" s="20"/>
      <c r="G65" s="20"/>
      <c r="H65" s="20"/>
      <c r="I65" s="20"/>
      <c r="J65" s="20"/>
      <c r="K65" s="113" t="s">
        <v>26</v>
      </c>
      <c r="L65" s="247">
        <f>L63+L64</f>
        <v>216387.69</v>
      </c>
      <c r="M65" s="175"/>
    </row>
    <row r="66" spans="1:258" x14ac:dyDescent="0.25">
      <c r="A66" s="279" t="s">
        <v>50</v>
      </c>
      <c r="B66" s="279"/>
      <c r="C66" s="279"/>
      <c r="D66" s="279"/>
      <c r="E66" s="279"/>
      <c r="F66" s="279"/>
      <c r="G66" s="279"/>
      <c r="H66" s="279"/>
      <c r="I66" s="279"/>
      <c r="J66" s="279"/>
      <c r="K66" s="279"/>
      <c r="L66" s="279"/>
    </row>
    <row r="67" spans="1:258" x14ac:dyDescent="0.25">
      <c r="A67" s="279" t="s">
        <v>11</v>
      </c>
      <c r="B67" s="279"/>
      <c r="C67" s="279"/>
      <c r="D67" s="279"/>
      <c r="E67" s="279"/>
      <c r="F67" s="279"/>
      <c r="G67" s="279"/>
      <c r="H67" s="279"/>
      <c r="I67" s="279"/>
      <c r="J67" s="279"/>
      <c r="K67" s="279"/>
      <c r="L67" s="279"/>
    </row>
    <row r="68" spans="1:258" ht="165" x14ac:dyDescent="0.25">
      <c r="A68" s="112" t="s">
        <v>15</v>
      </c>
      <c r="B68" s="139">
        <v>5</v>
      </c>
      <c r="C68" s="139">
        <v>4</v>
      </c>
      <c r="D68" s="139">
        <v>1</v>
      </c>
      <c r="E68" s="138" t="s">
        <v>518</v>
      </c>
      <c r="F68" s="114" t="s">
        <v>257</v>
      </c>
      <c r="G68" s="114" t="s">
        <v>258</v>
      </c>
      <c r="H68" s="114" t="s">
        <v>259</v>
      </c>
      <c r="I68" s="114" t="s">
        <v>263</v>
      </c>
      <c r="J68" s="114" t="s">
        <v>262</v>
      </c>
      <c r="K68" s="113" t="s">
        <v>261</v>
      </c>
      <c r="L68" s="253">
        <v>43975.68</v>
      </c>
    </row>
    <row r="69" spans="1:258" ht="164.25" customHeight="1" x14ac:dyDescent="0.25">
      <c r="A69" s="5" t="s">
        <v>18</v>
      </c>
      <c r="B69" s="6">
        <v>5</v>
      </c>
      <c r="C69" s="6">
        <v>4</v>
      </c>
      <c r="D69" s="6">
        <v>1</v>
      </c>
      <c r="E69" s="135" t="s">
        <v>518</v>
      </c>
      <c r="F69" s="7" t="s">
        <v>257</v>
      </c>
      <c r="G69" s="7" t="s">
        <v>258</v>
      </c>
      <c r="H69" s="7" t="s">
        <v>259</v>
      </c>
      <c r="I69" s="7" t="s">
        <v>263</v>
      </c>
      <c r="J69" s="7" t="s">
        <v>264</v>
      </c>
      <c r="K69" s="7" t="s">
        <v>260</v>
      </c>
      <c r="L69" s="250">
        <v>43975.68</v>
      </c>
    </row>
    <row r="70" spans="1:258" x14ac:dyDescent="0.25">
      <c r="A70" s="279" t="s">
        <v>14</v>
      </c>
      <c r="B70" s="279"/>
      <c r="C70" s="279"/>
      <c r="D70" s="279"/>
      <c r="E70" s="279"/>
      <c r="F70" s="279"/>
      <c r="G70" s="279"/>
      <c r="H70" s="279"/>
      <c r="I70" s="279"/>
      <c r="J70" s="279"/>
      <c r="K70" s="279"/>
      <c r="L70" s="279"/>
    </row>
    <row r="71" spans="1:258" ht="60" x14ac:dyDescent="0.25">
      <c r="A71" s="8" t="s">
        <v>15</v>
      </c>
      <c r="B71" s="23">
        <v>2</v>
      </c>
      <c r="C71" s="23">
        <v>4</v>
      </c>
      <c r="D71" s="23">
        <v>1</v>
      </c>
      <c r="E71" s="140" t="s">
        <v>519</v>
      </c>
      <c r="F71" s="24" t="s">
        <v>52</v>
      </c>
      <c r="G71" s="25" t="s">
        <v>408</v>
      </c>
      <c r="H71" s="25" t="s">
        <v>745</v>
      </c>
      <c r="I71" s="25" t="s">
        <v>54</v>
      </c>
      <c r="J71" s="25" t="s">
        <v>55</v>
      </c>
      <c r="K71" s="25" t="s">
        <v>409</v>
      </c>
      <c r="L71" s="254">
        <v>7424.9</v>
      </c>
    </row>
    <row r="72" spans="1:258" ht="69" customHeight="1" x14ac:dyDescent="0.25">
      <c r="A72" s="8" t="s">
        <v>18</v>
      </c>
      <c r="B72" s="23">
        <v>2</v>
      </c>
      <c r="C72" s="23">
        <v>4</v>
      </c>
      <c r="D72" s="23">
        <v>1</v>
      </c>
      <c r="E72" s="140" t="s">
        <v>519</v>
      </c>
      <c r="F72" s="24" t="s">
        <v>56</v>
      </c>
      <c r="G72" s="25" t="s">
        <v>410</v>
      </c>
      <c r="H72" s="25" t="str">
        <f>H71</f>
        <v>konferencja + wyjazd studyjny</v>
      </c>
      <c r="I72" s="25" t="s">
        <v>57</v>
      </c>
      <c r="J72" s="25" t="s">
        <v>746</v>
      </c>
      <c r="K72" s="25" t="s">
        <v>411</v>
      </c>
      <c r="L72" s="254">
        <v>12708.8</v>
      </c>
    </row>
    <row r="73" spans="1:258" ht="75" x14ac:dyDescent="0.25">
      <c r="A73" s="8" t="s">
        <v>19</v>
      </c>
      <c r="B73" s="23">
        <v>2</v>
      </c>
      <c r="C73" s="23">
        <v>4</v>
      </c>
      <c r="D73" s="23">
        <v>1</v>
      </c>
      <c r="E73" s="140" t="s">
        <v>519</v>
      </c>
      <c r="F73" s="24" t="s">
        <v>56</v>
      </c>
      <c r="G73" s="25" t="s">
        <v>410</v>
      </c>
      <c r="H73" s="25" t="str">
        <f>H72</f>
        <v>konferencja + wyjazd studyjny</v>
      </c>
      <c r="I73" s="25" t="s">
        <v>57</v>
      </c>
      <c r="J73" s="25" t="s">
        <v>747</v>
      </c>
      <c r="K73" s="25" t="s">
        <v>333</v>
      </c>
      <c r="L73" s="254">
        <v>12708.8</v>
      </c>
    </row>
    <row r="74" spans="1:258" ht="165" x14ac:dyDescent="0.25">
      <c r="A74" s="8" t="s">
        <v>20</v>
      </c>
      <c r="B74" s="23">
        <v>2</v>
      </c>
      <c r="C74" s="23">
        <v>4</v>
      </c>
      <c r="D74" s="23">
        <v>1</v>
      </c>
      <c r="E74" s="140" t="s">
        <v>519</v>
      </c>
      <c r="F74" s="24" t="s">
        <v>60</v>
      </c>
      <c r="G74" s="25" t="s">
        <v>412</v>
      </c>
      <c r="H74" s="25" t="s">
        <v>496</v>
      </c>
      <c r="I74" s="25" t="s">
        <v>61</v>
      </c>
      <c r="J74" s="25" t="s">
        <v>62</v>
      </c>
      <c r="K74" s="25" t="s">
        <v>233</v>
      </c>
      <c r="L74" s="254">
        <v>17990.240000000002</v>
      </c>
    </row>
    <row r="75" spans="1:258" ht="165" x14ac:dyDescent="0.25">
      <c r="A75" s="8" t="s">
        <v>33</v>
      </c>
      <c r="B75" s="23">
        <v>2</v>
      </c>
      <c r="C75" s="23">
        <v>4</v>
      </c>
      <c r="D75" s="23">
        <v>1</v>
      </c>
      <c r="E75" s="140" t="s">
        <v>519</v>
      </c>
      <c r="F75" s="24" t="s">
        <v>60</v>
      </c>
      <c r="G75" s="25" t="s">
        <v>412</v>
      </c>
      <c r="H75" s="25" t="s">
        <v>496</v>
      </c>
      <c r="I75" s="25" t="s">
        <v>61</v>
      </c>
      <c r="J75" s="25" t="s">
        <v>64</v>
      </c>
      <c r="K75" s="25" t="s">
        <v>233</v>
      </c>
      <c r="L75" s="254">
        <v>17990.240000000002</v>
      </c>
    </row>
    <row r="76" spans="1:258" ht="120" x14ac:dyDescent="0.25">
      <c r="A76" s="8" t="s">
        <v>36</v>
      </c>
      <c r="B76" s="23">
        <v>2</v>
      </c>
      <c r="C76" s="23">
        <v>4</v>
      </c>
      <c r="D76" s="23">
        <v>1</v>
      </c>
      <c r="E76" s="140" t="s">
        <v>519</v>
      </c>
      <c r="F76" s="24" t="s">
        <v>65</v>
      </c>
      <c r="G76" s="25" t="s">
        <v>413</v>
      </c>
      <c r="H76" s="25" t="s">
        <v>35</v>
      </c>
      <c r="I76" s="25" t="str">
        <f>I77</f>
        <v>doradcy rolniczych oraz przedstawiciele instytutów naukowych</v>
      </c>
      <c r="J76" s="25" t="s">
        <v>66</v>
      </c>
      <c r="K76" s="25" t="s">
        <v>409</v>
      </c>
      <c r="L76" s="254">
        <v>7298.1</v>
      </c>
    </row>
    <row r="77" spans="1:258" ht="45" x14ac:dyDescent="0.25">
      <c r="A77" s="8" t="s">
        <v>58</v>
      </c>
      <c r="B77" s="23">
        <v>2</v>
      </c>
      <c r="C77" s="23">
        <v>4</v>
      </c>
      <c r="D77" s="23">
        <v>1</v>
      </c>
      <c r="E77" s="140" t="s">
        <v>519</v>
      </c>
      <c r="F77" s="25" t="s">
        <v>68</v>
      </c>
      <c r="G77" s="25" t="s">
        <v>414</v>
      </c>
      <c r="H77" s="25" t="s">
        <v>53</v>
      </c>
      <c r="I77" s="25" t="s">
        <v>71</v>
      </c>
      <c r="J77" s="25" t="s">
        <v>69</v>
      </c>
      <c r="K77" s="25" t="s">
        <v>409</v>
      </c>
      <c r="L77" s="254">
        <v>7486.4</v>
      </c>
    </row>
    <row r="78" spans="1:258" ht="105" x14ac:dyDescent="0.25">
      <c r="A78" s="8" t="s">
        <v>59</v>
      </c>
      <c r="B78" s="23">
        <v>5</v>
      </c>
      <c r="C78" s="23">
        <v>4</v>
      </c>
      <c r="D78" s="23">
        <v>1</v>
      </c>
      <c r="E78" s="140" t="s">
        <v>519</v>
      </c>
      <c r="F78" s="25" t="s">
        <v>70</v>
      </c>
      <c r="G78" s="25" t="s">
        <v>415</v>
      </c>
      <c r="H78" s="25" t="s">
        <v>497</v>
      </c>
      <c r="I78" s="25" t="s">
        <v>71</v>
      </c>
      <c r="J78" s="25" t="s">
        <v>51</v>
      </c>
      <c r="K78" s="25" t="s">
        <v>411</v>
      </c>
      <c r="L78" s="254">
        <v>32863.199999999997</v>
      </c>
    </row>
    <row r="79" spans="1:258" s="182" customFormat="1" ht="114.75" customHeight="1" x14ac:dyDescent="0.25">
      <c r="A79" s="181" t="s">
        <v>63</v>
      </c>
      <c r="B79" s="118">
        <v>2</v>
      </c>
      <c r="C79" s="118">
        <v>4</v>
      </c>
      <c r="D79" s="118">
        <v>1</v>
      </c>
      <c r="E79" s="135" t="s">
        <v>519</v>
      </c>
      <c r="F79" s="117" t="s">
        <v>561</v>
      </c>
      <c r="G79" s="117" t="s">
        <v>562</v>
      </c>
      <c r="H79" s="117" t="s">
        <v>748</v>
      </c>
      <c r="I79" s="117" t="s">
        <v>563</v>
      </c>
      <c r="J79" s="117" t="s">
        <v>560</v>
      </c>
      <c r="K79" s="117" t="s">
        <v>309</v>
      </c>
      <c r="L79" s="255">
        <v>8145.8</v>
      </c>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2"/>
      <c r="BO79" s="172"/>
      <c r="BP79" s="172"/>
      <c r="BQ79" s="172"/>
      <c r="BR79" s="172"/>
      <c r="BS79" s="172"/>
      <c r="BT79" s="172"/>
      <c r="BU79" s="172"/>
      <c r="BV79" s="172"/>
      <c r="BW79" s="172"/>
      <c r="BX79" s="172"/>
      <c r="BY79" s="172"/>
      <c r="BZ79" s="172"/>
      <c r="CA79" s="172"/>
      <c r="CB79" s="172"/>
      <c r="CC79" s="172"/>
      <c r="CD79" s="172"/>
      <c r="CE79" s="172"/>
      <c r="CF79" s="172"/>
      <c r="CG79" s="172"/>
      <c r="CH79" s="172"/>
      <c r="CI79" s="172"/>
      <c r="CJ79" s="172"/>
      <c r="CK79" s="172"/>
      <c r="CL79" s="172"/>
      <c r="CM79" s="172"/>
      <c r="CN79" s="172"/>
      <c r="CO79" s="172"/>
      <c r="CP79" s="172"/>
      <c r="CQ79" s="172"/>
      <c r="CR79" s="172"/>
      <c r="CS79" s="172"/>
      <c r="CT79" s="172"/>
      <c r="CU79" s="172"/>
      <c r="CV79" s="172"/>
      <c r="CW79" s="172"/>
      <c r="CX79" s="172"/>
      <c r="CY79" s="172"/>
      <c r="CZ79" s="172"/>
      <c r="DA79" s="172"/>
      <c r="DB79" s="172"/>
      <c r="DC79" s="172"/>
      <c r="DD79" s="172"/>
      <c r="DE79" s="172"/>
      <c r="DF79" s="172"/>
      <c r="DG79" s="172"/>
      <c r="DH79" s="172"/>
      <c r="DI79" s="172"/>
      <c r="DJ79" s="172"/>
      <c r="DK79" s="172"/>
      <c r="DL79" s="172"/>
      <c r="DM79" s="172"/>
      <c r="DN79" s="172"/>
      <c r="DO79" s="172"/>
      <c r="DP79" s="172"/>
      <c r="DQ79" s="172"/>
      <c r="DR79" s="172"/>
      <c r="DS79" s="172"/>
      <c r="DT79" s="172"/>
      <c r="DU79" s="172"/>
      <c r="DV79" s="172"/>
      <c r="DW79" s="172"/>
      <c r="DX79" s="172"/>
      <c r="DY79" s="172"/>
      <c r="DZ79" s="172"/>
      <c r="EA79" s="172"/>
      <c r="EB79" s="172"/>
      <c r="EC79" s="172"/>
      <c r="ED79" s="172"/>
      <c r="EE79" s="172"/>
      <c r="EF79" s="172"/>
      <c r="EG79" s="172"/>
      <c r="EH79" s="172"/>
      <c r="EI79" s="172"/>
      <c r="EJ79" s="172"/>
      <c r="EK79" s="172"/>
      <c r="EL79" s="172"/>
      <c r="EM79" s="172"/>
      <c r="EN79" s="172"/>
      <c r="EO79" s="172"/>
      <c r="EP79" s="172"/>
      <c r="EQ79" s="172"/>
      <c r="ER79" s="172"/>
      <c r="ES79" s="172"/>
      <c r="ET79" s="172"/>
      <c r="EU79" s="172"/>
      <c r="EV79" s="172"/>
      <c r="EW79" s="172"/>
      <c r="EX79" s="172"/>
      <c r="EY79" s="172"/>
      <c r="EZ79" s="172"/>
      <c r="FA79" s="172"/>
      <c r="FB79" s="172"/>
      <c r="FC79" s="172"/>
      <c r="FD79" s="172"/>
      <c r="FE79" s="172"/>
      <c r="FF79" s="172"/>
      <c r="FG79" s="172"/>
      <c r="FH79" s="172"/>
      <c r="FI79" s="172"/>
      <c r="FJ79" s="172"/>
      <c r="FK79" s="172"/>
      <c r="FL79" s="172"/>
      <c r="FM79" s="172"/>
      <c r="FN79" s="172"/>
      <c r="FO79" s="172"/>
      <c r="FP79" s="172"/>
      <c r="FQ79" s="172"/>
      <c r="FR79" s="172"/>
      <c r="FS79" s="172"/>
      <c r="FT79" s="172"/>
      <c r="FU79" s="172"/>
      <c r="FV79" s="172"/>
      <c r="FW79" s="172"/>
      <c r="FX79" s="172"/>
      <c r="FY79" s="172"/>
      <c r="FZ79" s="172"/>
      <c r="GA79" s="172"/>
      <c r="GB79" s="172"/>
      <c r="GC79" s="172"/>
      <c r="GD79" s="172"/>
      <c r="GE79" s="172"/>
      <c r="GF79" s="172"/>
      <c r="GG79" s="172"/>
      <c r="GH79" s="172"/>
      <c r="GI79" s="172"/>
      <c r="GJ79" s="172"/>
      <c r="GK79" s="172"/>
      <c r="GL79" s="172"/>
      <c r="GM79" s="172"/>
      <c r="GN79" s="172"/>
      <c r="GO79" s="172"/>
      <c r="GP79" s="172"/>
      <c r="GQ79" s="172"/>
      <c r="GR79" s="172"/>
      <c r="GS79" s="172"/>
      <c r="GT79" s="172"/>
      <c r="GU79" s="172"/>
      <c r="GV79" s="172"/>
      <c r="GW79" s="172"/>
      <c r="GX79" s="172"/>
      <c r="GY79" s="172"/>
      <c r="GZ79" s="172"/>
      <c r="HA79" s="172"/>
      <c r="HB79" s="172"/>
      <c r="HC79" s="172"/>
      <c r="HD79" s="172"/>
      <c r="HE79" s="172"/>
      <c r="HF79" s="172"/>
      <c r="HG79" s="172"/>
      <c r="HH79" s="172"/>
      <c r="HI79" s="172"/>
      <c r="HJ79" s="172"/>
      <c r="HK79" s="172"/>
      <c r="HL79" s="172"/>
      <c r="HM79" s="172"/>
      <c r="HN79" s="172"/>
      <c r="HO79" s="172"/>
      <c r="HP79" s="172"/>
      <c r="HQ79" s="172"/>
      <c r="HR79" s="172"/>
      <c r="HS79" s="172"/>
      <c r="HT79" s="172"/>
      <c r="HU79" s="172"/>
      <c r="HV79" s="172"/>
      <c r="HW79" s="172"/>
      <c r="HX79" s="172"/>
      <c r="HY79" s="172"/>
      <c r="HZ79" s="172"/>
      <c r="IA79" s="172"/>
      <c r="IB79" s="172"/>
      <c r="IC79" s="172"/>
      <c r="ID79" s="172"/>
      <c r="IE79" s="172"/>
      <c r="IF79" s="172"/>
      <c r="IG79" s="172"/>
      <c r="IH79" s="172"/>
      <c r="II79" s="172"/>
      <c r="IJ79" s="172"/>
      <c r="IK79" s="172"/>
      <c r="IL79" s="172"/>
      <c r="IM79" s="172"/>
      <c r="IN79" s="172"/>
      <c r="IO79" s="172"/>
      <c r="IP79" s="172"/>
      <c r="IQ79" s="172"/>
      <c r="IR79" s="172"/>
      <c r="IS79" s="172"/>
      <c r="IT79" s="172"/>
      <c r="IU79" s="172"/>
      <c r="IV79" s="172"/>
      <c r="IW79" s="172"/>
      <c r="IX79" s="172"/>
    </row>
    <row r="80" spans="1:258" s="182" customFormat="1" ht="157.5" customHeight="1" x14ac:dyDescent="0.25">
      <c r="A80" s="116" t="s">
        <v>398</v>
      </c>
      <c r="B80" s="118">
        <v>2</v>
      </c>
      <c r="C80" s="118">
        <v>4</v>
      </c>
      <c r="D80" s="118">
        <v>1</v>
      </c>
      <c r="E80" s="135" t="s">
        <v>519</v>
      </c>
      <c r="F80" s="117" t="s">
        <v>666</v>
      </c>
      <c r="G80" s="117" t="s">
        <v>667</v>
      </c>
      <c r="H80" s="117" t="s">
        <v>749</v>
      </c>
      <c r="I80" s="117" t="s">
        <v>668</v>
      </c>
      <c r="J80" s="117" t="s">
        <v>669</v>
      </c>
      <c r="K80" s="117" t="s">
        <v>670</v>
      </c>
      <c r="L80" s="255">
        <v>14887.4</v>
      </c>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2"/>
      <c r="BX80" s="172"/>
      <c r="BY80" s="172"/>
      <c r="BZ80" s="172"/>
      <c r="CA80" s="172"/>
      <c r="CB80" s="172"/>
      <c r="CC80" s="172"/>
      <c r="CD80" s="172"/>
      <c r="CE80" s="172"/>
      <c r="CF80" s="172"/>
      <c r="CG80" s="172"/>
      <c r="CH80" s="172"/>
      <c r="CI80" s="172"/>
      <c r="CJ80" s="172"/>
      <c r="CK80" s="172"/>
      <c r="CL80" s="172"/>
      <c r="CM80" s="172"/>
      <c r="CN80" s="172"/>
      <c r="CO80" s="172"/>
      <c r="CP80" s="172"/>
      <c r="CQ80" s="172"/>
      <c r="CR80" s="172"/>
      <c r="CS80" s="172"/>
      <c r="CT80" s="172"/>
      <c r="CU80" s="172"/>
      <c r="CV80" s="172"/>
      <c r="CW80" s="172"/>
      <c r="CX80" s="172"/>
      <c r="CY80" s="172"/>
      <c r="CZ80" s="172"/>
      <c r="DA80" s="172"/>
      <c r="DB80" s="172"/>
      <c r="DC80" s="172"/>
      <c r="DD80" s="172"/>
      <c r="DE80" s="172"/>
      <c r="DF80" s="172"/>
      <c r="DG80" s="172"/>
      <c r="DH80" s="172"/>
      <c r="DI80" s="172"/>
      <c r="DJ80" s="172"/>
      <c r="DK80" s="172"/>
      <c r="DL80" s="172"/>
      <c r="DM80" s="172"/>
      <c r="DN80" s="172"/>
      <c r="DO80" s="172"/>
      <c r="DP80" s="172"/>
      <c r="DQ80" s="172"/>
      <c r="DR80" s="172"/>
      <c r="DS80" s="172"/>
      <c r="DT80" s="172"/>
      <c r="DU80" s="172"/>
      <c r="DV80" s="172"/>
      <c r="DW80" s="172"/>
      <c r="DX80" s="172"/>
      <c r="DY80" s="172"/>
      <c r="DZ80" s="172"/>
      <c r="EA80" s="172"/>
      <c r="EB80" s="172"/>
      <c r="EC80" s="172"/>
      <c r="ED80" s="172"/>
      <c r="EE80" s="172"/>
      <c r="EF80" s="172"/>
      <c r="EG80" s="172"/>
      <c r="EH80" s="172"/>
      <c r="EI80" s="172"/>
      <c r="EJ80" s="172"/>
      <c r="EK80" s="172"/>
      <c r="EL80" s="172"/>
      <c r="EM80" s="172"/>
      <c r="EN80" s="172"/>
      <c r="EO80" s="172"/>
      <c r="EP80" s="172"/>
      <c r="EQ80" s="172"/>
      <c r="ER80" s="172"/>
      <c r="ES80" s="172"/>
      <c r="ET80" s="172"/>
      <c r="EU80" s="172"/>
      <c r="EV80" s="172"/>
      <c r="EW80" s="172"/>
      <c r="EX80" s="172"/>
      <c r="EY80" s="172"/>
      <c r="EZ80" s="172"/>
      <c r="FA80" s="172"/>
      <c r="FB80" s="172"/>
      <c r="FC80" s="172"/>
      <c r="FD80" s="172"/>
      <c r="FE80" s="172"/>
      <c r="FF80" s="172"/>
      <c r="FG80" s="172"/>
      <c r="FH80" s="172"/>
      <c r="FI80" s="172"/>
      <c r="FJ80" s="172"/>
      <c r="FK80" s="172"/>
      <c r="FL80" s="172"/>
      <c r="FM80" s="172"/>
      <c r="FN80" s="172"/>
      <c r="FO80" s="172"/>
      <c r="FP80" s="172"/>
      <c r="FQ80" s="172"/>
      <c r="FR80" s="172"/>
      <c r="FS80" s="172"/>
      <c r="FT80" s="172"/>
      <c r="FU80" s="172"/>
      <c r="FV80" s="172"/>
      <c r="FW80" s="172"/>
      <c r="FX80" s="172"/>
      <c r="FY80" s="172"/>
      <c r="FZ80" s="172"/>
      <c r="GA80" s="172"/>
      <c r="GB80" s="172"/>
      <c r="GC80" s="172"/>
      <c r="GD80" s="172"/>
      <c r="GE80" s="172"/>
      <c r="GF80" s="172"/>
      <c r="GG80" s="172"/>
      <c r="GH80" s="172"/>
      <c r="GI80" s="172"/>
      <c r="GJ80" s="172"/>
      <c r="GK80" s="172"/>
      <c r="GL80" s="172"/>
      <c r="GM80" s="172"/>
      <c r="GN80" s="172"/>
      <c r="GO80" s="172"/>
      <c r="GP80" s="172"/>
      <c r="GQ80" s="172"/>
      <c r="GR80" s="172"/>
      <c r="GS80" s="172"/>
      <c r="GT80" s="172"/>
      <c r="GU80" s="172"/>
      <c r="GV80" s="172"/>
      <c r="GW80" s="172"/>
      <c r="GX80" s="172"/>
      <c r="GY80" s="172"/>
      <c r="GZ80" s="172"/>
      <c r="HA80" s="172"/>
      <c r="HB80" s="172"/>
      <c r="HC80" s="172"/>
      <c r="HD80" s="172"/>
      <c r="HE80" s="172"/>
      <c r="HF80" s="172"/>
      <c r="HG80" s="172"/>
      <c r="HH80" s="172"/>
      <c r="HI80" s="172"/>
      <c r="HJ80" s="172"/>
      <c r="HK80" s="172"/>
      <c r="HL80" s="172"/>
      <c r="HM80" s="172"/>
      <c r="HN80" s="172"/>
      <c r="HO80" s="172"/>
      <c r="HP80" s="172"/>
      <c r="HQ80" s="172"/>
      <c r="HR80" s="172"/>
      <c r="HS80" s="172"/>
      <c r="HT80" s="172"/>
      <c r="HU80" s="172"/>
      <c r="HV80" s="172"/>
      <c r="HW80" s="172"/>
      <c r="HX80" s="172"/>
      <c r="HY80" s="172"/>
      <c r="HZ80" s="172"/>
      <c r="IA80" s="172"/>
      <c r="IB80" s="172"/>
      <c r="IC80" s="172"/>
      <c r="ID80" s="172"/>
      <c r="IE80" s="172"/>
      <c r="IF80" s="172"/>
      <c r="IG80" s="172"/>
      <c r="IH80" s="172"/>
      <c r="II80" s="172"/>
      <c r="IJ80" s="172"/>
      <c r="IK80" s="172"/>
      <c r="IL80" s="172"/>
      <c r="IM80" s="172"/>
      <c r="IN80" s="172"/>
      <c r="IO80" s="172"/>
      <c r="IP80" s="172"/>
      <c r="IQ80" s="172"/>
      <c r="IR80" s="172"/>
      <c r="IS80" s="172"/>
      <c r="IT80" s="172"/>
      <c r="IU80" s="172"/>
      <c r="IV80" s="172"/>
      <c r="IW80" s="172"/>
      <c r="IX80" s="172"/>
    </row>
    <row r="81" spans="1:258" x14ac:dyDescent="0.25">
      <c r="A81" s="14"/>
      <c r="B81" s="15"/>
      <c r="C81" s="15"/>
      <c r="D81" s="15"/>
      <c r="E81" s="15"/>
      <c r="F81" s="152"/>
      <c r="G81" s="16"/>
      <c r="H81" s="16"/>
      <c r="I81" s="16"/>
      <c r="J81" s="16"/>
      <c r="K81" s="113" t="s">
        <v>24</v>
      </c>
      <c r="L81" s="247">
        <f>L77+L76+L75+L74+L73+L72+L71+L80+L79</f>
        <v>106640.68000000001</v>
      </c>
      <c r="M81" s="180"/>
    </row>
    <row r="82" spans="1:258" x14ac:dyDescent="0.25">
      <c r="A82" s="14"/>
      <c r="B82" s="15"/>
      <c r="C82" s="15"/>
      <c r="D82" s="15"/>
      <c r="E82" s="15"/>
      <c r="F82" s="27"/>
      <c r="G82" s="16"/>
      <c r="H82" s="16"/>
      <c r="I82" s="16"/>
      <c r="J82" s="16"/>
      <c r="K82" s="113" t="s">
        <v>25</v>
      </c>
      <c r="L82" s="247">
        <f>L78+L69+L68</f>
        <v>120814.56</v>
      </c>
    </row>
    <row r="83" spans="1:258" x14ac:dyDescent="0.25">
      <c r="A83" s="18"/>
      <c r="B83" s="19"/>
      <c r="C83" s="19"/>
      <c r="D83" s="19"/>
      <c r="E83" s="19"/>
      <c r="F83" s="20"/>
      <c r="G83" s="20"/>
      <c r="H83" s="20"/>
      <c r="I83" s="20"/>
      <c r="J83" s="20"/>
      <c r="K83" s="113" t="s">
        <v>26</v>
      </c>
      <c r="L83" s="247">
        <f>L82+L81</f>
        <v>227455.24</v>
      </c>
      <c r="M83" s="180"/>
    </row>
    <row r="84" spans="1:258" ht="15.75" customHeight="1" x14ac:dyDescent="0.25">
      <c r="A84" s="279" t="s">
        <v>72</v>
      </c>
      <c r="B84" s="279"/>
      <c r="C84" s="279"/>
      <c r="D84" s="279"/>
      <c r="E84" s="279"/>
      <c r="F84" s="279"/>
      <c r="G84" s="279"/>
      <c r="H84" s="279"/>
      <c r="I84" s="279"/>
      <c r="J84" s="279"/>
      <c r="K84" s="279"/>
      <c r="L84" s="279"/>
    </row>
    <row r="85" spans="1:258" x14ac:dyDescent="0.25">
      <c r="A85" s="279" t="s">
        <v>14</v>
      </c>
      <c r="B85" s="279"/>
      <c r="C85" s="279"/>
      <c r="D85" s="279"/>
      <c r="E85" s="279"/>
      <c r="F85" s="279"/>
      <c r="G85" s="279"/>
      <c r="H85" s="279"/>
      <c r="I85" s="279"/>
      <c r="J85" s="279"/>
      <c r="K85" s="279"/>
      <c r="L85" s="279"/>
    </row>
    <row r="86" spans="1:258" ht="45" x14ac:dyDescent="0.25">
      <c r="A86" s="25" t="s">
        <v>15</v>
      </c>
      <c r="B86" s="28">
        <v>2</v>
      </c>
      <c r="C86" s="28">
        <v>4</v>
      </c>
      <c r="D86" s="28">
        <v>1</v>
      </c>
      <c r="E86" s="140" t="s">
        <v>520</v>
      </c>
      <c r="F86" s="25" t="s">
        <v>418</v>
      </c>
      <c r="G86" s="25" t="s">
        <v>416</v>
      </c>
      <c r="H86" s="25" t="s">
        <v>35</v>
      </c>
      <c r="I86" s="25" t="s">
        <v>73</v>
      </c>
      <c r="J86" s="25" t="s">
        <v>417</v>
      </c>
      <c r="K86" s="25" t="s">
        <v>309</v>
      </c>
      <c r="L86" s="214">
        <v>2214</v>
      </c>
    </row>
    <row r="87" spans="1:258" ht="195" x14ac:dyDescent="0.25">
      <c r="A87" s="25" t="s">
        <v>18</v>
      </c>
      <c r="B87" s="28">
        <v>5</v>
      </c>
      <c r="C87" s="28">
        <v>4</v>
      </c>
      <c r="D87" s="28">
        <v>4</v>
      </c>
      <c r="E87" s="140" t="s">
        <v>520</v>
      </c>
      <c r="F87" s="25" t="s">
        <v>419</v>
      </c>
      <c r="G87" s="25" t="s">
        <v>313</v>
      </c>
      <c r="H87" s="25" t="s">
        <v>310</v>
      </c>
      <c r="I87" s="25" t="s">
        <v>75</v>
      </c>
      <c r="J87" s="25" t="s">
        <v>311</v>
      </c>
      <c r="K87" s="25" t="s">
        <v>312</v>
      </c>
      <c r="L87" s="214">
        <v>37078.36</v>
      </c>
    </row>
    <row r="88" spans="1:258" ht="195" x14ac:dyDescent="0.25">
      <c r="A88" s="25" t="s">
        <v>19</v>
      </c>
      <c r="B88" s="28">
        <v>5</v>
      </c>
      <c r="C88" s="28">
        <v>4</v>
      </c>
      <c r="D88" s="28">
        <v>4</v>
      </c>
      <c r="E88" s="140" t="s">
        <v>520</v>
      </c>
      <c r="F88" s="25" t="s">
        <v>420</v>
      </c>
      <c r="G88" s="25" t="s">
        <v>314</v>
      </c>
      <c r="H88" s="25" t="s">
        <v>74</v>
      </c>
      <c r="I88" s="25" t="s">
        <v>75</v>
      </c>
      <c r="J88" s="25" t="s">
        <v>315</v>
      </c>
      <c r="K88" s="25" t="s">
        <v>316</v>
      </c>
      <c r="L88" s="214">
        <v>28398.080000000002</v>
      </c>
    </row>
    <row r="89" spans="1:258" ht="135" x14ac:dyDescent="0.25">
      <c r="A89" s="25" t="s">
        <v>20</v>
      </c>
      <c r="B89" s="28">
        <v>2</v>
      </c>
      <c r="C89" s="28">
        <v>4</v>
      </c>
      <c r="D89" s="28">
        <v>1</v>
      </c>
      <c r="E89" s="140" t="s">
        <v>520</v>
      </c>
      <c r="F89" s="25" t="s">
        <v>421</v>
      </c>
      <c r="G89" s="25" t="s">
        <v>76</v>
      </c>
      <c r="H89" s="25" t="s">
        <v>35</v>
      </c>
      <c r="I89" s="25" t="s">
        <v>77</v>
      </c>
      <c r="J89" s="25" t="s">
        <v>317</v>
      </c>
      <c r="K89" s="25" t="s">
        <v>318</v>
      </c>
      <c r="L89" s="214">
        <v>8927.25</v>
      </c>
    </row>
    <row r="90" spans="1:258" ht="109.5" customHeight="1" x14ac:dyDescent="0.25">
      <c r="A90" s="146" t="s">
        <v>33</v>
      </c>
      <c r="B90" s="216">
        <v>2</v>
      </c>
      <c r="C90" s="216">
        <v>4</v>
      </c>
      <c r="D90" s="216">
        <v>1</v>
      </c>
      <c r="E90" s="104" t="s">
        <v>520</v>
      </c>
      <c r="F90" s="104" t="s">
        <v>78</v>
      </c>
      <c r="G90" s="104" t="s">
        <v>79</v>
      </c>
      <c r="H90" s="104" t="s">
        <v>319</v>
      </c>
      <c r="I90" s="104" t="s">
        <v>80</v>
      </c>
      <c r="J90" s="104" t="s">
        <v>320</v>
      </c>
      <c r="K90" s="104" t="s">
        <v>321</v>
      </c>
      <c r="L90" s="218">
        <v>50628.03</v>
      </c>
    </row>
    <row r="91" spans="1:258" s="150" customFormat="1" ht="109.5" customHeight="1" x14ac:dyDescent="0.25">
      <c r="A91" s="219" t="s">
        <v>36</v>
      </c>
      <c r="B91" s="217">
        <v>2</v>
      </c>
      <c r="C91" s="217">
        <v>4</v>
      </c>
      <c r="D91" s="217">
        <v>1</v>
      </c>
      <c r="E91" s="219" t="s">
        <v>520</v>
      </c>
      <c r="F91" s="219" t="s">
        <v>536</v>
      </c>
      <c r="G91" s="219" t="s">
        <v>537</v>
      </c>
      <c r="H91" s="219" t="s">
        <v>35</v>
      </c>
      <c r="I91" s="219" t="s">
        <v>538</v>
      </c>
      <c r="J91" s="219" t="s">
        <v>320</v>
      </c>
      <c r="K91" s="219" t="s">
        <v>432</v>
      </c>
      <c r="L91" s="256">
        <v>7449.75</v>
      </c>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49"/>
      <c r="CO91" s="149"/>
      <c r="CP91" s="149"/>
      <c r="CQ91" s="149"/>
      <c r="CR91" s="149"/>
      <c r="CS91" s="149"/>
      <c r="CT91" s="149"/>
      <c r="CU91" s="149"/>
      <c r="CV91" s="149"/>
      <c r="CW91" s="149"/>
      <c r="CX91" s="149"/>
      <c r="CY91" s="149"/>
      <c r="CZ91" s="149"/>
      <c r="DA91" s="149"/>
      <c r="DB91" s="149"/>
      <c r="DC91" s="149"/>
      <c r="DD91" s="149"/>
      <c r="DE91" s="149"/>
      <c r="DF91" s="149"/>
      <c r="DG91" s="149"/>
      <c r="DH91" s="149"/>
      <c r="DI91" s="149"/>
      <c r="DJ91" s="149"/>
      <c r="DK91" s="149"/>
      <c r="DL91" s="149"/>
      <c r="DM91" s="149"/>
      <c r="DN91" s="149"/>
      <c r="DO91" s="149"/>
      <c r="DP91" s="149"/>
      <c r="DQ91" s="149"/>
      <c r="DR91" s="149"/>
      <c r="DS91" s="149"/>
      <c r="DT91" s="149"/>
      <c r="DU91" s="149"/>
      <c r="DV91" s="149"/>
      <c r="DW91" s="149"/>
      <c r="DX91" s="149"/>
      <c r="DY91" s="149"/>
      <c r="DZ91" s="149"/>
      <c r="EA91" s="149"/>
      <c r="EB91" s="149"/>
      <c r="EC91" s="149"/>
      <c r="ED91" s="149"/>
      <c r="EE91" s="149"/>
      <c r="EF91" s="149"/>
      <c r="EG91" s="149"/>
      <c r="EH91" s="149"/>
      <c r="EI91" s="149"/>
      <c r="EJ91" s="149"/>
      <c r="EK91" s="149"/>
      <c r="EL91" s="149"/>
      <c r="EM91" s="149"/>
      <c r="EN91" s="149"/>
      <c r="EO91" s="149"/>
      <c r="EP91" s="149"/>
      <c r="EQ91" s="149"/>
      <c r="ER91" s="149"/>
      <c r="ES91" s="149"/>
      <c r="ET91" s="149"/>
      <c r="EU91" s="149"/>
      <c r="EV91" s="149"/>
      <c r="EW91" s="149"/>
      <c r="EX91" s="149"/>
      <c r="EY91" s="149"/>
      <c r="EZ91" s="149"/>
      <c r="FA91" s="149"/>
      <c r="FB91" s="149"/>
      <c r="FC91" s="149"/>
      <c r="FD91" s="149"/>
      <c r="FE91" s="149"/>
      <c r="FF91" s="149"/>
      <c r="FG91" s="149"/>
      <c r="FH91" s="149"/>
      <c r="FI91" s="149"/>
      <c r="FJ91" s="149"/>
      <c r="FK91" s="149"/>
      <c r="FL91" s="149"/>
      <c r="FM91" s="149"/>
      <c r="FN91" s="149"/>
      <c r="FO91" s="149"/>
      <c r="FP91" s="149"/>
      <c r="FQ91" s="149"/>
      <c r="FR91" s="149"/>
      <c r="FS91" s="149"/>
      <c r="FT91" s="149"/>
      <c r="FU91" s="149"/>
      <c r="FV91" s="149"/>
      <c r="FW91" s="149"/>
      <c r="FX91" s="149"/>
      <c r="FY91" s="149"/>
      <c r="FZ91" s="149"/>
      <c r="GA91" s="149"/>
      <c r="GB91" s="149"/>
      <c r="GC91" s="149"/>
      <c r="GD91" s="149"/>
      <c r="GE91" s="149"/>
      <c r="GF91" s="149"/>
      <c r="GG91" s="149"/>
      <c r="GH91" s="149"/>
      <c r="GI91" s="149"/>
      <c r="GJ91" s="149"/>
      <c r="GK91" s="149"/>
      <c r="GL91" s="149"/>
      <c r="GM91" s="149"/>
      <c r="GN91" s="149"/>
      <c r="GO91" s="149"/>
      <c r="GP91" s="149"/>
      <c r="GQ91" s="149"/>
      <c r="GR91" s="149"/>
      <c r="GS91" s="149"/>
      <c r="GT91" s="149"/>
      <c r="GU91" s="149"/>
      <c r="GV91" s="149"/>
      <c r="GW91" s="149"/>
      <c r="GX91" s="149"/>
      <c r="GY91" s="149"/>
      <c r="GZ91" s="149"/>
      <c r="HA91" s="149"/>
      <c r="HB91" s="149"/>
      <c r="HC91" s="149"/>
      <c r="HD91" s="149"/>
      <c r="HE91" s="149"/>
      <c r="HF91" s="149"/>
      <c r="HG91" s="149"/>
      <c r="HH91" s="149"/>
      <c r="HI91" s="149"/>
      <c r="HJ91" s="149"/>
      <c r="HK91" s="149"/>
      <c r="HL91" s="149"/>
      <c r="HM91" s="149"/>
      <c r="HN91" s="149"/>
      <c r="HO91" s="149"/>
      <c r="HP91" s="149"/>
      <c r="HQ91" s="149"/>
      <c r="HR91" s="149"/>
      <c r="HS91" s="149"/>
      <c r="HT91" s="149"/>
      <c r="HU91" s="149"/>
      <c r="HV91" s="149"/>
      <c r="HW91" s="149"/>
      <c r="HX91" s="149"/>
      <c r="HY91" s="149"/>
      <c r="HZ91" s="149"/>
      <c r="IA91" s="149"/>
      <c r="IB91" s="149"/>
      <c r="IC91" s="149"/>
      <c r="ID91" s="149"/>
      <c r="IE91" s="149"/>
      <c r="IF91" s="149"/>
      <c r="IG91" s="149"/>
      <c r="IH91" s="149"/>
      <c r="II91" s="149"/>
      <c r="IJ91" s="149"/>
      <c r="IK91" s="149"/>
      <c r="IL91" s="149"/>
      <c r="IM91" s="149"/>
      <c r="IN91" s="149"/>
      <c r="IO91" s="149"/>
      <c r="IP91" s="149"/>
      <c r="IQ91" s="149"/>
      <c r="IR91" s="149"/>
      <c r="IS91" s="149"/>
      <c r="IT91" s="149"/>
      <c r="IU91" s="149"/>
      <c r="IV91" s="149"/>
      <c r="IW91" s="149"/>
      <c r="IX91" s="149"/>
    </row>
    <row r="92" spans="1:258" s="150" customFormat="1" ht="154.5" customHeight="1" x14ac:dyDescent="0.25">
      <c r="A92" s="219" t="s">
        <v>58</v>
      </c>
      <c r="B92" s="217">
        <v>2</v>
      </c>
      <c r="C92" s="217">
        <v>4</v>
      </c>
      <c r="D92" s="217">
        <v>1</v>
      </c>
      <c r="E92" s="219" t="s">
        <v>520</v>
      </c>
      <c r="F92" s="219" t="s">
        <v>539</v>
      </c>
      <c r="G92" s="219" t="s">
        <v>542</v>
      </c>
      <c r="H92" s="219" t="s">
        <v>35</v>
      </c>
      <c r="I92" s="219" t="s">
        <v>540</v>
      </c>
      <c r="J92" s="219" t="s">
        <v>320</v>
      </c>
      <c r="K92" s="219" t="s">
        <v>432</v>
      </c>
      <c r="L92" s="256">
        <v>7449.75</v>
      </c>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49"/>
      <c r="CO92" s="149"/>
      <c r="CP92" s="149"/>
      <c r="CQ92" s="149"/>
      <c r="CR92" s="149"/>
      <c r="CS92" s="149"/>
      <c r="CT92" s="149"/>
      <c r="CU92" s="149"/>
      <c r="CV92" s="149"/>
      <c r="CW92" s="149"/>
      <c r="CX92" s="149"/>
      <c r="CY92" s="149"/>
      <c r="CZ92" s="149"/>
      <c r="DA92" s="149"/>
      <c r="DB92" s="149"/>
      <c r="DC92" s="149"/>
      <c r="DD92" s="149"/>
      <c r="DE92" s="149"/>
      <c r="DF92" s="149"/>
      <c r="DG92" s="149"/>
      <c r="DH92" s="149"/>
      <c r="DI92" s="149"/>
      <c r="DJ92" s="149"/>
      <c r="DK92" s="149"/>
      <c r="DL92" s="149"/>
      <c r="DM92" s="149"/>
      <c r="DN92" s="149"/>
      <c r="DO92" s="149"/>
      <c r="DP92" s="149"/>
      <c r="DQ92" s="149"/>
      <c r="DR92" s="149"/>
      <c r="DS92" s="149"/>
      <c r="DT92" s="149"/>
      <c r="DU92" s="149"/>
      <c r="DV92" s="149"/>
      <c r="DW92" s="149"/>
      <c r="DX92" s="149"/>
      <c r="DY92" s="149"/>
      <c r="DZ92" s="149"/>
      <c r="EA92" s="149"/>
      <c r="EB92" s="149"/>
      <c r="EC92" s="149"/>
      <c r="ED92" s="149"/>
      <c r="EE92" s="149"/>
      <c r="EF92" s="149"/>
      <c r="EG92" s="149"/>
      <c r="EH92" s="149"/>
      <c r="EI92" s="149"/>
      <c r="EJ92" s="149"/>
      <c r="EK92" s="149"/>
      <c r="EL92" s="149"/>
      <c r="EM92" s="149"/>
      <c r="EN92" s="149"/>
      <c r="EO92" s="149"/>
      <c r="EP92" s="149"/>
      <c r="EQ92" s="149"/>
      <c r="ER92" s="149"/>
      <c r="ES92" s="149"/>
      <c r="ET92" s="149"/>
      <c r="EU92" s="149"/>
      <c r="EV92" s="149"/>
      <c r="EW92" s="149"/>
      <c r="EX92" s="149"/>
      <c r="EY92" s="149"/>
      <c r="EZ92" s="149"/>
      <c r="FA92" s="149"/>
      <c r="FB92" s="149"/>
      <c r="FC92" s="149"/>
      <c r="FD92" s="149"/>
      <c r="FE92" s="149"/>
      <c r="FF92" s="149"/>
      <c r="FG92" s="149"/>
      <c r="FH92" s="149"/>
      <c r="FI92" s="149"/>
      <c r="FJ92" s="149"/>
      <c r="FK92" s="149"/>
      <c r="FL92" s="149"/>
      <c r="FM92" s="149"/>
      <c r="FN92" s="149"/>
      <c r="FO92" s="149"/>
      <c r="FP92" s="149"/>
      <c r="FQ92" s="149"/>
      <c r="FR92" s="149"/>
      <c r="FS92" s="149"/>
      <c r="FT92" s="149"/>
      <c r="FU92" s="149"/>
      <c r="FV92" s="149"/>
      <c r="FW92" s="149"/>
      <c r="FX92" s="149"/>
      <c r="FY92" s="149"/>
      <c r="FZ92" s="149"/>
      <c r="GA92" s="149"/>
      <c r="GB92" s="149"/>
      <c r="GC92" s="149"/>
      <c r="GD92" s="149"/>
      <c r="GE92" s="149"/>
      <c r="GF92" s="149"/>
      <c r="GG92" s="149"/>
      <c r="GH92" s="149"/>
      <c r="GI92" s="149"/>
      <c r="GJ92" s="149"/>
      <c r="GK92" s="149"/>
      <c r="GL92" s="149"/>
      <c r="GM92" s="149"/>
      <c r="GN92" s="149"/>
      <c r="GO92" s="149"/>
      <c r="GP92" s="149"/>
      <c r="GQ92" s="149"/>
      <c r="GR92" s="149"/>
      <c r="GS92" s="149"/>
      <c r="GT92" s="149"/>
      <c r="GU92" s="149"/>
      <c r="GV92" s="149"/>
      <c r="GW92" s="149"/>
      <c r="GX92" s="149"/>
      <c r="GY92" s="149"/>
      <c r="GZ92" s="149"/>
      <c r="HA92" s="149"/>
      <c r="HB92" s="149"/>
      <c r="HC92" s="149"/>
      <c r="HD92" s="149"/>
      <c r="HE92" s="149"/>
      <c r="HF92" s="149"/>
      <c r="HG92" s="149"/>
      <c r="HH92" s="149"/>
      <c r="HI92" s="149"/>
      <c r="HJ92" s="149"/>
      <c r="HK92" s="149"/>
      <c r="HL92" s="149"/>
      <c r="HM92" s="149"/>
      <c r="HN92" s="149"/>
      <c r="HO92" s="149"/>
      <c r="HP92" s="149"/>
      <c r="HQ92" s="149"/>
      <c r="HR92" s="149"/>
      <c r="HS92" s="149"/>
      <c r="HT92" s="149"/>
      <c r="HU92" s="149"/>
      <c r="HV92" s="149"/>
      <c r="HW92" s="149"/>
      <c r="HX92" s="149"/>
      <c r="HY92" s="149"/>
      <c r="HZ92" s="149"/>
      <c r="IA92" s="149"/>
      <c r="IB92" s="149"/>
      <c r="IC92" s="149"/>
      <c r="ID92" s="149"/>
      <c r="IE92" s="149"/>
      <c r="IF92" s="149"/>
      <c r="IG92" s="149"/>
      <c r="IH92" s="149"/>
      <c r="II92" s="149"/>
      <c r="IJ92" s="149"/>
      <c r="IK92" s="149"/>
      <c r="IL92" s="149"/>
      <c r="IM92" s="149"/>
      <c r="IN92" s="149"/>
      <c r="IO92" s="149"/>
      <c r="IP92" s="149"/>
      <c r="IQ92" s="149"/>
      <c r="IR92" s="149"/>
      <c r="IS92" s="149"/>
      <c r="IT92" s="149"/>
      <c r="IU92" s="149"/>
      <c r="IV92" s="149"/>
      <c r="IW92" s="149"/>
      <c r="IX92" s="149"/>
    </row>
    <row r="93" spans="1:258" s="150" customFormat="1" ht="123.75" customHeight="1" x14ac:dyDescent="0.25">
      <c r="A93" s="219" t="s">
        <v>59</v>
      </c>
      <c r="B93" s="217">
        <v>2</v>
      </c>
      <c r="C93" s="217">
        <v>4</v>
      </c>
      <c r="D93" s="217">
        <v>1</v>
      </c>
      <c r="E93" s="219" t="s">
        <v>520</v>
      </c>
      <c r="F93" s="219" t="s">
        <v>541</v>
      </c>
      <c r="G93" s="219" t="s">
        <v>543</v>
      </c>
      <c r="H93" s="219" t="s">
        <v>544</v>
      </c>
      <c r="I93" s="219" t="s">
        <v>545</v>
      </c>
      <c r="J93" s="219" t="s">
        <v>320</v>
      </c>
      <c r="K93" s="219" t="s">
        <v>432</v>
      </c>
      <c r="L93" s="256">
        <v>8049.75</v>
      </c>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49"/>
      <c r="CO93" s="149"/>
      <c r="CP93" s="149"/>
      <c r="CQ93" s="149"/>
      <c r="CR93" s="149"/>
      <c r="CS93" s="149"/>
      <c r="CT93" s="149"/>
      <c r="CU93" s="149"/>
      <c r="CV93" s="149"/>
      <c r="CW93" s="149"/>
      <c r="CX93" s="149"/>
      <c r="CY93" s="149"/>
      <c r="CZ93" s="149"/>
      <c r="DA93" s="149"/>
      <c r="DB93" s="149"/>
      <c r="DC93" s="149"/>
      <c r="DD93" s="149"/>
      <c r="DE93" s="149"/>
      <c r="DF93" s="149"/>
      <c r="DG93" s="149"/>
      <c r="DH93" s="149"/>
      <c r="DI93" s="149"/>
      <c r="DJ93" s="149"/>
      <c r="DK93" s="149"/>
      <c r="DL93" s="149"/>
      <c r="DM93" s="149"/>
      <c r="DN93" s="149"/>
      <c r="DO93" s="149"/>
      <c r="DP93" s="149"/>
      <c r="DQ93" s="149"/>
      <c r="DR93" s="149"/>
      <c r="DS93" s="149"/>
      <c r="DT93" s="149"/>
      <c r="DU93" s="149"/>
      <c r="DV93" s="149"/>
      <c r="DW93" s="149"/>
      <c r="DX93" s="149"/>
      <c r="DY93" s="149"/>
      <c r="DZ93" s="149"/>
      <c r="EA93" s="149"/>
      <c r="EB93" s="149"/>
      <c r="EC93" s="149"/>
      <c r="ED93" s="149"/>
      <c r="EE93" s="149"/>
      <c r="EF93" s="149"/>
      <c r="EG93" s="149"/>
      <c r="EH93" s="149"/>
      <c r="EI93" s="149"/>
      <c r="EJ93" s="149"/>
      <c r="EK93" s="149"/>
      <c r="EL93" s="149"/>
      <c r="EM93" s="149"/>
      <c r="EN93" s="149"/>
      <c r="EO93" s="149"/>
      <c r="EP93" s="149"/>
      <c r="EQ93" s="149"/>
      <c r="ER93" s="149"/>
      <c r="ES93" s="149"/>
      <c r="ET93" s="149"/>
      <c r="EU93" s="149"/>
      <c r="EV93" s="149"/>
      <c r="EW93" s="149"/>
      <c r="EX93" s="149"/>
      <c r="EY93" s="149"/>
      <c r="EZ93" s="149"/>
      <c r="FA93" s="149"/>
      <c r="FB93" s="149"/>
      <c r="FC93" s="149"/>
      <c r="FD93" s="149"/>
      <c r="FE93" s="149"/>
      <c r="FF93" s="149"/>
      <c r="FG93" s="149"/>
      <c r="FH93" s="149"/>
      <c r="FI93" s="149"/>
      <c r="FJ93" s="149"/>
      <c r="FK93" s="149"/>
      <c r="FL93" s="149"/>
      <c r="FM93" s="149"/>
      <c r="FN93" s="149"/>
      <c r="FO93" s="149"/>
      <c r="FP93" s="149"/>
      <c r="FQ93" s="149"/>
      <c r="FR93" s="149"/>
      <c r="FS93" s="149"/>
      <c r="FT93" s="149"/>
      <c r="FU93" s="149"/>
      <c r="FV93" s="149"/>
      <c r="FW93" s="149"/>
      <c r="FX93" s="149"/>
      <c r="FY93" s="149"/>
      <c r="FZ93" s="149"/>
      <c r="GA93" s="149"/>
      <c r="GB93" s="149"/>
      <c r="GC93" s="149"/>
      <c r="GD93" s="149"/>
      <c r="GE93" s="149"/>
      <c r="GF93" s="149"/>
      <c r="GG93" s="149"/>
      <c r="GH93" s="149"/>
      <c r="GI93" s="149"/>
      <c r="GJ93" s="149"/>
      <c r="GK93" s="149"/>
      <c r="GL93" s="149"/>
      <c r="GM93" s="149"/>
      <c r="GN93" s="149"/>
      <c r="GO93" s="149"/>
      <c r="GP93" s="149"/>
      <c r="GQ93" s="149"/>
      <c r="GR93" s="149"/>
      <c r="GS93" s="149"/>
      <c r="GT93" s="149"/>
      <c r="GU93" s="149"/>
      <c r="GV93" s="149"/>
      <c r="GW93" s="149"/>
      <c r="GX93" s="149"/>
      <c r="GY93" s="149"/>
      <c r="GZ93" s="149"/>
      <c r="HA93" s="149"/>
      <c r="HB93" s="149"/>
      <c r="HC93" s="149"/>
      <c r="HD93" s="149"/>
      <c r="HE93" s="149"/>
      <c r="HF93" s="149"/>
      <c r="HG93" s="149"/>
      <c r="HH93" s="149"/>
      <c r="HI93" s="149"/>
      <c r="HJ93" s="149"/>
      <c r="HK93" s="149"/>
      <c r="HL93" s="149"/>
      <c r="HM93" s="149"/>
      <c r="HN93" s="149"/>
      <c r="HO93" s="149"/>
      <c r="HP93" s="149"/>
      <c r="HQ93" s="149"/>
      <c r="HR93" s="149"/>
      <c r="HS93" s="149"/>
      <c r="HT93" s="149"/>
      <c r="HU93" s="149"/>
      <c r="HV93" s="149"/>
      <c r="HW93" s="149"/>
      <c r="HX93" s="149"/>
      <c r="HY93" s="149"/>
      <c r="HZ93" s="149"/>
      <c r="IA93" s="149"/>
      <c r="IB93" s="149"/>
      <c r="IC93" s="149"/>
      <c r="ID93" s="149"/>
      <c r="IE93" s="149"/>
      <c r="IF93" s="149"/>
      <c r="IG93" s="149"/>
      <c r="IH93" s="149"/>
      <c r="II93" s="149"/>
      <c r="IJ93" s="149"/>
      <c r="IK93" s="149"/>
      <c r="IL93" s="149"/>
      <c r="IM93" s="149"/>
      <c r="IN93" s="149"/>
      <c r="IO93" s="149"/>
      <c r="IP93" s="149"/>
      <c r="IQ93" s="149"/>
      <c r="IR93" s="149"/>
      <c r="IS93" s="149"/>
      <c r="IT93" s="149"/>
      <c r="IU93" s="149"/>
      <c r="IV93" s="149"/>
      <c r="IW93" s="149"/>
      <c r="IX93" s="149"/>
    </row>
    <row r="94" spans="1:258" x14ac:dyDescent="0.25">
      <c r="A94" s="31"/>
      <c r="B94" s="32"/>
      <c r="C94" s="32"/>
      <c r="D94" s="32"/>
      <c r="E94" s="32"/>
      <c r="F94" s="32"/>
      <c r="G94" s="33"/>
      <c r="H94" s="33"/>
      <c r="I94" s="33"/>
      <c r="J94" s="33"/>
      <c r="K94" s="113" t="s">
        <v>24</v>
      </c>
      <c r="L94" s="257">
        <f>L90+L89+L86+L93+L92+L91</f>
        <v>84718.53</v>
      </c>
      <c r="M94" s="180"/>
    </row>
    <row r="95" spans="1:258" x14ac:dyDescent="0.25">
      <c r="A95" s="31"/>
      <c r="B95" s="32"/>
      <c r="C95" s="32"/>
      <c r="D95" s="32"/>
      <c r="E95" s="32"/>
      <c r="F95" s="32"/>
      <c r="G95" s="33"/>
      <c r="H95" s="33"/>
      <c r="I95" s="33"/>
      <c r="J95" s="33"/>
      <c r="K95" s="113" t="s">
        <v>25</v>
      </c>
      <c r="L95" s="257">
        <f>L88+L87</f>
        <v>65476.44</v>
      </c>
      <c r="M95" s="180"/>
    </row>
    <row r="96" spans="1:258" x14ac:dyDescent="0.25">
      <c r="A96" s="34"/>
      <c r="B96" s="35"/>
      <c r="C96" s="35"/>
      <c r="D96" s="35"/>
      <c r="E96" s="35"/>
      <c r="F96" s="36"/>
      <c r="G96" s="36"/>
      <c r="H96" s="36"/>
      <c r="I96" s="36"/>
      <c r="J96" s="36"/>
      <c r="K96" s="113" t="s">
        <v>26</v>
      </c>
      <c r="L96" s="247">
        <f>L95+L94</f>
        <v>150194.97</v>
      </c>
      <c r="M96" s="180"/>
    </row>
    <row r="97" spans="1:19" ht="15.75" customHeight="1" x14ac:dyDescent="0.25">
      <c r="A97" s="279" t="s">
        <v>81</v>
      </c>
      <c r="B97" s="279"/>
      <c r="C97" s="279"/>
      <c r="D97" s="279"/>
      <c r="E97" s="279"/>
      <c r="F97" s="279"/>
      <c r="G97" s="279"/>
      <c r="H97" s="279"/>
      <c r="I97" s="279"/>
      <c r="J97" s="279"/>
      <c r="K97" s="279"/>
      <c r="L97" s="279"/>
    </row>
    <row r="98" spans="1:19" x14ac:dyDescent="0.25">
      <c r="A98" s="279" t="s">
        <v>14</v>
      </c>
      <c r="B98" s="279"/>
      <c r="C98" s="279"/>
      <c r="D98" s="279"/>
      <c r="E98" s="279"/>
      <c r="F98" s="279"/>
      <c r="G98" s="279"/>
      <c r="H98" s="279"/>
      <c r="I98" s="279"/>
      <c r="J98" s="279"/>
      <c r="K98" s="279"/>
      <c r="L98" s="279"/>
    </row>
    <row r="99" spans="1:19" ht="168.75" customHeight="1" x14ac:dyDescent="0.25">
      <c r="A99" s="114" t="s">
        <v>15</v>
      </c>
      <c r="B99" s="123">
        <v>2</v>
      </c>
      <c r="C99" s="123">
        <v>4.5</v>
      </c>
      <c r="D99" s="123">
        <v>1.3</v>
      </c>
      <c r="E99" s="141" t="s">
        <v>521</v>
      </c>
      <c r="F99" s="25" t="s">
        <v>426</v>
      </c>
      <c r="G99" s="25" t="s">
        <v>423</v>
      </c>
      <c r="H99" s="25" t="s">
        <v>422</v>
      </c>
      <c r="I99" s="25" t="s">
        <v>424</v>
      </c>
      <c r="J99" s="25" t="s">
        <v>425</v>
      </c>
      <c r="K99" s="25" t="s">
        <v>431</v>
      </c>
      <c r="L99" s="214">
        <v>17256.5</v>
      </c>
      <c r="S99" s="124"/>
    </row>
    <row r="100" spans="1:19" ht="75" x14ac:dyDescent="0.25">
      <c r="A100" s="114" t="s">
        <v>18</v>
      </c>
      <c r="B100" s="123">
        <v>2</v>
      </c>
      <c r="C100" s="123">
        <v>4</v>
      </c>
      <c r="D100" s="123">
        <v>1.5</v>
      </c>
      <c r="E100" s="141" t="s">
        <v>521</v>
      </c>
      <c r="F100" s="25" t="s">
        <v>427</v>
      </c>
      <c r="G100" s="25" t="s">
        <v>428</v>
      </c>
      <c r="H100" s="25" t="s">
        <v>82</v>
      </c>
      <c r="I100" s="25" t="s">
        <v>429</v>
      </c>
      <c r="J100" s="25" t="s">
        <v>430</v>
      </c>
      <c r="K100" s="25" t="s">
        <v>432</v>
      </c>
      <c r="L100" s="214">
        <v>15219.26</v>
      </c>
    </row>
    <row r="101" spans="1:19" ht="141.75" customHeight="1" x14ac:dyDescent="0.25">
      <c r="A101" s="114" t="s">
        <v>19</v>
      </c>
      <c r="B101" s="125">
        <v>5</v>
      </c>
      <c r="C101" s="125">
        <v>4</v>
      </c>
      <c r="D101" s="125">
        <v>1</v>
      </c>
      <c r="E101" s="135" t="s">
        <v>521</v>
      </c>
      <c r="F101" s="25" t="s">
        <v>433</v>
      </c>
      <c r="G101" s="25" t="s">
        <v>434</v>
      </c>
      <c r="H101" s="25" t="s">
        <v>498</v>
      </c>
      <c r="I101" s="25" t="s">
        <v>435</v>
      </c>
      <c r="J101" s="25" t="s">
        <v>436</v>
      </c>
      <c r="K101" s="25" t="s">
        <v>499</v>
      </c>
      <c r="L101" s="214">
        <v>40562.410000000003</v>
      </c>
    </row>
    <row r="102" spans="1:19" ht="241.5" customHeight="1" x14ac:dyDescent="0.25">
      <c r="A102" s="117" t="s">
        <v>20</v>
      </c>
      <c r="B102" s="220">
        <v>2</v>
      </c>
      <c r="C102" s="221" t="s">
        <v>546</v>
      </c>
      <c r="D102" s="221" t="s">
        <v>547</v>
      </c>
      <c r="E102" s="196" t="s">
        <v>521</v>
      </c>
      <c r="F102" s="144" t="s">
        <v>548</v>
      </c>
      <c r="G102" s="144" t="s">
        <v>549</v>
      </c>
      <c r="H102" s="144" t="s">
        <v>35</v>
      </c>
      <c r="I102" s="144" t="s">
        <v>550</v>
      </c>
      <c r="J102" s="144" t="s">
        <v>551</v>
      </c>
      <c r="K102" s="144" t="s">
        <v>309</v>
      </c>
      <c r="L102" s="258">
        <v>9616.16</v>
      </c>
      <c r="M102" s="172"/>
    </row>
    <row r="103" spans="1:19" ht="241.5" customHeight="1" x14ac:dyDescent="0.25">
      <c r="A103" s="117" t="s">
        <v>713</v>
      </c>
      <c r="B103" s="220">
        <v>2</v>
      </c>
      <c r="C103" s="221">
        <v>4</v>
      </c>
      <c r="D103" s="221">
        <v>1</v>
      </c>
      <c r="E103" s="196" t="s">
        <v>521</v>
      </c>
      <c r="F103" s="117" t="s">
        <v>714</v>
      </c>
      <c r="G103" s="117" t="s">
        <v>715</v>
      </c>
      <c r="H103" s="144" t="s">
        <v>82</v>
      </c>
      <c r="I103" s="117" t="s">
        <v>716</v>
      </c>
      <c r="J103" s="117" t="s">
        <v>717</v>
      </c>
      <c r="K103" s="144" t="s">
        <v>432</v>
      </c>
      <c r="L103" s="255">
        <v>17188.57</v>
      </c>
      <c r="M103" s="172"/>
    </row>
    <row r="104" spans="1:19" x14ac:dyDescent="0.25">
      <c r="A104" s="37"/>
      <c r="B104" s="38"/>
      <c r="C104" s="38"/>
      <c r="D104" s="38"/>
      <c r="E104" s="38"/>
      <c r="F104" s="22"/>
      <c r="G104" s="16"/>
      <c r="H104" s="22"/>
      <c r="I104" s="22"/>
      <c r="J104" s="22"/>
      <c r="K104" s="113" t="s">
        <v>24</v>
      </c>
      <c r="L104" s="257">
        <f>L100+L99+L102+L103</f>
        <v>59280.49</v>
      </c>
      <c r="M104" s="184"/>
    </row>
    <row r="105" spans="1:19" x14ac:dyDescent="0.25">
      <c r="A105" s="37"/>
      <c r="B105" s="38"/>
      <c r="C105" s="38"/>
      <c r="D105" s="38"/>
      <c r="E105" s="38"/>
      <c r="F105" s="22"/>
      <c r="G105" s="16"/>
      <c r="H105" s="22"/>
      <c r="I105" s="22"/>
      <c r="J105" s="22"/>
      <c r="K105" s="113" t="s">
        <v>25</v>
      </c>
      <c r="L105" s="257">
        <f>L101</f>
        <v>40562.410000000003</v>
      </c>
      <c r="M105" s="172"/>
    </row>
    <row r="106" spans="1:19" x14ac:dyDescent="0.25">
      <c r="A106" s="18"/>
      <c r="B106" s="19"/>
      <c r="C106" s="19"/>
      <c r="D106" s="19"/>
      <c r="E106" s="19"/>
      <c r="F106" s="20"/>
      <c r="G106" s="20"/>
      <c r="H106" s="20"/>
      <c r="I106" s="20"/>
      <c r="J106" s="20"/>
      <c r="K106" s="113" t="s">
        <v>26</v>
      </c>
      <c r="L106" s="247">
        <f>L105+L104</f>
        <v>99842.9</v>
      </c>
      <c r="M106" s="183"/>
    </row>
    <row r="107" spans="1:19" x14ac:dyDescent="0.25">
      <c r="A107" s="279" t="s">
        <v>84</v>
      </c>
      <c r="B107" s="279"/>
      <c r="C107" s="279"/>
      <c r="D107" s="279"/>
      <c r="E107" s="279"/>
      <c r="F107" s="279"/>
      <c r="G107" s="279"/>
      <c r="H107" s="279"/>
      <c r="I107" s="279"/>
      <c r="J107" s="279"/>
      <c r="K107" s="279"/>
      <c r="L107" s="279"/>
    </row>
    <row r="108" spans="1:19" ht="15" customHeight="1" x14ac:dyDescent="0.25">
      <c r="A108" s="279" t="s">
        <v>14</v>
      </c>
      <c r="B108" s="279"/>
      <c r="C108" s="279"/>
      <c r="D108" s="279"/>
      <c r="E108" s="279"/>
      <c r="F108" s="279"/>
      <c r="G108" s="279"/>
      <c r="H108" s="279"/>
      <c r="I108" s="279"/>
      <c r="J108" s="279"/>
      <c r="K108" s="279"/>
      <c r="L108" s="279"/>
    </row>
    <row r="109" spans="1:19" ht="270" x14ac:dyDescent="0.25">
      <c r="A109" s="8" t="s">
        <v>15</v>
      </c>
      <c r="B109" s="23">
        <v>5</v>
      </c>
      <c r="C109" s="23">
        <v>1.4</v>
      </c>
      <c r="D109" s="23" t="s">
        <v>86</v>
      </c>
      <c r="E109" s="140" t="s">
        <v>522</v>
      </c>
      <c r="F109" s="25" t="s">
        <v>87</v>
      </c>
      <c r="G109" s="25" t="s">
        <v>335</v>
      </c>
      <c r="H109" s="25" t="s">
        <v>334</v>
      </c>
      <c r="I109" s="25" t="s">
        <v>88</v>
      </c>
      <c r="J109" s="25" t="s">
        <v>89</v>
      </c>
      <c r="K109" s="25" t="s">
        <v>337</v>
      </c>
      <c r="L109" s="214">
        <v>40500</v>
      </c>
    </row>
    <row r="110" spans="1:19" s="111" customFormat="1" ht="135" x14ac:dyDescent="0.25">
      <c r="A110" s="126" t="s">
        <v>18</v>
      </c>
      <c r="B110" s="109">
        <v>2</v>
      </c>
      <c r="C110" s="109" t="s">
        <v>90</v>
      </c>
      <c r="D110" s="109" t="s">
        <v>91</v>
      </c>
      <c r="E110" s="142" t="s">
        <v>522</v>
      </c>
      <c r="F110" s="110" t="s">
        <v>235</v>
      </c>
      <c r="G110" s="110" t="s">
        <v>336</v>
      </c>
      <c r="H110" s="110" t="s">
        <v>671</v>
      </c>
      <c r="I110" s="110" t="s">
        <v>236</v>
      </c>
      <c r="J110" s="110" t="s">
        <v>85</v>
      </c>
      <c r="K110" s="110" t="s">
        <v>672</v>
      </c>
      <c r="L110" s="259">
        <v>106500</v>
      </c>
    </row>
    <row r="111" spans="1:19" x14ac:dyDescent="0.25">
      <c r="A111" s="39"/>
      <c r="B111" s="40"/>
      <c r="C111" s="40"/>
      <c r="D111" s="40"/>
      <c r="E111" s="40"/>
      <c r="F111" s="29"/>
      <c r="G111" s="29"/>
      <c r="H111" s="29"/>
      <c r="I111" s="29"/>
      <c r="J111" s="29"/>
      <c r="K111" s="113" t="s">
        <v>24</v>
      </c>
      <c r="L111" s="257">
        <f>L110</f>
        <v>106500</v>
      </c>
    </row>
    <row r="112" spans="1:19" x14ac:dyDescent="0.25">
      <c r="A112" s="41"/>
      <c r="B112" s="42"/>
      <c r="C112" s="42"/>
      <c r="D112" s="42"/>
      <c r="E112" s="42"/>
      <c r="F112" s="32"/>
      <c r="G112" s="32"/>
      <c r="H112" s="32"/>
      <c r="I112" s="32"/>
      <c r="J112" s="32"/>
      <c r="K112" s="113" t="s">
        <v>25</v>
      </c>
      <c r="L112" s="257">
        <f>L109</f>
        <v>40500</v>
      </c>
    </row>
    <row r="113" spans="1:12" x14ac:dyDescent="0.25">
      <c r="A113" s="34"/>
      <c r="B113" s="35"/>
      <c r="C113" s="35"/>
      <c r="D113" s="35"/>
      <c r="E113" s="35"/>
      <c r="F113" s="36"/>
      <c r="G113" s="36"/>
      <c r="H113" s="36"/>
      <c r="I113" s="36"/>
      <c r="J113" s="36"/>
      <c r="K113" s="113" t="s">
        <v>26</v>
      </c>
      <c r="L113" s="247">
        <f>L112+L111</f>
        <v>147000</v>
      </c>
    </row>
    <row r="114" spans="1:12" x14ac:dyDescent="0.25">
      <c r="A114" s="279" t="s">
        <v>92</v>
      </c>
      <c r="B114" s="279"/>
      <c r="C114" s="279"/>
      <c r="D114" s="279"/>
      <c r="E114" s="279"/>
      <c r="F114" s="279"/>
      <c r="G114" s="279"/>
      <c r="H114" s="279"/>
      <c r="I114" s="279"/>
      <c r="J114" s="279"/>
      <c r="K114" s="279"/>
      <c r="L114" s="279"/>
    </row>
    <row r="115" spans="1:12" x14ac:dyDescent="0.25">
      <c r="A115" s="279" t="s">
        <v>14</v>
      </c>
      <c r="B115" s="279"/>
      <c r="C115" s="279"/>
      <c r="D115" s="279"/>
      <c r="E115" s="279"/>
      <c r="F115" s="279"/>
      <c r="G115" s="279"/>
      <c r="H115" s="279"/>
      <c r="I115" s="279"/>
      <c r="J115" s="279"/>
      <c r="K115" s="279"/>
      <c r="L115" s="279"/>
    </row>
    <row r="116" spans="1:12" ht="120" x14ac:dyDescent="0.25">
      <c r="A116" s="8" t="s">
        <v>15</v>
      </c>
      <c r="B116" s="130">
        <v>2</v>
      </c>
      <c r="C116" s="130">
        <v>4</v>
      </c>
      <c r="D116" s="130" t="s">
        <v>224</v>
      </c>
      <c r="E116" s="129" t="s">
        <v>523</v>
      </c>
      <c r="F116" s="24" t="s">
        <v>93</v>
      </c>
      <c r="G116" s="24" t="s">
        <v>438</v>
      </c>
      <c r="H116" s="24" t="s">
        <v>673</v>
      </c>
      <c r="I116" s="24" t="s">
        <v>439</v>
      </c>
      <c r="J116" s="24" t="s">
        <v>443</v>
      </c>
      <c r="K116" s="24" t="s">
        <v>675</v>
      </c>
      <c r="L116" s="260">
        <v>17191.8</v>
      </c>
    </row>
    <row r="117" spans="1:12" ht="150" x14ac:dyDescent="0.25">
      <c r="A117" s="8" t="s">
        <v>18</v>
      </c>
      <c r="B117" s="130">
        <v>5</v>
      </c>
      <c r="C117" s="130">
        <v>4</v>
      </c>
      <c r="D117" s="130">
        <v>1</v>
      </c>
      <c r="E117" s="129" t="s">
        <v>523</v>
      </c>
      <c r="F117" s="24" t="s">
        <v>674</v>
      </c>
      <c r="G117" s="24" t="s">
        <v>440</v>
      </c>
      <c r="H117" s="24" t="s">
        <v>500</v>
      </c>
      <c r="I117" s="24" t="s">
        <v>442</v>
      </c>
      <c r="J117" s="24" t="s">
        <v>444</v>
      </c>
      <c r="K117" s="24" t="s">
        <v>676</v>
      </c>
      <c r="L117" s="260">
        <v>54305.52</v>
      </c>
    </row>
    <row r="118" spans="1:12" ht="150" x14ac:dyDescent="0.25">
      <c r="A118" s="8" t="s">
        <v>19</v>
      </c>
      <c r="B118" s="130">
        <v>2</v>
      </c>
      <c r="C118" s="130">
        <v>4</v>
      </c>
      <c r="D118" s="130" t="s">
        <v>216</v>
      </c>
      <c r="E118" s="129" t="s">
        <v>523</v>
      </c>
      <c r="F118" s="25" t="s">
        <v>95</v>
      </c>
      <c r="G118" s="25" t="s">
        <v>445</v>
      </c>
      <c r="H118" s="25" t="s">
        <v>501</v>
      </c>
      <c r="I118" s="25" t="s">
        <v>441</v>
      </c>
      <c r="J118" s="25" t="s">
        <v>444</v>
      </c>
      <c r="K118" s="25" t="s">
        <v>502</v>
      </c>
      <c r="L118" s="254">
        <v>24947.3</v>
      </c>
    </row>
    <row r="119" spans="1:12" ht="120" x14ac:dyDescent="0.25">
      <c r="A119" s="8" t="s">
        <v>20</v>
      </c>
      <c r="B119" s="130">
        <v>2</v>
      </c>
      <c r="C119" s="130">
        <v>4</v>
      </c>
      <c r="D119" s="130" t="s">
        <v>216</v>
      </c>
      <c r="E119" s="129" t="s">
        <v>523</v>
      </c>
      <c r="F119" s="25" t="s">
        <v>96</v>
      </c>
      <c r="G119" s="25" t="s">
        <v>446</v>
      </c>
      <c r="H119" s="25" t="s">
        <v>503</v>
      </c>
      <c r="I119" s="25" t="s">
        <v>447</v>
      </c>
      <c r="J119" s="25" t="s">
        <v>444</v>
      </c>
      <c r="K119" s="24" t="s">
        <v>677</v>
      </c>
      <c r="L119" s="260">
        <v>20171.8</v>
      </c>
    </row>
    <row r="120" spans="1:12" s="176" customFormat="1" ht="180" x14ac:dyDescent="0.25">
      <c r="A120" s="177" t="s">
        <v>33</v>
      </c>
      <c r="B120" s="178">
        <v>2</v>
      </c>
      <c r="C120" s="178">
        <v>4</v>
      </c>
      <c r="D120" s="178" t="s">
        <v>94</v>
      </c>
      <c r="E120" s="129" t="s">
        <v>523</v>
      </c>
      <c r="F120" s="179" t="s">
        <v>660</v>
      </c>
      <c r="G120" s="179" t="s">
        <v>661</v>
      </c>
      <c r="H120" s="177" t="s">
        <v>662</v>
      </c>
      <c r="I120" s="179" t="s">
        <v>663</v>
      </c>
      <c r="J120" s="179" t="s">
        <v>665</v>
      </c>
      <c r="K120" s="24" t="s">
        <v>664</v>
      </c>
      <c r="L120" s="260">
        <v>45783.199999999997</v>
      </c>
    </row>
    <row r="121" spans="1:12" x14ac:dyDescent="0.25">
      <c r="A121" s="39"/>
      <c r="B121" s="43"/>
      <c r="C121" s="43"/>
      <c r="D121" s="43"/>
      <c r="E121" s="43"/>
      <c r="F121" s="30"/>
      <c r="G121" s="30"/>
      <c r="H121" s="30"/>
      <c r="I121" s="30"/>
      <c r="J121" s="30"/>
      <c r="K121" s="113" t="s">
        <v>24</v>
      </c>
      <c r="L121" s="247">
        <f>L119+L118+L116+L120</f>
        <v>108094.09999999999</v>
      </c>
    </row>
    <row r="122" spans="1:12" x14ac:dyDescent="0.25">
      <c r="A122" s="41"/>
      <c r="B122" s="44"/>
      <c r="C122" s="44"/>
      <c r="D122" s="44"/>
      <c r="E122" s="44"/>
      <c r="F122" s="33"/>
      <c r="G122" s="33"/>
      <c r="H122" s="33"/>
      <c r="I122" s="33"/>
      <c r="J122" s="33"/>
      <c r="K122" s="113" t="s">
        <v>25</v>
      </c>
      <c r="L122" s="247">
        <f>L117</f>
        <v>54305.52</v>
      </c>
    </row>
    <row r="123" spans="1:12" x14ac:dyDescent="0.25">
      <c r="A123" s="34"/>
      <c r="B123" s="35"/>
      <c r="C123" s="35"/>
      <c r="D123" s="35"/>
      <c r="E123" s="35"/>
      <c r="F123" s="36"/>
      <c r="G123" s="36"/>
      <c r="H123" s="36"/>
      <c r="I123" s="36"/>
      <c r="J123" s="36"/>
      <c r="K123" s="113" t="s">
        <v>26</v>
      </c>
      <c r="L123" s="247">
        <f>L122+L121</f>
        <v>162399.62</v>
      </c>
    </row>
    <row r="124" spans="1:12" x14ac:dyDescent="0.25">
      <c r="A124" s="279" t="s">
        <v>97</v>
      </c>
      <c r="B124" s="279"/>
      <c r="C124" s="279"/>
      <c r="D124" s="279"/>
      <c r="E124" s="279"/>
      <c r="F124" s="279"/>
      <c r="G124" s="279"/>
      <c r="H124" s="279"/>
      <c r="I124" s="279"/>
      <c r="J124" s="279"/>
      <c r="K124" s="279"/>
      <c r="L124" s="279"/>
    </row>
    <row r="125" spans="1:12" x14ac:dyDescent="0.25">
      <c r="A125" s="279" t="s">
        <v>14</v>
      </c>
      <c r="B125" s="279"/>
      <c r="C125" s="279"/>
      <c r="D125" s="279"/>
      <c r="E125" s="279"/>
      <c r="F125" s="279"/>
      <c r="G125" s="279"/>
      <c r="H125" s="279"/>
      <c r="I125" s="279"/>
      <c r="J125" s="279"/>
      <c r="K125" s="279"/>
      <c r="L125" s="279"/>
    </row>
    <row r="126" spans="1:12" ht="105" x14ac:dyDescent="0.25">
      <c r="A126" s="45" t="s">
        <v>15</v>
      </c>
      <c r="B126" s="131">
        <v>2</v>
      </c>
      <c r="C126" s="132" t="s">
        <v>41</v>
      </c>
      <c r="D126" s="133">
        <v>1</v>
      </c>
      <c r="E126" s="143" t="s">
        <v>524</v>
      </c>
      <c r="F126" s="46" t="s">
        <v>98</v>
      </c>
      <c r="G126" s="47" t="s">
        <v>99</v>
      </c>
      <c r="H126" s="48" t="s">
        <v>504</v>
      </c>
      <c r="I126" s="49" t="s">
        <v>100</v>
      </c>
      <c r="J126" s="49" t="s">
        <v>791</v>
      </c>
      <c r="K126" s="47" t="s">
        <v>505</v>
      </c>
      <c r="L126" s="261">
        <v>24077</v>
      </c>
    </row>
    <row r="127" spans="1:12" ht="90" x14ac:dyDescent="0.25">
      <c r="A127" s="45" t="s">
        <v>18</v>
      </c>
      <c r="B127" s="133">
        <v>2</v>
      </c>
      <c r="C127" s="132" t="s">
        <v>41</v>
      </c>
      <c r="D127" s="133">
        <v>1</v>
      </c>
      <c r="E127" s="143" t="s">
        <v>524</v>
      </c>
      <c r="F127" s="46" t="s">
        <v>101</v>
      </c>
      <c r="G127" s="47" t="s">
        <v>448</v>
      </c>
      <c r="H127" s="47" t="s">
        <v>504</v>
      </c>
      <c r="I127" s="49" t="s">
        <v>100</v>
      </c>
      <c r="J127" s="49" t="s">
        <v>791</v>
      </c>
      <c r="K127" s="47" t="s">
        <v>506</v>
      </c>
      <c r="L127" s="261">
        <v>24077</v>
      </c>
    </row>
    <row r="128" spans="1:12" ht="90" x14ac:dyDescent="0.25">
      <c r="A128" s="45" t="s">
        <v>19</v>
      </c>
      <c r="B128" s="131">
        <v>2</v>
      </c>
      <c r="C128" s="132" t="s">
        <v>41</v>
      </c>
      <c r="D128" s="133">
        <v>1</v>
      </c>
      <c r="E128" s="143" t="s">
        <v>524</v>
      </c>
      <c r="F128" s="46" t="s">
        <v>102</v>
      </c>
      <c r="G128" s="47" t="s">
        <v>449</v>
      </c>
      <c r="H128" s="47" t="s">
        <v>504</v>
      </c>
      <c r="I128" s="49" t="s">
        <v>100</v>
      </c>
      <c r="J128" s="49" t="s">
        <v>791</v>
      </c>
      <c r="K128" s="47" t="s">
        <v>507</v>
      </c>
      <c r="L128" s="261">
        <v>24427</v>
      </c>
    </row>
    <row r="129" spans="1:258" s="185" customFormat="1" ht="154.5" customHeight="1" x14ac:dyDescent="0.25">
      <c r="A129" s="191" t="s">
        <v>20</v>
      </c>
      <c r="B129" s="133">
        <v>5</v>
      </c>
      <c r="C129" s="190">
        <v>1</v>
      </c>
      <c r="D129" s="133">
        <v>1</v>
      </c>
      <c r="E129" s="143" t="s">
        <v>524</v>
      </c>
      <c r="F129" s="194" t="s">
        <v>688</v>
      </c>
      <c r="G129" s="7" t="s">
        <v>689</v>
      </c>
      <c r="H129" s="193" t="s">
        <v>53</v>
      </c>
      <c r="I129" s="7" t="s">
        <v>690</v>
      </c>
      <c r="J129" s="7" t="s">
        <v>444</v>
      </c>
      <c r="K129" s="7" t="s">
        <v>369</v>
      </c>
      <c r="L129" s="250" t="s">
        <v>691</v>
      </c>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c r="CA129" s="192"/>
      <c r="CB129" s="192"/>
      <c r="CC129" s="192"/>
      <c r="CD129" s="192"/>
      <c r="CE129" s="192"/>
      <c r="CF129" s="192"/>
      <c r="CG129" s="192"/>
      <c r="CH129" s="192"/>
      <c r="CI129" s="192"/>
      <c r="CJ129" s="192"/>
      <c r="CK129" s="192"/>
      <c r="CL129" s="192"/>
      <c r="CM129" s="192"/>
      <c r="CN129" s="192"/>
      <c r="CO129" s="192"/>
      <c r="CP129" s="192"/>
      <c r="CQ129" s="192"/>
      <c r="CR129" s="192"/>
      <c r="CS129" s="192"/>
      <c r="CT129" s="192"/>
      <c r="CU129" s="192"/>
      <c r="CV129" s="192"/>
      <c r="CW129" s="192"/>
      <c r="CX129" s="192"/>
      <c r="CY129" s="192"/>
      <c r="CZ129" s="192"/>
      <c r="DA129" s="192"/>
      <c r="DB129" s="192"/>
      <c r="DC129" s="192"/>
      <c r="DD129" s="192"/>
      <c r="DE129" s="192"/>
      <c r="DF129" s="192"/>
      <c r="DG129" s="192"/>
      <c r="DH129" s="192"/>
      <c r="DI129" s="192"/>
      <c r="DJ129" s="192"/>
      <c r="DK129" s="192"/>
      <c r="DL129" s="192"/>
      <c r="DM129" s="192"/>
      <c r="DN129" s="192"/>
      <c r="DO129" s="192"/>
      <c r="DP129" s="192"/>
      <c r="DQ129" s="192"/>
      <c r="DR129" s="192"/>
      <c r="DS129" s="192"/>
      <c r="DT129" s="192"/>
      <c r="DU129" s="192"/>
      <c r="DV129" s="192"/>
      <c r="DW129" s="192"/>
      <c r="DX129" s="192"/>
      <c r="DY129" s="192"/>
      <c r="DZ129" s="192"/>
      <c r="EA129" s="192"/>
      <c r="EB129" s="192"/>
      <c r="EC129" s="192"/>
      <c r="ED129" s="192"/>
      <c r="EE129" s="192"/>
      <c r="EF129" s="192"/>
      <c r="EG129" s="192"/>
      <c r="EH129" s="192"/>
      <c r="EI129" s="192"/>
      <c r="EJ129" s="192"/>
      <c r="EK129" s="192"/>
      <c r="EL129" s="192"/>
      <c r="EM129" s="192"/>
      <c r="EN129" s="192"/>
      <c r="EO129" s="192"/>
      <c r="EP129" s="192"/>
      <c r="EQ129" s="192"/>
      <c r="ER129" s="192"/>
      <c r="ES129" s="192"/>
      <c r="ET129" s="192"/>
      <c r="EU129" s="192"/>
      <c r="EV129" s="192"/>
      <c r="EW129" s="192"/>
      <c r="EX129" s="192"/>
      <c r="EY129" s="192"/>
      <c r="EZ129" s="192"/>
      <c r="FA129" s="192"/>
      <c r="FB129" s="192"/>
      <c r="FC129" s="192"/>
      <c r="FD129" s="192"/>
      <c r="FE129" s="192"/>
      <c r="FF129" s="192"/>
      <c r="FG129" s="192"/>
      <c r="FH129" s="192"/>
      <c r="FI129" s="192"/>
      <c r="FJ129" s="192"/>
      <c r="FK129" s="192"/>
      <c r="FL129" s="192"/>
      <c r="FM129" s="192"/>
      <c r="FN129" s="192"/>
      <c r="FO129" s="192"/>
      <c r="FP129" s="192"/>
      <c r="FQ129" s="192"/>
      <c r="FR129" s="192"/>
      <c r="FS129" s="192"/>
      <c r="FT129" s="192"/>
      <c r="FU129" s="192"/>
      <c r="FV129" s="192"/>
      <c r="FW129" s="192"/>
      <c r="FX129" s="192"/>
      <c r="FY129" s="192"/>
      <c r="FZ129" s="192"/>
      <c r="GA129" s="192"/>
      <c r="GB129" s="192"/>
      <c r="GC129" s="192"/>
      <c r="GD129" s="192"/>
      <c r="GE129" s="192"/>
      <c r="GF129" s="192"/>
      <c r="GG129" s="192"/>
      <c r="GH129" s="192"/>
      <c r="GI129" s="192"/>
      <c r="GJ129" s="192"/>
      <c r="GK129" s="192"/>
      <c r="GL129" s="192"/>
      <c r="GM129" s="192"/>
      <c r="GN129" s="192"/>
      <c r="GO129" s="192"/>
      <c r="GP129" s="192"/>
      <c r="GQ129" s="192"/>
      <c r="GR129" s="192"/>
      <c r="GS129" s="192"/>
      <c r="GT129" s="192"/>
      <c r="GU129" s="192"/>
      <c r="GV129" s="192"/>
      <c r="GW129" s="192"/>
      <c r="GX129" s="192"/>
      <c r="GY129" s="192"/>
      <c r="GZ129" s="192"/>
      <c r="HA129" s="192"/>
      <c r="HB129" s="192"/>
      <c r="HC129" s="192"/>
      <c r="HD129" s="192"/>
      <c r="HE129" s="192"/>
      <c r="HF129" s="192"/>
      <c r="HG129" s="192"/>
      <c r="HH129" s="192"/>
      <c r="HI129" s="192"/>
      <c r="HJ129" s="192"/>
      <c r="HK129" s="192"/>
      <c r="HL129" s="192"/>
      <c r="HM129" s="192"/>
      <c r="HN129" s="192"/>
      <c r="HO129" s="192"/>
      <c r="HP129" s="192"/>
      <c r="HQ129" s="192"/>
      <c r="HR129" s="192"/>
      <c r="HS129" s="192"/>
      <c r="HT129" s="192"/>
      <c r="HU129" s="192"/>
      <c r="HV129" s="192"/>
      <c r="HW129" s="192"/>
      <c r="HX129" s="192"/>
      <c r="HY129" s="192"/>
      <c r="HZ129" s="192"/>
      <c r="IA129" s="192"/>
      <c r="IB129" s="192"/>
      <c r="IC129" s="192"/>
      <c r="ID129" s="192"/>
      <c r="IE129" s="192"/>
      <c r="IF129" s="192"/>
      <c r="IG129" s="192"/>
      <c r="IH129" s="192"/>
      <c r="II129" s="192"/>
      <c r="IJ129" s="192"/>
      <c r="IK129" s="192"/>
      <c r="IL129" s="192"/>
      <c r="IM129" s="192"/>
      <c r="IN129" s="192"/>
      <c r="IO129" s="192"/>
      <c r="IP129" s="192"/>
      <c r="IQ129" s="192"/>
      <c r="IR129" s="192"/>
      <c r="IS129" s="192"/>
      <c r="IT129" s="192"/>
      <c r="IU129" s="192"/>
      <c r="IV129" s="192"/>
      <c r="IW129" s="192"/>
      <c r="IX129" s="192"/>
    </row>
    <row r="130" spans="1:258" x14ac:dyDescent="0.25">
      <c r="A130" s="50"/>
      <c r="B130" s="51"/>
      <c r="C130" s="51"/>
      <c r="D130" s="51"/>
      <c r="E130" s="51"/>
      <c r="F130" s="51"/>
      <c r="G130" s="51"/>
      <c r="H130" s="51"/>
      <c r="I130" s="51"/>
      <c r="J130" s="51"/>
      <c r="K130" s="239" t="s">
        <v>24</v>
      </c>
      <c r="L130" s="247">
        <f>L128+L127+L126</f>
        <v>72581</v>
      </c>
    </row>
    <row r="131" spans="1:258" x14ac:dyDescent="0.25">
      <c r="A131" s="50"/>
      <c r="B131" s="51"/>
      <c r="C131" s="51"/>
      <c r="D131" s="51"/>
      <c r="E131" s="51"/>
      <c r="F131" s="51"/>
      <c r="G131" s="51"/>
      <c r="H131" s="51"/>
      <c r="I131" s="51"/>
      <c r="J131" s="51"/>
      <c r="K131" s="239" t="s">
        <v>25</v>
      </c>
      <c r="L131" s="247">
        <v>23157</v>
      </c>
    </row>
    <row r="132" spans="1:258" x14ac:dyDescent="0.25">
      <c r="A132" s="52"/>
      <c r="B132" s="53"/>
      <c r="C132" s="53"/>
      <c r="D132" s="53"/>
      <c r="E132" s="53"/>
      <c r="F132" s="53"/>
      <c r="G132" s="53"/>
      <c r="H132" s="53"/>
      <c r="I132" s="53"/>
      <c r="J132" s="53"/>
      <c r="K132" s="239" t="s">
        <v>26</v>
      </c>
      <c r="L132" s="247">
        <f>L130+L131</f>
        <v>95738</v>
      </c>
    </row>
    <row r="133" spans="1:258" x14ac:dyDescent="0.25">
      <c r="A133" s="279" t="s">
        <v>103</v>
      </c>
      <c r="B133" s="279"/>
      <c r="C133" s="279"/>
      <c r="D133" s="279"/>
      <c r="E133" s="279"/>
      <c r="F133" s="279"/>
      <c r="G133" s="279"/>
      <c r="H133" s="279"/>
      <c r="I133" s="279"/>
      <c r="J133" s="279"/>
      <c r="K133" s="279"/>
      <c r="L133" s="279"/>
    </row>
    <row r="134" spans="1:258" x14ac:dyDescent="0.25">
      <c r="A134" s="279" t="s">
        <v>11</v>
      </c>
      <c r="B134" s="279"/>
      <c r="C134" s="279"/>
      <c r="D134" s="279"/>
      <c r="E134" s="279"/>
      <c r="F134" s="279"/>
      <c r="G134" s="279"/>
      <c r="H134" s="279"/>
      <c r="I134" s="279"/>
      <c r="J134" s="279"/>
      <c r="K134" s="279"/>
      <c r="L134" s="279"/>
    </row>
    <row r="135" spans="1:258" ht="120" x14ac:dyDescent="0.25">
      <c r="A135" s="5" t="s">
        <v>15</v>
      </c>
      <c r="B135" s="6">
        <v>5</v>
      </c>
      <c r="C135" s="6" t="s">
        <v>141</v>
      </c>
      <c r="D135" s="6" t="s">
        <v>265</v>
      </c>
      <c r="E135" s="135" t="s">
        <v>525</v>
      </c>
      <c r="F135" s="7" t="s">
        <v>266</v>
      </c>
      <c r="G135" s="7" t="s">
        <v>267</v>
      </c>
      <c r="H135" s="7" t="s">
        <v>268</v>
      </c>
      <c r="I135" s="7" t="s">
        <v>269</v>
      </c>
      <c r="J135" s="7" t="s">
        <v>270</v>
      </c>
      <c r="K135" s="7" t="s">
        <v>271</v>
      </c>
      <c r="L135" s="250">
        <v>45250</v>
      </c>
    </row>
    <row r="136" spans="1:258" ht="150" hidden="1" x14ac:dyDescent="0.25">
      <c r="A136" s="116" t="s">
        <v>18</v>
      </c>
      <c r="B136" s="118">
        <v>5</v>
      </c>
      <c r="C136" s="118">
        <v>1</v>
      </c>
      <c r="D136" s="118" t="s">
        <v>272</v>
      </c>
      <c r="E136" s="135" t="s">
        <v>526</v>
      </c>
      <c r="F136" s="117" t="s">
        <v>273</v>
      </c>
      <c r="G136" s="117" t="s">
        <v>338</v>
      </c>
      <c r="H136" s="117" t="s">
        <v>339</v>
      </c>
      <c r="I136" s="117" t="s">
        <v>274</v>
      </c>
      <c r="J136" s="117" t="s">
        <v>270</v>
      </c>
      <c r="K136" s="117" t="s">
        <v>340</v>
      </c>
      <c r="L136" s="255"/>
    </row>
    <row r="137" spans="1:258" x14ac:dyDescent="0.25">
      <c r="A137" s="279" t="s">
        <v>14</v>
      </c>
      <c r="B137" s="279"/>
      <c r="C137" s="279"/>
      <c r="D137" s="279"/>
      <c r="E137" s="279"/>
      <c r="F137" s="279"/>
      <c r="G137" s="279"/>
      <c r="H137" s="279"/>
      <c r="I137" s="279"/>
      <c r="J137" s="279"/>
      <c r="K137" s="279"/>
      <c r="L137" s="279"/>
    </row>
    <row r="138" spans="1:258" ht="75" x14ac:dyDescent="0.25">
      <c r="A138" s="222" t="s">
        <v>15</v>
      </c>
      <c r="B138" s="119">
        <v>2</v>
      </c>
      <c r="C138" s="119">
        <v>1.5</v>
      </c>
      <c r="D138" s="119">
        <v>1.2</v>
      </c>
      <c r="E138" s="144" t="s">
        <v>527</v>
      </c>
      <c r="F138" s="115" t="s">
        <v>104</v>
      </c>
      <c r="G138" s="96" t="s">
        <v>105</v>
      </c>
      <c r="H138" s="104" t="s">
        <v>106</v>
      </c>
      <c r="I138" s="96" t="s">
        <v>308</v>
      </c>
      <c r="J138" s="96" t="s">
        <v>107</v>
      </c>
      <c r="K138" s="96" t="s">
        <v>298</v>
      </c>
      <c r="L138" s="262">
        <v>6460.1</v>
      </c>
    </row>
    <row r="139" spans="1:258" ht="45" x14ac:dyDescent="0.25">
      <c r="A139" s="222" t="s">
        <v>18</v>
      </c>
      <c r="B139" s="119">
        <v>2</v>
      </c>
      <c r="C139" s="119">
        <v>1</v>
      </c>
      <c r="D139" s="119">
        <v>1</v>
      </c>
      <c r="E139" s="144" t="s">
        <v>527</v>
      </c>
      <c r="F139" s="115" t="s">
        <v>108</v>
      </c>
      <c r="G139" s="96" t="s">
        <v>109</v>
      </c>
      <c r="H139" s="96" t="s">
        <v>110</v>
      </c>
      <c r="I139" s="96" t="s">
        <v>303</v>
      </c>
      <c r="J139" s="96" t="s">
        <v>111</v>
      </c>
      <c r="K139" s="96" t="s">
        <v>299</v>
      </c>
      <c r="L139" s="262">
        <v>8967.3799999999992</v>
      </c>
    </row>
    <row r="140" spans="1:258" ht="63.75" x14ac:dyDescent="0.25">
      <c r="A140" s="222" t="s">
        <v>19</v>
      </c>
      <c r="B140" s="119">
        <v>2</v>
      </c>
      <c r="C140" s="119">
        <v>1.4</v>
      </c>
      <c r="D140" s="119">
        <v>1.2</v>
      </c>
      <c r="E140" s="144" t="s">
        <v>527</v>
      </c>
      <c r="F140" s="105" t="s">
        <v>112</v>
      </c>
      <c r="G140" s="96" t="s">
        <v>113</v>
      </c>
      <c r="H140" s="106" t="s">
        <v>114</v>
      </c>
      <c r="I140" s="96" t="s">
        <v>304</v>
      </c>
      <c r="J140" s="107" t="s">
        <v>115</v>
      </c>
      <c r="K140" s="96" t="s">
        <v>297</v>
      </c>
      <c r="L140" s="262">
        <v>13388.4</v>
      </c>
    </row>
    <row r="141" spans="1:258" ht="60" x14ac:dyDescent="0.25">
      <c r="A141" s="222" t="s">
        <v>20</v>
      </c>
      <c r="B141" s="119">
        <v>2</v>
      </c>
      <c r="C141" s="119">
        <v>1.4</v>
      </c>
      <c r="D141" s="119">
        <v>1.2</v>
      </c>
      <c r="E141" s="144" t="s">
        <v>527</v>
      </c>
      <c r="F141" s="115" t="s">
        <v>116</v>
      </c>
      <c r="G141" s="96" t="s">
        <v>117</v>
      </c>
      <c r="H141" s="96" t="s">
        <v>82</v>
      </c>
      <c r="I141" s="96" t="s">
        <v>305</v>
      </c>
      <c r="J141" s="107" t="s">
        <v>118</v>
      </c>
      <c r="K141" s="96" t="s">
        <v>300</v>
      </c>
      <c r="L141" s="263">
        <v>6884.66</v>
      </c>
    </row>
    <row r="142" spans="1:258" ht="75" x14ac:dyDescent="0.25">
      <c r="A142" s="222" t="s">
        <v>33</v>
      </c>
      <c r="B142" s="119">
        <v>2</v>
      </c>
      <c r="C142" s="119">
        <v>4</v>
      </c>
      <c r="D142" s="119" t="s">
        <v>119</v>
      </c>
      <c r="E142" s="144" t="s">
        <v>527</v>
      </c>
      <c r="F142" s="115" t="s">
        <v>120</v>
      </c>
      <c r="G142" s="103" t="s">
        <v>121</v>
      </c>
      <c r="H142" s="96" t="s">
        <v>450</v>
      </c>
      <c r="I142" s="96" t="s">
        <v>306</v>
      </c>
      <c r="J142" s="107" t="s">
        <v>122</v>
      </c>
      <c r="K142" s="96" t="s">
        <v>301</v>
      </c>
      <c r="L142" s="263">
        <v>18699.02</v>
      </c>
    </row>
    <row r="143" spans="1:258" ht="120" x14ac:dyDescent="0.25">
      <c r="A143" s="222" t="s">
        <v>36</v>
      </c>
      <c r="B143" s="119">
        <v>5</v>
      </c>
      <c r="C143" s="119" t="s">
        <v>83</v>
      </c>
      <c r="D143" s="119" t="s">
        <v>91</v>
      </c>
      <c r="E143" s="144" t="s">
        <v>527</v>
      </c>
      <c r="F143" s="108" t="s">
        <v>234</v>
      </c>
      <c r="G143" s="96" t="s">
        <v>123</v>
      </c>
      <c r="H143" s="96" t="s">
        <v>82</v>
      </c>
      <c r="I143" s="96" t="s">
        <v>307</v>
      </c>
      <c r="J143" s="96" t="s">
        <v>124</v>
      </c>
      <c r="K143" s="96" t="s">
        <v>302</v>
      </c>
      <c r="L143" s="262">
        <v>53900</v>
      </c>
    </row>
    <row r="144" spans="1:258" s="88" customFormat="1" ht="111" customHeight="1" x14ac:dyDescent="0.25">
      <c r="A144" s="157" t="s">
        <v>58</v>
      </c>
      <c r="B144" s="164">
        <v>2</v>
      </c>
      <c r="C144" s="158" t="s">
        <v>592</v>
      </c>
      <c r="D144" s="158" t="s">
        <v>623</v>
      </c>
      <c r="E144" s="159" t="s">
        <v>527</v>
      </c>
      <c r="F144" s="160" t="s">
        <v>624</v>
      </c>
      <c r="G144" s="161" t="s">
        <v>625</v>
      </c>
      <c r="H144" s="162" t="s">
        <v>82</v>
      </c>
      <c r="I144" s="162" t="s">
        <v>626</v>
      </c>
      <c r="J144" s="165" t="s">
        <v>627</v>
      </c>
      <c r="K144" s="163" t="s">
        <v>628</v>
      </c>
      <c r="L144" s="264">
        <v>20050</v>
      </c>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c r="CF144" s="166"/>
      <c r="CG144" s="166"/>
      <c r="CH144" s="166"/>
      <c r="CI144" s="166"/>
      <c r="CJ144" s="166"/>
      <c r="CK144" s="166"/>
      <c r="CL144" s="166"/>
      <c r="CM144" s="166"/>
      <c r="CN144" s="166"/>
      <c r="CO144" s="166"/>
      <c r="CP144" s="166"/>
      <c r="CQ144" s="166"/>
      <c r="CR144" s="166"/>
      <c r="CS144" s="166"/>
      <c r="CT144" s="166"/>
      <c r="CU144" s="166"/>
      <c r="CV144" s="166"/>
      <c r="CW144" s="166"/>
      <c r="CX144" s="166"/>
      <c r="CY144" s="166"/>
      <c r="CZ144" s="166"/>
      <c r="DA144" s="166"/>
      <c r="DB144" s="166"/>
      <c r="DC144" s="166"/>
      <c r="DD144" s="166"/>
      <c r="DE144" s="166"/>
      <c r="DF144" s="166"/>
      <c r="DG144" s="166"/>
      <c r="DH144" s="166"/>
      <c r="DI144" s="166"/>
      <c r="DJ144" s="166"/>
      <c r="DK144" s="166"/>
      <c r="DL144" s="166"/>
      <c r="DM144" s="166"/>
      <c r="DN144" s="166"/>
      <c r="DO144" s="166"/>
      <c r="DP144" s="166"/>
      <c r="DQ144" s="166"/>
      <c r="DR144" s="166"/>
      <c r="DS144" s="166"/>
      <c r="DT144" s="166"/>
      <c r="DU144" s="166"/>
      <c r="DV144" s="166"/>
      <c r="DW144" s="166"/>
      <c r="DX144" s="166"/>
      <c r="DY144" s="166"/>
      <c r="DZ144" s="166"/>
      <c r="EA144" s="166"/>
      <c r="EB144" s="166"/>
      <c r="EC144" s="166"/>
      <c r="ED144" s="166"/>
      <c r="EE144" s="166"/>
      <c r="EF144" s="166"/>
      <c r="EG144" s="166"/>
      <c r="EH144" s="166"/>
      <c r="EI144" s="166"/>
      <c r="EJ144" s="166"/>
      <c r="EK144" s="166"/>
      <c r="EL144" s="166"/>
      <c r="EM144" s="166"/>
      <c r="EN144" s="166"/>
      <c r="EO144" s="166"/>
      <c r="EP144" s="166"/>
      <c r="EQ144" s="166"/>
      <c r="ER144" s="166"/>
      <c r="ES144" s="166"/>
      <c r="ET144" s="166"/>
      <c r="EU144" s="166"/>
      <c r="EV144" s="166"/>
      <c r="EW144" s="166"/>
      <c r="EX144" s="166"/>
      <c r="EY144" s="166"/>
      <c r="EZ144" s="166"/>
      <c r="FA144" s="166"/>
      <c r="FB144" s="166"/>
      <c r="FC144" s="166"/>
      <c r="FD144" s="166"/>
      <c r="FE144" s="166"/>
      <c r="FF144" s="166"/>
      <c r="FG144" s="166"/>
      <c r="FH144" s="166"/>
      <c r="FI144" s="166"/>
      <c r="FJ144" s="166"/>
      <c r="FK144" s="166"/>
      <c r="FL144" s="166"/>
      <c r="FM144" s="166"/>
      <c r="FN144" s="166"/>
      <c r="FO144" s="166"/>
      <c r="FP144" s="166"/>
      <c r="FQ144" s="166"/>
      <c r="FR144" s="166"/>
      <c r="FS144" s="166"/>
      <c r="FT144" s="166"/>
      <c r="FU144" s="166"/>
      <c r="FV144" s="166"/>
      <c r="FW144" s="166"/>
      <c r="FX144" s="166"/>
      <c r="FY144" s="166"/>
      <c r="FZ144" s="166"/>
      <c r="GA144" s="166"/>
      <c r="GB144" s="166"/>
      <c r="GC144" s="166"/>
      <c r="GD144" s="166"/>
      <c r="GE144" s="166"/>
      <c r="GF144" s="166"/>
      <c r="GG144" s="166"/>
      <c r="GH144" s="166"/>
      <c r="GI144" s="166"/>
      <c r="GJ144" s="166"/>
      <c r="GK144" s="166"/>
      <c r="GL144" s="166"/>
      <c r="GM144" s="166"/>
      <c r="GN144" s="166"/>
      <c r="GO144" s="166"/>
      <c r="GP144" s="166"/>
      <c r="GQ144" s="166"/>
      <c r="GR144" s="166"/>
      <c r="GS144" s="166"/>
      <c r="GT144" s="166"/>
      <c r="GU144" s="166"/>
      <c r="GV144" s="166"/>
      <c r="GW144" s="166"/>
      <c r="GX144" s="166"/>
      <c r="GY144" s="166"/>
      <c r="GZ144" s="166"/>
      <c r="HA144" s="166"/>
      <c r="HB144" s="166"/>
      <c r="HC144" s="166"/>
      <c r="HD144" s="166"/>
      <c r="HE144" s="166"/>
      <c r="HF144" s="166"/>
      <c r="HG144" s="166"/>
      <c r="HH144" s="166"/>
      <c r="HI144" s="166"/>
      <c r="HJ144" s="166"/>
      <c r="HK144" s="166"/>
      <c r="HL144" s="166"/>
      <c r="HM144" s="166"/>
      <c r="HN144" s="166"/>
      <c r="HO144" s="166"/>
      <c r="HP144" s="166"/>
      <c r="HQ144" s="166"/>
      <c r="HR144" s="166"/>
      <c r="HS144" s="166"/>
      <c r="HT144" s="166"/>
      <c r="HU144" s="166"/>
      <c r="HV144" s="166"/>
      <c r="HW144" s="166"/>
      <c r="HX144" s="166"/>
      <c r="HY144" s="166"/>
      <c r="HZ144" s="166"/>
      <c r="IA144" s="166"/>
      <c r="IB144" s="166"/>
      <c r="IC144" s="166"/>
      <c r="ID144" s="166"/>
      <c r="IE144" s="166"/>
      <c r="IF144" s="166"/>
      <c r="IG144" s="166"/>
      <c r="IH144" s="166"/>
      <c r="II144" s="166"/>
      <c r="IJ144" s="166"/>
      <c r="IK144" s="166"/>
      <c r="IL144" s="166"/>
      <c r="IM144" s="166"/>
      <c r="IN144" s="166"/>
      <c r="IO144" s="166"/>
      <c r="IP144" s="166"/>
      <c r="IQ144" s="166"/>
      <c r="IR144" s="166"/>
      <c r="IS144" s="166"/>
      <c r="IT144" s="166"/>
      <c r="IU144" s="166"/>
      <c r="IV144" s="166"/>
      <c r="IW144" s="166"/>
      <c r="IX144" s="166"/>
    </row>
    <row r="145" spans="1:13" s="171" customFormat="1" ht="122.25" customHeight="1" x14ac:dyDescent="0.25">
      <c r="A145" s="122" t="s">
        <v>59</v>
      </c>
      <c r="B145" s="120">
        <v>2</v>
      </c>
      <c r="C145" s="120">
        <v>4</v>
      </c>
      <c r="D145" s="120">
        <v>1</v>
      </c>
      <c r="E145" s="134" t="s">
        <v>527</v>
      </c>
      <c r="F145" s="167" t="s">
        <v>618</v>
      </c>
      <c r="G145" s="168" t="s">
        <v>619</v>
      </c>
      <c r="H145" s="121" t="s">
        <v>620</v>
      </c>
      <c r="I145" s="121" t="s">
        <v>621</v>
      </c>
      <c r="J145" s="169" t="s">
        <v>622</v>
      </c>
      <c r="K145" s="170" t="s">
        <v>300</v>
      </c>
      <c r="L145" s="265">
        <v>12445.58</v>
      </c>
    </row>
    <row r="146" spans="1:13" s="171" customFormat="1" ht="92.25" customHeight="1" x14ac:dyDescent="0.25">
      <c r="A146" s="122" t="s">
        <v>63</v>
      </c>
      <c r="B146" s="120">
        <v>2</v>
      </c>
      <c r="C146" s="120">
        <v>1.4</v>
      </c>
      <c r="D146" s="120">
        <v>1.3</v>
      </c>
      <c r="E146" s="134" t="s">
        <v>527</v>
      </c>
      <c r="F146" s="167" t="s">
        <v>629</v>
      </c>
      <c r="G146" s="168" t="s">
        <v>630</v>
      </c>
      <c r="H146" s="121" t="s">
        <v>504</v>
      </c>
      <c r="I146" s="121" t="s">
        <v>631</v>
      </c>
      <c r="J146" s="169" t="s">
        <v>632</v>
      </c>
      <c r="K146" s="170" t="s">
        <v>633</v>
      </c>
      <c r="L146" s="265">
        <v>14354</v>
      </c>
    </row>
    <row r="147" spans="1:13" s="171" customFormat="1" ht="96" customHeight="1" x14ac:dyDescent="0.25">
      <c r="A147" s="122" t="s">
        <v>398</v>
      </c>
      <c r="B147" s="120">
        <v>2</v>
      </c>
      <c r="C147" s="120">
        <v>4</v>
      </c>
      <c r="D147" s="120" t="s">
        <v>634</v>
      </c>
      <c r="E147" s="134" t="s">
        <v>527</v>
      </c>
      <c r="F147" s="167" t="s">
        <v>635</v>
      </c>
      <c r="G147" s="168" t="s">
        <v>636</v>
      </c>
      <c r="H147" s="121" t="s">
        <v>637</v>
      </c>
      <c r="I147" s="121" t="s">
        <v>638</v>
      </c>
      <c r="J147" s="121" t="s">
        <v>639</v>
      </c>
      <c r="K147" s="170" t="s">
        <v>640</v>
      </c>
      <c r="L147" s="266">
        <v>24611.759999999998</v>
      </c>
    </row>
    <row r="148" spans="1:13" x14ac:dyDescent="0.25">
      <c r="A148" s="54"/>
      <c r="B148" s="40"/>
      <c r="C148" s="40"/>
      <c r="D148" s="40"/>
      <c r="E148" s="40"/>
      <c r="F148" s="55"/>
      <c r="G148" s="56"/>
      <c r="H148" s="29"/>
      <c r="I148" s="29"/>
      <c r="J148" s="29"/>
      <c r="K148" s="113" t="s">
        <v>24</v>
      </c>
      <c r="L148" s="247">
        <f>L147+L146+L145+L144+L142+L141+L140+L139+L138</f>
        <v>125860.90000000001</v>
      </c>
    </row>
    <row r="149" spans="1:13" x14ac:dyDescent="0.25">
      <c r="A149" s="57"/>
      <c r="B149" s="42"/>
      <c r="C149" s="42"/>
      <c r="D149" s="42"/>
      <c r="E149" s="42"/>
      <c r="F149" s="58"/>
      <c r="G149" s="59"/>
      <c r="H149" s="32"/>
      <c r="I149" s="32"/>
      <c r="J149" s="32"/>
      <c r="K149" s="113" t="s">
        <v>25</v>
      </c>
      <c r="L149" s="247">
        <f>SUM(L143+L135)</f>
        <v>99150</v>
      </c>
    </row>
    <row r="150" spans="1:13" x14ac:dyDescent="0.25">
      <c r="A150" s="34"/>
      <c r="B150" s="35"/>
      <c r="C150" s="35"/>
      <c r="D150" s="35"/>
      <c r="E150" s="35"/>
      <c r="F150" s="60"/>
      <c r="G150" s="61"/>
      <c r="H150" s="36"/>
      <c r="I150" s="36"/>
      <c r="J150" s="36"/>
      <c r="K150" s="113" t="s">
        <v>26</v>
      </c>
      <c r="L150" s="247">
        <f>L149+L148</f>
        <v>225010.90000000002</v>
      </c>
    </row>
    <row r="151" spans="1:13" x14ac:dyDescent="0.25">
      <c r="A151" s="285" t="s">
        <v>125</v>
      </c>
      <c r="B151" s="286"/>
      <c r="C151" s="286"/>
      <c r="D151" s="286"/>
      <c r="E151" s="286"/>
      <c r="F151" s="286"/>
      <c r="G151" s="286"/>
      <c r="H151" s="286"/>
      <c r="I151" s="286"/>
      <c r="J151" s="286"/>
      <c r="K151" s="286"/>
      <c r="L151" s="287"/>
    </row>
    <row r="152" spans="1:13" x14ac:dyDescent="0.25">
      <c r="A152" s="285" t="s">
        <v>14</v>
      </c>
      <c r="B152" s="286"/>
      <c r="C152" s="286"/>
      <c r="D152" s="286"/>
      <c r="E152" s="286"/>
      <c r="F152" s="286"/>
      <c r="G152" s="286"/>
      <c r="H152" s="286"/>
      <c r="I152" s="286"/>
      <c r="J152" s="286"/>
      <c r="K152" s="286"/>
      <c r="L152" s="287"/>
    </row>
    <row r="153" spans="1:13" ht="352.5" customHeight="1" x14ac:dyDescent="0.25">
      <c r="A153" s="8" t="s">
        <v>15</v>
      </c>
      <c r="B153" s="23">
        <v>2</v>
      </c>
      <c r="C153" s="23" t="s">
        <v>83</v>
      </c>
      <c r="D153" s="23">
        <v>1.2</v>
      </c>
      <c r="E153" s="140" t="s">
        <v>528</v>
      </c>
      <c r="F153" s="114" t="s">
        <v>126</v>
      </c>
      <c r="G153" s="25" t="s">
        <v>327</v>
      </c>
      <c r="H153" s="25" t="s">
        <v>328</v>
      </c>
      <c r="I153" s="25" t="s">
        <v>127</v>
      </c>
      <c r="J153" s="25" t="s">
        <v>329</v>
      </c>
      <c r="K153" s="163" t="s">
        <v>792</v>
      </c>
      <c r="L153" s="260">
        <v>81537.399999999994</v>
      </c>
    </row>
    <row r="154" spans="1:13" ht="205.5" customHeight="1" x14ac:dyDescent="0.25">
      <c r="A154" s="146" t="s">
        <v>18</v>
      </c>
      <c r="B154" s="147">
        <v>5</v>
      </c>
      <c r="C154" s="147">
        <v>4</v>
      </c>
      <c r="D154" s="147" t="s">
        <v>128</v>
      </c>
      <c r="E154" s="148" t="s">
        <v>528</v>
      </c>
      <c r="F154" s="146" t="s">
        <v>129</v>
      </c>
      <c r="G154" s="146" t="s">
        <v>330</v>
      </c>
      <c r="H154" s="146" t="s">
        <v>53</v>
      </c>
      <c r="I154" s="146" t="s">
        <v>331</v>
      </c>
      <c r="J154" s="146" t="s">
        <v>332</v>
      </c>
      <c r="K154" s="103" t="s">
        <v>333</v>
      </c>
      <c r="L154" s="215">
        <v>25354.720000000001</v>
      </c>
    </row>
    <row r="155" spans="1:13" ht="205.5" customHeight="1" x14ac:dyDescent="0.25">
      <c r="A155" s="219" t="s">
        <v>19</v>
      </c>
      <c r="B155" s="217">
        <v>2</v>
      </c>
      <c r="C155" s="217">
        <v>1.4</v>
      </c>
      <c r="D155" s="217">
        <v>1.2</v>
      </c>
      <c r="E155" s="219" t="s">
        <v>528</v>
      </c>
      <c r="F155" s="219" t="s">
        <v>582</v>
      </c>
      <c r="G155" s="219" t="s">
        <v>583</v>
      </c>
      <c r="H155" s="219" t="s">
        <v>584</v>
      </c>
      <c r="I155" s="219" t="s">
        <v>585</v>
      </c>
      <c r="J155" s="219" t="s">
        <v>591</v>
      </c>
      <c r="K155" s="219" t="s">
        <v>586</v>
      </c>
      <c r="L155" s="256">
        <v>35220</v>
      </c>
    </row>
    <row r="156" spans="1:13" ht="285" customHeight="1" x14ac:dyDescent="0.25">
      <c r="A156" s="223" t="s">
        <v>20</v>
      </c>
      <c r="B156" s="231">
        <v>2</v>
      </c>
      <c r="C156" s="231">
        <v>4</v>
      </c>
      <c r="D156" s="231">
        <v>1</v>
      </c>
      <c r="E156" s="223" t="s">
        <v>528</v>
      </c>
      <c r="F156" s="224" t="s">
        <v>574</v>
      </c>
      <c r="G156" s="225" t="s">
        <v>575</v>
      </c>
      <c r="H156" s="225" t="s">
        <v>576</v>
      </c>
      <c r="I156" s="226" t="s">
        <v>577</v>
      </c>
      <c r="J156" s="227" t="s">
        <v>588</v>
      </c>
      <c r="K156" s="223" t="s">
        <v>312</v>
      </c>
      <c r="L156" s="267">
        <v>18203</v>
      </c>
    </row>
    <row r="157" spans="1:13" ht="257.25" customHeight="1" x14ac:dyDescent="0.25">
      <c r="A157" s="219" t="s">
        <v>33</v>
      </c>
      <c r="B157" s="217">
        <v>5</v>
      </c>
      <c r="C157" s="217">
        <v>1.4</v>
      </c>
      <c r="D157" s="217">
        <v>1</v>
      </c>
      <c r="E157" s="219" t="s">
        <v>528</v>
      </c>
      <c r="F157" s="228" t="s">
        <v>578</v>
      </c>
      <c r="G157" s="229" t="s">
        <v>579</v>
      </c>
      <c r="H157" s="229" t="s">
        <v>580</v>
      </c>
      <c r="I157" s="230" t="s">
        <v>590</v>
      </c>
      <c r="J157" s="230" t="s">
        <v>589</v>
      </c>
      <c r="K157" s="219" t="s">
        <v>581</v>
      </c>
      <c r="L157" s="268">
        <v>51701.43</v>
      </c>
      <c r="M157" s="1" t="s">
        <v>587</v>
      </c>
    </row>
    <row r="158" spans="1:13" x14ac:dyDescent="0.25">
      <c r="A158" s="31"/>
      <c r="B158" s="32"/>
      <c r="C158" s="32"/>
      <c r="D158" s="32"/>
      <c r="E158" s="32"/>
      <c r="F158" s="62"/>
      <c r="G158" s="62"/>
      <c r="H158" s="62"/>
      <c r="I158" s="62"/>
      <c r="J158" s="32"/>
      <c r="K158" s="113" t="s">
        <v>24</v>
      </c>
      <c r="L158" s="257">
        <f>SUM(L155:L156)+L153</f>
        <v>134960.4</v>
      </c>
    </row>
    <row r="159" spans="1:13" x14ac:dyDescent="0.25">
      <c r="A159" s="31"/>
      <c r="B159" s="32"/>
      <c r="C159" s="32"/>
      <c r="D159" s="32"/>
      <c r="E159" s="32"/>
      <c r="F159" s="62"/>
      <c r="G159" s="62"/>
      <c r="H159" s="62"/>
      <c r="I159" s="62"/>
      <c r="J159" s="32"/>
      <c r="K159" s="113" t="s">
        <v>25</v>
      </c>
      <c r="L159" s="257">
        <f>L154+L157</f>
        <v>77056.149999999994</v>
      </c>
    </row>
    <row r="160" spans="1:13" x14ac:dyDescent="0.25">
      <c r="A160" s="63"/>
      <c r="B160" s="36"/>
      <c r="C160" s="36"/>
      <c r="D160" s="36"/>
      <c r="E160" s="36"/>
      <c r="F160" s="64"/>
      <c r="G160" s="64"/>
      <c r="H160" s="64"/>
      <c r="I160" s="64"/>
      <c r="J160" s="36"/>
      <c r="K160" s="113" t="s">
        <v>26</v>
      </c>
      <c r="L160" s="257">
        <f>L158+L159</f>
        <v>212016.55</v>
      </c>
    </row>
    <row r="161" spans="1:258" x14ac:dyDescent="0.25">
      <c r="A161" s="285" t="s">
        <v>130</v>
      </c>
      <c r="B161" s="286"/>
      <c r="C161" s="286"/>
      <c r="D161" s="286"/>
      <c r="E161" s="286"/>
      <c r="F161" s="286"/>
      <c r="G161" s="286"/>
      <c r="H161" s="286"/>
      <c r="I161" s="286"/>
      <c r="J161" s="286"/>
      <c r="K161" s="286"/>
      <c r="L161" s="287"/>
    </row>
    <row r="162" spans="1:258" x14ac:dyDescent="0.25">
      <c r="A162" s="285" t="s">
        <v>11</v>
      </c>
      <c r="B162" s="286"/>
      <c r="C162" s="286"/>
      <c r="D162" s="286"/>
      <c r="E162" s="286"/>
      <c r="F162" s="286"/>
      <c r="G162" s="286"/>
      <c r="H162" s="286"/>
      <c r="I162" s="286"/>
      <c r="J162" s="286"/>
      <c r="K162" s="286"/>
      <c r="L162" s="287"/>
    </row>
    <row r="163" spans="1:258" ht="90" x14ac:dyDescent="0.25">
      <c r="A163" s="5" t="s">
        <v>15</v>
      </c>
      <c r="B163" s="6">
        <v>5</v>
      </c>
      <c r="C163" s="6" t="s">
        <v>275</v>
      </c>
      <c r="D163" s="6">
        <v>1</v>
      </c>
      <c r="E163" s="135" t="s">
        <v>529</v>
      </c>
      <c r="F163" s="7" t="s">
        <v>276</v>
      </c>
      <c r="G163" s="7" t="s">
        <v>132</v>
      </c>
      <c r="H163" s="7" t="s">
        <v>53</v>
      </c>
      <c r="I163" s="7" t="s">
        <v>277</v>
      </c>
      <c r="J163" s="7" t="s">
        <v>279</v>
      </c>
      <c r="K163" s="7" t="s">
        <v>280</v>
      </c>
      <c r="L163" s="250">
        <v>56050</v>
      </c>
    </row>
    <row r="164" spans="1:258" x14ac:dyDescent="0.25">
      <c r="A164" s="285" t="s">
        <v>14</v>
      </c>
      <c r="B164" s="286"/>
      <c r="C164" s="286"/>
      <c r="D164" s="286"/>
      <c r="E164" s="286"/>
      <c r="F164" s="286"/>
      <c r="G164" s="286"/>
      <c r="H164" s="286"/>
      <c r="I164" s="286"/>
      <c r="J164" s="286"/>
      <c r="K164" s="286"/>
      <c r="L164" s="287"/>
    </row>
    <row r="165" spans="1:258" ht="90" x14ac:dyDescent="0.25">
      <c r="A165" s="8" t="s">
        <v>15</v>
      </c>
      <c r="B165" s="156">
        <v>5</v>
      </c>
      <c r="C165" s="65">
        <v>1</v>
      </c>
      <c r="D165" s="65">
        <v>1</v>
      </c>
      <c r="E165" s="155" t="s">
        <v>530</v>
      </c>
      <c r="F165" s="114" t="s">
        <v>131</v>
      </c>
      <c r="G165" s="25" t="s">
        <v>132</v>
      </c>
      <c r="H165" s="25" t="s">
        <v>437</v>
      </c>
      <c r="I165" s="25" t="s">
        <v>451</v>
      </c>
      <c r="J165" s="25" t="s">
        <v>458</v>
      </c>
      <c r="K165" s="25" t="s">
        <v>285</v>
      </c>
      <c r="L165" s="254">
        <v>39984.36</v>
      </c>
    </row>
    <row r="166" spans="1:258" ht="90" x14ac:dyDescent="0.25">
      <c r="A166" s="8" t="s">
        <v>18</v>
      </c>
      <c r="B166" s="156">
        <v>2</v>
      </c>
      <c r="C166" s="65">
        <v>3.4</v>
      </c>
      <c r="D166" s="65" t="s">
        <v>133</v>
      </c>
      <c r="E166" s="145" t="s">
        <v>530</v>
      </c>
      <c r="F166" s="114" t="s">
        <v>134</v>
      </c>
      <c r="G166" s="25" t="s">
        <v>135</v>
      </c>
      <c r="H166" s="25" t="s">
        <v>508</v>
      </c>
      <c r="I166" s="25" t="s">
        <v>452</v>
      </c>
      <c r="J166" s="25" t="s">
        <v>459</v>
      </c>
      <c r="K166" s="25" t="s">
        <v>286</v>
      </c>
      <c r="L166" s="214">
        <v>12819.95</v>
      </c>
    </row>
    <row r="167" spans="1:258" ht="90" x14ac:dyDescent="0.25">
      <c r="A167" s="8" t="s">
        <v>19</v>
      </c>
      <c r="B167" s="156">
        <v>2</v>
      </c>
      <c r="C167" s="65">
        <v>4</v>
      </c>
      <c r="D167" s="65">
        <v>1</v>
      </c>
      <c r="E167" s="145" t="s">
        <v>530</v>
      </c>
      <c r="F167" s="114" t="s">
        <v>136</v>
      </c>
      <c r="G167" s="25" t="s">
        <v>137</v>
      </c>
      <c r="H167" s="25" t="s">
        <v>138</v>
      </c>
      <c r="I167" s="25" t="s">
        <v>453</v>
      </c>
      <c r="J167" s="25" t="s">
        <v>460</v>
      </c>
      <c r="K167" s="25" t="s">
        <v>455</v>
      </c>
      <c r="L167" s="214">
        <v>15425.01</v>
      </c>
    </row>
    <row r="168" spans="1:258" ht="75" x14ac:dyDescent="0.25">
      <c r="A168" s="8" t="s">
        <v>20</v>
      </c>
      <c r="B168" s="156">
        <v>2</v>
      </c>
      <c r="C168" s="65">
        <v>4</v>
      </c>
      <c r="D168" s="65">
        <v>1</v>
      </c>
      <c r="E168" s="145" t="s">
        <v>530</v>
      </c>
      <c r="F168" s="114" t="s">
        <v>139</v>
      </c>
      <c r="G168" s="25" t="s">
        <v>140</v>
      </c>
      <c r="H168" s="25" t="s">
        <v>509</v>
      </c>
      <c r="I168" s="25" t="s">
        <v>454</v>
      </c>
      <c r="J168" s="25" t="s">
        <v>461</v>
      </c>
      <c r="K168" s="25" t="s">
        <v>456</v>
      </c>
      <c r="L168" s="214">
        <v>24127.51</v>
      </c>
      <c r="Q168" s="100"/>
    </row>
    <row r="169" spans="1:258" ht="60" x14ac:dyDescent="0.25">
      <c r="A169" s="8" t="s">
        <v>33</v>
      </c>
      <c r="B169" s="156">
        <v>2</v>
      </c>
      <c r="C169" s="65">
        <v>4</v>
      </c>
      <c r="D169" s="65">
        <v>1</v>
      </c>
      <c r="E169" s="145" t="s">
        <v>530</v>
      </c>
      <c r="F169" s="114" t="s">
        <v>142</v>
      </c>
      <c r="G169" s="25" t="s">
        <v>282</v>
      </c>
      <c r="H169" s="25" t="s">
        <v>281</v>
      </c>
      <c r="I169" s="25" t="s">
        <v>283</v>
      </c>
      <c r="J169" s="25" t="s">
        <v>462</v>
      </c>
      <c r="K169" s="25" t="s">
        <v>284</v>
      </c>
      <c r="L169" s="214">
        <v>14623.4</v>
      </c>
    </row>
    <row r="170" spans="1:258" s="154" customFormat="1" ht="140.25" customHeight="1" x14ac:dyDescent="0.25">
      <c r="A170" s="8" t="s">
        <v>36</v>
      </c>
      <c r="B170" s="156">
        <v>5</v>
      </c>
      <c r="C170" s="65" t="s">
        <v>592</v>
      </c>
      <c r="D170" s="65" t="s">
        <v>133</v>
      </c>
      <c r="E170" s="145" t="s">
        <v>530</v>
      </c>
      <c r="F170" s="25" t="s">
        <v>593</v>
      </c>
      <c r="G170" s="25" t="s">
        <v>594</v>
      </c>
      <c r="H170" s="25" t="s">
        <v>595</v>
      </c>
      <c r="I170" s="25" t="s">
        <v>596</v>
      </c>
      <c r="J170" s="25" t="s">
        <v>597</v>
      </c>
      <c r="K170" s="25" t="s">
        <v>598</v>
      </c>
      <c r="L170" s="214">
        <v>13001.83</v>
      </c>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c r="BZ170" s="100"/>
      <c r="CA170" s="100"/>
      <c r="CB170" s="100"/>
      <c r="CC170" s="100"/>
      <c r="CD170" s="100"/>
      <c r="CE170" s="100"/>
      <c r="CF170" s="100"/>
      <c r="CG170" s="100"/>
      <c r="CH170" s="100"/>
      <c r="CI170" s="100"/>
      <c r="CJ170" s="100"/>
      <c r="CK170" s="100"/>
      <c r="CL170" s="100"/>
      <c r="CM170" s="100"/>
      <c r="CN170" s="100"/>
      <c r="CO170" s="100"/>
      <c r="CP170" s="100"/>
      <c r="CQ170" s="100"/>
      <c r="CR170" s="100"/>
      <c r="CS170" s="100"/>
      <c r="CT170" s="100"/>
      <c r="CU170" s="100"/>
      <c r="CV170" s="100"/>
      <c r="CW170" s="100"/>
      <c r="CX170" s="100"/>
      <c r="CY170" s="100"/>
      <c r="CZ170" s="100"/>
      <c r="DA170" s="100"/>
      <c r="DB170" s="100"/>
      <c r="DC170" s="100"/>
      <c r="DD170" s="100"/>
      <c r="DE170" s="100"/>
      <c r="DF170" s="100"/>
      <c r="DG170" s="100"/>
      <c r="DH170" s="100"/>
      <c r="DI170" s="100"/>
      <c r="DJ170" s="100"/>
      <c r="DK170" s="100"/>
      <c r="DL170" s="100"/>
      <c r="DM170" s="100"/>
      <c r="DN170" s="100"/>
      <c r="DO170" s="100"/>
      <c r="DP170" s="100"/>
      <c r="DQ170" s="100"/>
      <c r="DR170" s="100"/>
      <c r="DS170" s="100"/>
      <c r="DT170" s="100"/>
      <c r="DU170" s="100"/>
      <c r="DV170" s="100"/>
      <c r="DW170" s="100"/>
      <c r="DX170" s="100"/>
      <c r="DY170" s="100"/>
      <c r="DZ170" s="100"/>
      <c r="EA170" s="100"/>
      <c r="EB170" s="100"/>
      <c r="EC170" s="100"/>
      <c r="ED170" s="100"/>
      <c r="EE170" s="100"/>
      <c r="EF170" s="100"/>
      <c r="EG170" s="100"/>
      <c r="EH170" s="100"/>
      <c r="EI170" s="100"/>
      <c r="EJ170" s="100"/>
      <c r="EK170" s="100"/>
      <c r="EL170" s="100"/>
      <c r="EM170" s="100"/>
      <c r="EN170" s="100"/>
      <c r="EO170" s="100"/>
      <c r="EP170" s="100"/>
      <c r="EQ170" s="100"/>
      <c r="ER170" s="100"/>
      <c r="ES170" s="100"/>
      <c r="ET170" s="100"/>
      <c r="EU170" s="100"/>
      <c r="EV170" s="100"/>
      <c r="EW170" s="100"/>
      <c r="EX170" s="100"/>
      <c r="EY170" s="100"/>
      <c r="EZ170" s="100"/>
      <c r="FA170" s="100"/>
      <c r="FB170" s="100"/>
      <c r="FC170" s="100"/>
      <c r="FD170" s="100"/>
      <c r="FE170" s="100"/>
      <c r="FF170" s="100"/>
      <c r="FG170" s="100"/>
      <c r="FH170" s="100"/>
      <c r="FI170" s="100"/>
      <c r="FJ170" s="100"/>
      <c r="FK170" s="100"/>
      <c r="FL170" s="100"/>
      <c r="FM170" s="100"/>
      <c r="FN170" s="100"/>
      <c r="FO170" s="100"/>
      <c r="FP170" s="100"/>
      <c r="FQ170" s="100"/>
      <c r="FR170" s="100"/>
      <c r="FS170" s="100"/>
      <c r="FT170" s="100"/>
      <c r="FU170" s="100"/>
      <c r="FV170" s="100"/>
      <c r="FW170" s="100"/>
      <c r="FX170" s="100"/>
      <c r="FY170" s="100"/>
      <c r="FZ170" s="100"/>
      <c r="GA170" s="100"/>
      <c r="GB170" s="100"/>
      <c r="GC170" s="100"/>
      <c r="GD170" s="100"/>
      <c r="GE170" s="100"/>
      <c r="GF170" s="100"/>
      <c r="GG170" s="100"/>
      <c r="GH170" s="100"/>
      <c r="GI170" s="100"/>
      <c r="GJ170" s="100"/>
      <c r="GK170" s="100"/>
      <c r="GL170" s="100"/>
      <c r="GM170" s="100"/>
      <c r="GN170" s="100"/>
      <c r="GO170" s="100"/>
      <c r="GP170" s="100"/>
      <c r="GQ170" s="100"/>
      <c r="GR170" s="100"/>
      <c r="GS170" s="100"/>
      <c r="GT170" s="100"/>
      <c r="GU170" s="100"/>
      <c r="GV170" s="100"/>
      <c r="GW170" s="100"/>
      <c r="GX170" s="100"/>
      <c r="GY170" s="100"/>
      <c r="GZ170" s="100"/>
      <c r="HA170" s="100"/>
      <c r="HB170" s="100"/>
      <c r="HC170" s="100"/>
      <c r="HD170" s="100"/>
      <c r="HE170" s="100"/>
      <c r="HF170" s="100"/>
      <c r="HG170" s="100"/>
      <c r="HH170" s="100"/>
      <c r="HI170" s="100"/>
      <c r="HJ170" s="100"/>
      <c r="HK170" s="100"/>
      <c r="HL170" s="100"/>
      <c r="HM170" s="100"/>
      <c r="HN170" s="100"/>
      <c r="HO170" s="100"/>
      <c r="HP170" s="100"/>
      <c r="HQ170" s="100"/>
      <c r="HR170" s="100"/>
      <c r="HS170" s="100"/>
      <c r="HT170" s="100"/>
      <c r="HU170" s="100"/>
      <c r="HV170" s="100"/>
      <c r="HW170" s="100"/>
      <c r="HX170" s="100"/>
      <c r="HY170" s="100"/>
      <c r="HZ170" s="100"/>
      <c r="IA170" s="100"/>
      <c r="IB170" s="100"/>
      <c r="IC170" s="100"/>
      <c r="ID170" s="100"/>
      <c r="IE170" s="100"/>
      <c r="IF170" s="100"/>
      <c r="IG170" s="100"/>
      <c r="IH170" s="100"/>
      <c r="II170" s="100"/>
      <c r="IJ170" s="100"/>
      <c r="IK170" s="100"/>
      <c r="IL170" s="100"/>
      <c r="IM170" s="100"/>
      <c r="IN170" s="100"/>
      <c r="IO170" s="100"/>
      <c r="IP170" s="100"/>
      <c r="IQ170" s="100"/>
      <c r="IR170" s="100"/>
      <c r="IS170" s="100"/>
      <c r="IT170" s="100"/>
      <c r="IU170" s="100"/>
      <c r="IV170" s="100"/>
      <c r="IW170" s="100"/>
      <c r="IX170" s="100"/>
    </row>
    <row r="171" spans="1:258" s="154" customFormat="1" ht="125.25" customHeight="1" x14ac:dyDescent="0.25">
      <c r="A171" s="8" t="s">
        <v>58</v>
      </c>
      <c r="B171" s="156">
        <v>2</v>
      </c>
      <c r="C171" s="65">
        <v>4</v>
      </c>
      <c r="D171" s="65">
        <v>1</v>
      </c>
      <c r="E171" s="145" t="s">
        <v>530</v>
      </c>
      <c r="F171" s="25" t="s">
        <v>599</v>
      </c>
      <c r="G171" s="25" t="s">
        <v>600</v>
      </c>
      <c r="H171" s="25" t="s">
        <v>601</v>
      </c>
      <c r="I171" s="25" t="s">
        <v>602</v>
      </c>
      <c r="J171" s="25" t="s">
        <v>603</v>
      </c>
      <c r="K171" s="25" t="s">
        <v>604</v>
      </c>
      <c r="L171" s="214">
        <v>19773.09</v>
      </c>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100"/>
      <c r="BK171" s="100"/>
      <c r="BL171" s="100"/>
      <c r="BM171" s="100"/>
      <c r="BN171" s="100"/>
      <c r="BO171" s="100"/>
      <c r="BP171" s="100"/>
      <c r="BQ171" s="100"/>
      <c r="BR171" s="100"/>
      <c r="BS171" s="100"/>
      <c r="BT171" s="100"/>
      <c r="BU171" s="100"/>
      <c r="BV171" s="100"/>
      <c r="BW171" s="100"/>
      <c r="BX171" s="100"/>
      <c r="BY171" s="100"/>
      <c r="BZ171" s="100"/>
      <c r="CA171" s="100"/>
      <c r="CB171" s="100"/>
      <c r="CC171" s="100"/>
      <c r="CD171" s="100"/>
      <c r="CE171" s="100"/>
      <c r="CF171" s="100"/>
      <c r="CG171" s="100"/>
      <c r="CH171" s="100"/>
      <c r="CI171" s="100"/>
      <c r="CJ171" s="100"/>
      <c r="CK171" s="100"/>
      <c r="CL171" s="100"/>
      <c r="CM171" s="100"/>
      <c r="CN171" s="100"/>
      <c r="CO171" s="100"/>
      <c r="CP171" s="100"/>
      <c r="CQ171" s="100"/>
      <c r="CR171" s="100"/>
      <c r="CS171" s="100"/>
      <c r="CT171" s="100"/>
      <c r="CU171" s="100"/>
      <c r="CV171" s="100"/>
      <c r="CW171" s="100"/>
      <c r="CX171" s="100"/>
      <c r="CY171" s="100"/>
      <c r="CZ171" s="100"/>
      <c r="DA171" s="100"/>
      <c r="DB171" s="100"/>
      <c r="DC171" s="100"/>
      <c r="DD171" s="100"/>
      <c r="DE171" s="100"/>
      <c r="DF171" s="100"/>
      <c r="DG171" s="100"/>
      <c r="DH171" s="100"/>
      <c r="DI171" s="100"/>
      <c r="DJ171" s="100"/>
      <c r="DK171" s="100"/>
      <c r="DL171" s="100"/>
      <c r="DM171" s="100"/>
      <c r="DN171" s="100"/>
      <c r="DO171" s="100"/>
      <c r="DP171" s="100"/>
      <c r="DQ171" s="100"/>
      <c r="DR171" s="100"/>
      <c r="DS171" s="100"/>
      <c r="DT171" s="100"/>
      <c r="DU171" s="100"/>
      <c r="DV171" s="100"/>
      <c r="DW171" s="100"/>
      <c r="DX171" s="100"/>
      <c r="DY171" s="100"/>
      <c r="DZ171" s="100"/>
      <c r="EA171" s="100"/>
      <c r="EB171" s="100"/>
      <c r="EC171" s="100"/>
      <c r="ED171" s="100"/>
      <c r="EE171" s="100"/>
      <c r="EF171" s="100"/>
      <c r="EG171" s="100"/>
      <c r="EH171" s="100"/>
      <c r="EI171" s="100"/>
      <c r="EJ171" s="100"/>
      <c r="EK171" s="100"/>
      <c r="EL171" s="100"/>
      <c r="EM171" s="100"/>
      <c r="EN171" s="100"/>
      <c r="EO171" s="100"/>
      <c r="EP171" s="100"/>
      <c r="EQ171" s="100"/>
      <c r="ER171" s="100"/>
      <c r="ES171" s="100"/>
      <c r="ET171" s="100"/>
      <c r="EU171" s="100"/>
      <c r="EV171" s="100"/>
      <c r="EW171" s="100"/>
      <c r="EX171" s="100"/>
      <c r="EY171" s="100"/>
      <c r="EZ171" s="100"/>
      <c r="FA171" s="100"/>
      <c r="FB171" s="100"/>
      <c r="FC171" s="100"/>
      <c r="FD171" s="100"/>
      <c r="FE171" s="100"/>
      <c r="FF171" s="100"/>
      <c r="FG171" s="100"/>
      <c r="FH171" s="100"/>
      <c r="FI171" s="100"/>
      <c r="FJ171" s="100"/>
      <c r="FK171" s="100"/>
      <c r="FL171" s="100"/>
      <c r="FM171" s="100"/>
      <c r="FN171" s="100"/>
      <c r="FO171" s="100"/>
      <c r="FP171" s="100"/>
      <c r="FQ171" s="100"/>
      <c r="FR171" s="100"/>
      <c r="FS171" s="100"/>
      <c r="FT171" s="100"/>
      <c r="FU171" s="100"/>
      <c r="FV171" s="100"/>
      <c r="FW171" s="100"/>
      <c r="FX171" s="100"/>
      <c r="FY171" s="100"/>
      <c r="FZ171" s="100"/>
      <c r="GA171" s="100"/>
      <c r="GB171" s="100"/>
      <c r="GC171" s="100"/>
      <c r="GD171" s="100"/>
      <c r="GE171" s="100"/>
      <c r="GF171" s="100"/>
      <c r="GG171" s="100"/>
      <c r="GH171" s="100"/>
      <c r="GI171" s="100"/>
      <c r="GJ171" s="100"/>
      <c r="GK171" s="100"/>
      <c r="GL171" s="100"/>
      <c r="GM171" s="100"/>
      <c r="GN171" s="100"/>
      <c r="GO171" s="100"/>
      <c r="GP171" s="100"/>
      <c r="GQ171" s="100"/>
      <c r="GR171" s="100"/>
      <c r="GS171" s="100"/>
      <c r="GT171" s="100"/>
      <c r="GU171" s="100"/>
      <c r="GV171" s="100"/>
      <c r="GW171" s="100"/>
      <c r="GX171" s="100"/>
      <c r="GY171" s="100"/>
      <c r="GZ171" s="100"/>
      <c r="HA171" s="100"/>
      <c r="HB171" s="100"/>
      <c r="HC171" s="100"/>
      <c r="HD171" s="100"/>
      <c r="HE171" s="100"/>
      <c r="HF171" s="100"/>
      <c r="HG171" s="100"/>
      <c r="HH171" s="100"/>
      <c r="HI171" s="100"/>
      <c r="HJ171" s="100"/>
      <c r="HK171" s="100"/>
      <c r="HL171" s="100"/>
      <c r="HM171" s="100"/>
      <c r="HN171" s="100"/>
      <c r="HO171" s="100"/>
      <c r="HP171" s="100"/>
      <c r="HQ171" s="100"/>
      <c r="HR171" s="100"/>
      <c r="HS171" s="100"/>
      <c r="HT171" s="100"/>
      <c r="HU171" s="100"/>
      <c r="HV171" s="100"/>
      <c r="HW171" s="100"/>
      <c r="HX171" s="100"/>
      <c r="HY171" s="100"/>
      <c r="HZ171" s="100"/>
      <c r="IA171" s="100"/>
      <c r="IB171" s="100"/>
      <c r="IC171" s="100"/>
      <c r="ID171" s="100"/>
      <c r="IE171" s="100"/>
      <c r="IF171" s="100"/>
      <c r="IG171" s="100"/>
      <c r="IH171" s="100"/>
      <c r="II171" s="100"/>
      <c r="IJ171" s="100"/>
      <c r="IK171" s="100"/>
      <c r="IL171" s="100"/>
      <c r="IM171" s="100"/>
      <c r="IN171" s="100"/>
      <c r="IO171" s="100"/>
      <c r="IP171" s="100"/>
      <c r="IQ171" s="100"/>
      <c r="IR171" s="100"/>
      <c r="IS171" s="100"/>
      <c r="IT171" s="100"/>
      <c r="IU171" s="100"/>
      <c r="IV171" s="100"/>
      <c r="IW171" s="100"/>
      <c r="IX171" s="100"/>
    </row>
    <row r="172" spans="1:258" s="154" customFormat="1" ht="161.25" customHeight="1" x14ac:dyDescent="0.25">
      <c r="A172" s="8" t="s">
        <v>63</v>
      </c>
      <c r="B172" s="156">
        <v>2</v>
      </c>
      <c r="C172" s="65" t="s">
        <v>141</v>
      </c>
      <c r="D172" s="65" t="s">
        <v>605</v>
      </c>
      <c r="E172" s="145" t="s">
        <v>530</v>
      </c>
      <c r="F172" s="25" t="s">
        <v>606</v>
      </c>
      <c r="G172" s="25" t="s">
        <v>607</v>
      </c>
      <c r="H172" s="25" t="s">
        <v>608</v>
      </c>
      <c r="I172" s="25" t="s">
        <v>609</v>
      </c>
      <c r="J172" s="25" t="s">
        <v>610</v>
      </c>
      <c r="K172" s="25" t="s">
        <v>611</v>
      </c>
      <c r="L172" s="214">
        <v>13562.48</v>
      </c>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100"/>
      <c r="BJ172" s="100"/>
      <c r="BK172" s="100"/>
      <c r="BL172" s="100"/>
      <c r="BM172" s="100"/>
      <c r="BN172" s="100"/>
      <c r="BO172" s="100"/>
      <c r="BP172" s="100"/>
      <c r="BQ172" s="100"/>
      <c r="BR172" s="100"/>
      <c r="BS172" s="100"/>
      <c r="BT172" s="100"/>
      <c r="BU172" s="100"/>
      <c r="BV172" s="100"/>
      <c r="BW172" s="100"/>
      <c r="BX172" s="100"/>
      <c r="BY172" s="100"/>
      <c r="BZ172" s="100"/>
      <c r="CA172" s="100"/>
      <c r="CB172" s="100"/>
      <c r="CC172" s="100"/>
      <c r="CD172" s="100"/>
      <c r="CE172" s="100"/>
      <c r="CF172" s="100"/>
      <c r="CG172" s="100"/>
      <c r="CH172" s="100"/>
      <c r="CI172" s="100"/>
      <c r="CJ172" s="100"/>
      <c r="CK172" s="100"/>
      <c r="CL172" s="100"/>
      <c r="CM172" s="100"/>
      <c r="CN172" s="100"/>
      <c r="CO172" s="100"/>
      <c r="CP172" s="100"/>
      <c r="CQ172" s="100"/>
      <c r="CR172" s="100"/>
      <c r="CS172" s="100"/>
      <c r="CT172" s="100"/>
      <c r="CU172" s="100"/>
      <c r="CV172" s="100"/>
      <c r="CW172" s="100"/>
      <c r="CX172" s="100"/>
      <c r="CY172" s="100"/>
      <c r="CZ172" s="100"/>
      <c r="DA172" s="100"/>
      <c r="DB172" s="100"/>
      <c r="DC172" s="100"/>
      <c r="DD172" s="100"/>
      <c r="DE172" s="100"/>
      <c r="DF172" s="100"/>
      <c r="DG172" s="100"/>
      <c r="DH172" s="100"/>
      <c r="DI172" s="100"/>
      <c r="DJ172" s="100"/>
      <c r="DK172" s="100"/>
      <c r="DL172" s="100"/>
      <c r="DM172" s="100"/>
      <c r="DN172" s="100"/>
      <c r="DO172" s="100"/>
      <c r="DP172" s="100"/>
      <c r="DQ172" s="100"/>
      <c r="DR172" s="100"/>
      <c r="DS172" s="100"/>
      <c r="DT172" s="100"/>
      <c r="DU172" s="100"/>
      <c r="DV172" s="100"/>
      <c r="DW172" s="100"/>
      <c r="DX172" s="100"/>
      <c r="DY172" s="100"/>
      <c r="DZ172" s="100"/>
      <c r="EA172" s="100"/>
      <c r="EB172" s="100"/>
      <c r="EC172" s="100"/>
      <c r="ED172" s="100"/>
      <c r="EE172" s="100"/>
      <c r="EF172" s="100"/>
      <c r="EG172" s="100"/>
      <c r="EH172" s="100"/>
      <c r="EI172" s="100"/>
      <c r="EJ172" s="100"/>
      <c r="EK172" s="100"/>
      <c r="EL172" s="100"/>
      <c r="EM172" s="100"/>
      <c r="EN172" s="100"/>
      <c r="EO172" s="100"/>
      <c r="EP172" s="100"/>
      <c r="EQ172" s="100"/>
      <c r="ER172" s="100"/>
      <c r="ES172" s="100"/>
      <c r="ET172" s="100"/>
      <c r="EU172" s="100"/>
      <c r="EV172" s="100"/>
      <c r="EW172" s="100"/>
      <c r="EX172" s="100"/>
      <c r="EY172" s="100"/>
      <c r="EZ172" s="100"/>
      <c r="FA172" s="100"/>
      <c r="FB172" s="100"/>
      <c r="FC172" s="100"/>
      <c r="FD172" s="100"/>
      <c r="FE172" s="100"/>
      <c r="FF172" s="100"/>
      <c r="FG172" s="100"/>
      <c r="FH172" s="100"/>
      <c r="FI172" s="100"/>
      <c r="FJ172" s="100"/>
      <c r="FK172" s="100"/>
      <c r="FL172" s="100"/>
      <c r="FM172" s="100"/>
      <c r="FN172" s="100"/>
      <c r="FO172" s="100"/>
      <c r="FP172" s="100"/>
      <c r="FQ172" s="100"/>
      <c r="FR172" s="100"/>
      <c r="FS172" s="100"/>
      <c r="FT172" s="100"/>
      <c r="FU172" s="100"/>
      <c r="FV172" s="100"/>
      <c r="FW172" s="100"/>
      <c r="FX172" s="100"/>
      <c r="FY172" s="100"/>
      <c r="FZ172" s="100"/>
      <c r="GA172" s="100"/>
      <c r="GB172" s="100"/>
      <c r="GC172" s="100"/>
      <c r="GD172" s="100"/>
      <c r="GE172" s="100"/>
      <c r="GF172" s="100"/>
      <c r="GG172" s="100"/>
      <c r="GH172" s="100"/>
      <c r="GI172" s="100"/>
      <c r="GJ172" s="100"/>
      <c r="GK172" s="100"/>
      <c r="GL172" s="100"/>
      <c r="GM172" s="100"/>
      <c r="GN172" s="100"/>
      <c r="GO172" s="100"/>
      <c r="GP172" s="100"/>
      <c r="GQ172" s="100"/>
      <c r="GR172" s="100"/>
      <c r="GS172" s="100"/>
      <c r="GT172" s="100"/>
      <c r="GU172" s="100"/>
      <c r="GV172" s="100"/>
      <c r="GW172" s="100"/>
      <c r="GX172" s="100"/>
      <c r="GY172" s="100"/>
      <c r="GZ172" s="100"/>
      <c r="HA172" s="100"/>
      <c r="HB172" s="100"/>
      <c r="HC172" s="100"/>
      <c r="HD172" s="100"/>
      <c r="HE172" s="100"/>
      <c r="HF172" s="100"/>
      <c r="HG172" s="100"/>
      <c r="HH172" s="100"/>
      <c r="HI172" s="100"/>
      <c r="HJ172" s="100"/>
      <c r="HK172" s="100"/>
      <c r="HL172" s="100"/>
      <c r="HM172" s="100"/>
      <c r="HN172" s="100"/>
      <c r="HO172" s="100"/>
      <c r="HP172" s="100"/>
      <c r="HQ172" s="100"/>
      <c r="HR172" s="100"/>
      <c r="HS172" s="100"/>
      <c r="HT172" s="100"/>
      <c r="HU172" s="100"/>
      <c r="HV172" s="100"/>
      <c r="HW172" s="100"/>
      <c r="HX172" s="100"/>
      <c r="HY172" s="100"/>
      <c r="HZ172" s="100"/>
      <c r="IA172" s="100"/>
      <c r="IB172" s="100"/>
      <c r="IC172" s="100"/>
      <c r="ID172" s="100"/>
      <c r="IE172" s="100"/>
      <c r="IF172" s="100"/>
      <c r="IG172" s="100"/>
      <c r="IH172" s="100"/>
      <c r="II172" s="100"/>
      <c r="IJ172" s="100"/>
      <c r="IK172" s="100"/>
      <c r="IL172" s="100"/>
      <c r="IM172" s="100"/>
      <c r="IN172" s="100"/>
      <c r="IO172" s="100"/>
      <c r="IP172" s="100"/>
      <c r="IQ172" s="100"/>
      <c r="IR172" s="100"/>
      <c r="IS172" s="100"/>
      <c r="IT172" s="100"/>
      <c r="IU172" s="100"/>
      <c r="IV172" s="100"/>
      <c r="IW172" s="100"/>
      <c r="IX172" s="100"/>
    </row>
    <row r="173" spans="1:258" s="154" customFormat="1" ht="176.25" customHeight="1" x14ac:dyDescent="0.25">
      <c r="A173" s="8" t="s">
        <v>398</v>
      </c>
      <c r="B173" s="156">
        <v>2</v>
      </c>
      <c r="C173" s="65">
        <v>1.4</v>
      </c>
      <c r="D173" s="65">
        <v>1.2</v>
      </c>
      <c r="E173" s="145" t="s">
        <v>530</v>
      </c>
      <c r="F173" s="25" t="s">
        <v>612</v>
      </c>
      <c r="G173" s="25" t="s">
        <v>613</v>
      </c>
      <c r="H173" s="25" t="s">
        <v>614</v>
      </c>
      <c r="I173" s="25" t="s">
        <v>615</v>
      </c>
      <c r="J173" s="25" t="s">
        <v>616</v>
      </c>
      <c r="K173" s="25" t="s">
        <v>617</v>
      </c>
      <c r="L173" s="214">
        <v>22838.28</v>
      </c>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c r="AX173" s="100"/>
      <c r="AY173" s="100"/>
      <c r="AZ173" s="100"/>
      <c r="BA173" s="100"/>
      <c r="BB173" s="100"/>
      <c r="BC173" s="100"/>
      <c r="BD173" s="100"/>
      <c r="BE173" s="100"/>
      <c r="BF173" s="100"/>
      <c r="BG173" s="100"/>
      <c r="BH173" s="100"/>
      <c r="BI173" s="100"/>
      <c r="BJ173" s="100"/>
      <c r="BK173" s="100"/>
      <c r="BL173" s="100"/>
      <c r="BM173" s="100"/>
      <c r="BN173" s="100"/>
      <c r="BO173" s="100"/>
      <c r="BP173" s="100"/>
      <c r="BQ173" s="100"/>
      <c r="BR173" s="100"/>
      <c r="BS173" s="100"/>
      <c r="BT173" s="100"/>
      <c r="BU173" s="100"/>
      <c r="BV173" s="100"/>
      <c r="BW173" s="100"/>
      <c r="BX173" s="100"/>
      <c r="BY173" s="100"/>
      <c r="BZ173" s="100"/>
      <c r="CA173" s="100"/>
      <c r="CB173" s="100"/>
      <c r="CC173" s="100"/>
      <c r="CD173" s="100"/>
      <c r="CE173" s="100"/>
      <c r="CF173" s="100"/>
      <c r="CG173" s="100"/>
      <c r="CH173" s="100"/>
      <c r="CI173" s="100"/>
      <c r="CJ173" s="100"/>
      <c r="CK173" s="100"/>
      <c r="CL173" s="100"/>
      <c r="CM173" s="100"/>
      <c r="CN173" s="100"/>
      <c r="CO173" s="100"/>
      <c r="CP173" s="100"/>
      <c r="CQ173" s="100"/>
      <c r="CR173" s="100"/>
      <c r="CS173" s="100"/>
      <c r="CT173" s="100"/>
      <c r="CU173" s="100"/>
      <c r="CV173" s="100"/>
      <c r="CW173" s="100"/>
      <c r="CX173" s="100"/>
      <c r="CY173" s="100"/>
      <c r="CZ173" s="100"/>
      <c r="DA173" s="100"/>
      <c r="DB173" s="100"/>
      <c r="DC173" s="100"/>
      <c r="DD173" s="100"/>
      <c r="DE173" s="100"/>
      <c r="DF173" s="100"/>
      <c r="DG173" s="100"/>
      <c r="DH173" s="100"/>
      <c r="DI173" s="100"/>
      <c r="DJ173" s="100"/>
      <c r="DK173" s="100"/>
      <c r="DL173" s="100"/>
      <c r="DM173" s="100"/>
      <c r="DN173" s="100"/>
      <c r="DO173" s="100"/>
      <c r="DP173" s="100"/>
      <c r="DQ173" s="100"/>
      <c r="DR173" s="100"/>
      <c r="DS173" s="100"/>
      <c r="DT173" s="100"/>
      <c r="DU173" s="100"/>
      <c r="DV173" s="100"/>
      <c r="DW173" s="100"/>
      <c r="DX173" s="100"/>
      <c r="DY173" s="100"/>
      <c r="DZ173" s="100"/>
      <c r="EA173" s="100"/>
      <c r="EB173" s="100"/>
      <c r="EC173" s="100"/>
      <c r="ED173" s="100"/>
      <c r="EE173" s="100"/>
      <c r="EF173" s="100"/>
      <c r="EG173" s="100"/>
      <c r="EH173" s="100"/>
      <c r="EI173" s="100"/>
      <c r="EJ173" s="100"/>
      <c r="EK173" s="100"/>
      <c r="EL173" s="100"/>
      <c r="EM173" s="100"/>
      <c r="EN173" s="100"/>
      <c r="EO173" s="100"/>
      <c r="EP173" s="100"/>
      <c r="EQ173" s="100"/>
      <c r="ER173" s="100"/>
      <c r="ES173" s="100"/>
      <c r="ET173" s="100"/>
      <c r="EU173" s="100"/>
      <c r="EV173" s="100"/>
      <c r="EW173" s="100"/>
      <c r="EX173" s="100"/>
      <c r="EY173" s="100"/>
      <c r="EZ173" s="100"/>
      <c r="FA173" s="100"/>
      <c r="FB173" s="100"/>
      <c r="FC173" s="100"/>
      <c r="FD173" s="100"/>
      <c r="FE173" s="100"/>
      <c r="FF173" s="100"/>
      <c r="FG173" s="100"/>
      <c r="FH173" s="100"/>
      <c r="FI173" s="100"/>
      <c r="FJ173" s="100"/>
      <c r="FK173" s="100"/>
      <c r="FL173" s="100"/>
      <c r="FM173" s="100"/>
      <c r="FN173" s="100"/>
      <c r="FO173" s="100"/>
      <c r="FP173" s="100"/>
      <c r="FQ173" s="100"/>
      <c r="FR173" s="100"/>
      <c r="FS173" s="100"/>
      <c r="FT173" s="100"/>
      <c r="FU173" s="100"/>
      <c r="FV173" s="100"/>
      <c r="FW173" s="100"/>
      <c r="FX173" s="100"/>
      <c r="FY173" s="100"/>
      <c r="FZ173" s="100"/>
      <c r="GA173" s="100"/>
      <c r="GB173" s="100"/>
      <c r="GC173" s="100"/>
      <c r="GD173" s="100"/>
      <c r="GE173" s="100"/>
      <c r="GF173" s="100"/>
      <c r="GG173" s="100"/>
      <c r="GH173" s="100"/>
      <c r="GI173" s="100"/>
      <c r="GJ173" s="100"/>
      <c r="GK173" s="100"/>
      <c r="GL173" s="100"/>
      <c r="GM173" s="100"/>
      <c r="GN173" s="100"/>
      <c r="GO173" s="100"/>
      <c r="GP173" s="100"/>
      <c r="GQ173" s="100"/>
      <c r="GR173" s="100"/>
      <c r="GS173" s="100"/>
      <c r="GT173" s="100"/>
      <c r="GU173" s="100"/>
      <c r="GV173" s="100"/>
      <c r="GW173" s="100"/>
      <c r="GX173" s="100"/>
      <c r="GY173" s="100"/>
      <c r="GZ173" s="100"/>
      <c r="HA173" s="100"/>
      <c r="HB173" s="100"/>
      <c r="HC173" s="100"/>
      <c r="HD173" s="100"/>
      <c r="HE173" s="100"/>
      <c r="HF173" s="100"/>
      <c r="HG173" s="100"/>
      <c r="HH173" s="100"/>
      <c r="HI173" s="100"/>
      <c r="HJ173" s="100"/>
      <c r="HK173" s="100"/>
      <c r="HL173" s="100"/>
      <c r="HM173" s="100"/>
      <c r="HN173" s="100"/>
      <c r="HO173" s="100"/>
      <c r="HP173" s="100"/>
      <c r="HQ173" s="100"/>
      <c r="HR173" s="100"/>
      <c r="HS173" s="100"/>
      <c r="HT173" s="100"/>
      <c r="HU173" s="100"/>
      <c r="HV173" s="100"/>
      <c r="HW173" s="100"/>
      <c r="HX173" s="100"/>
      <c r="HY173" s="100"/>
      <c r="HZ173" s="100"/>
      <c r="IA173" s="100"/>
      <c r="IB173" s="100"/>
      <c r="IC173" s="100"/>
      <c r="ID173" s="100"/>
      <c r="IE173" s="100"/>
      <c r="IF173" s="100"/>
      <c r="IG173" s="100"/>
      <c r="IH173" s="100"/>
      <c r="II173" s="100"/>
      <c r="IJ173" s="100"/>
      <c r="IK173" s="100"/>
      <c r="IL173" s="100"/>
      <c r="IM173" s="100"/>
      <c r="IN173" s="100"/>
      <c r="IO173" s="100"/>
      <c r="IP173" s="100"/>
      <c r="IQ173" s="100"/>
      <c r="IR173" s="100"/>
      <c r="IS173" s="100"/>
      <c r="IT173" s="100"/>
      <c r="IU173" s="100"/>
      <c r="IV173" s="100"/>
      <c r="IW173" s="100"/>
      <c r="IX173" s="100"/>
    </row>
    <row r="174" spans="1:258" x14ac:dyDescent="0.25">
      <c r="A174" s="57"/>
      <c r="B174" s="66"/>
      <c r="C174" s="66"/>
      <c r="D174" s="66"/>
      <c r="E174" s="66"/>
      <c r="F174" s="67"/>
      <c r="G174" s="67"/>
      <c r="H174" s="67"/>
      <c r="I174" s="67"/>
      <c r="J174" s="67"/>
      <c r="K174" s="113" t="s">
        <v>24</v>
      </c>
      <c r="L174" s="269">
        <f>L173+L172+L171+L169+L168+L167+L166</f>
        <v>123169.71999999997</v>
      </c>
    </row>
    <row r="175" spans="1:258" x14ac:dyDescent="0.25">
      <c r="A175" s="57"/>
      <c r="B175" s="66"/>
      <c r="C175" s="66"/>
      <c r="D175" s="66"/>
      <c r="E175" s="66"/>
      <c r="F175" s="67"/>
      <c r="G175" s="67"/>
      <c r="H175" s="67"/>
      <c r="I175" s="67"/>
      <c r="J175" s="67"/>
      <c r="K175" s="113" t="s">
        <v>25</v>
      </c>
      <c r="L175" s="270">
        <f>SUM(L170+L165+L163)</f>
        <v>109036.19</v>
      </c>
    </row>
    <row r="176" spans="1:258" x14ac:dyDescent="0.25">
      <c r="A176" s="34"/>
      <c r="B176" s="68"/>
      <c r="C176" s="68"/>
      <c r="D176" s="68"/>
      <c r="E176" s="68"/>
      <c r="F176" s="69"/>
      <c r="G176" s="69"/>
      <c r="H176" s="69"/>
      <c r="I176" s="69"/>
      <c r="J176" s="69"/>
      <c r="K176" s="113" t="s">
        <v>26</v>
      </c>
      <c r="L176" s="269">
        <f>L175+L174</f>
        <v>232205.90999999997</v>
      </c>
    </row>
    <row r="177" spans="1:258" x14ac:dyDescent="0.25">
      <c r="A177" s="285" t="s">
        <v>143</v>
      </c>
      <c r="B177" s="286"/>
      <c r="C177" s="286"/>
      <c r="D177" s="286"/>
      <c r="E177" s="286"/>
      <c r="F177" s="286"/>
      <c r="G177" s="286"/>
      <c r="H177" s="286"/>
      <c r="I177" s="286"/>
      <c r="J177" s="286"/>
      <c r="K177" s="286"/>
      <c r="L177" s="287"/>
    </row>
    <row r="178" spans="1:258" x14ac:dyDescent="0.25">
      <c r="A178" s="285" t="s">
        <v>14</v>
      </c>
      <c r="B178" s="286"/>
      <c r="C178" s="286"/>
      <c r="D178" s="286"/>
      <c r="E178" s="286"/>
      <c r="F178" s="286"/>
      <c r="G178" s="286"/>
      <c r="H178" s="286"/>
      <c r="I178" s="286"/>
      <c r="J178" s="286"/>
      <c r="K178" s="286"/>
      <c r="L178" s="287"/>
    </row>
    <row r="179" spans="1:258" ht="195" x14ac:dyDescent="0.25">
      <c r="A179" s="70" t="s">
        <v>15</v>
      </c>
      <c r="B179" s="28">
        <v>2</v>
      </c>
      <c r="C179" s="28" t="s">
        <v>90</v>
      </c>
      <c r="D179" s="28" t="s">
        <v>457</v>
      </c>
      <c r="E179" s="140" t="s">
        <v>533</v>
      </c>
      <c r="F179" s="26" t="s">
        <v>144</v>
      </c>
      <c r="G179" s="25" t="s">
        <v>291</v>
      </c>
      <c r="H179" s="25" t="s">
        <v>53</v>
      </c>
      <c r="I179" s="25" t="s">
        <v>292</v>
      </c>
      <c r="J179" s="25" t="s">
        <v>293</v>
      </c>
      <c r="K179" s="96" t="s">
        <v>297</v>
      </c>
      <c r="L179" s="214">
        <v>16017.5</v>
      </c>
    </row>
    <row r="180" spans="1:258" ht="207" customHeight="1" x14ac:dyDescent="0.25">
      <c r="A180" s="70" t="s">
        <v>18</v>
      </c>
      <c r="B180" s="28">
        <v>2</v>
      </c>
      <c r="C180" s="28" t="s">
        <v>90</v>
      </c>
      <c r="D180" s="28" t="s">
        <v>531</v>
      </c>
      <c r="E180" s="140" t="s">
        <v>533</v>
      </c>
      <c r="F180" s="25" t="s">
        <v>146</v>
      </c>
      <c r="G180" s="25" t="s">
        <v>294</v>
      </c>
      <c r="H180" s="25" t="s">
        <v>295</v>
      </c>
      <c r="I180" s="25" t="s">
        <v>145</v>
      </c>
      <c r="J180" s="25" t="s">
        <v>296</v>
      </c>
      <c r="K180" s="96" t="s">
        <v>297</v>
      </c>
      <c r="L180" s="214">
        <v>24990.79</v>
      </c>
    </row>
    <row r="181" spans="1:258" ht="165" x14ac:dyDescent="0.25">
      <c r="A181" s="70" t="s">
        <v>19</v>
      </c>
      <c r="B181" s="28">
        <v>2</v>
      </c>
      <c r="C181" s="28">
        <v>4.5</v>
      </c>
      <c r="D181" s="28" t="s">
        <v>532</v>
      </c>
      <c r="E181" s="140" t="s">
        <v>533</v>
      </c>
      <c r="F181" s="25" t="s">
        <v>147</v>
      </c>
      <c r="G181" s="25" t="s">
        <v>463</v>
      </c>
      <c r="H181" s="25" t="s">
        <v>287</v>
      </c>
      <c r="I181" s="25" t="s">
        <v>288</v>
      </c>
      <c r="J181" s="25" t="s">
        <v>289</v>
      </c>
      <c r="K181" s="96" t="s">
        <v>290</v>
      </c>
      <c r="L181" s="214">
        <v>67987.350000000006</v>
      </c>
    </row>
    <row r="182" spans="1:258" s="189" customFormat="1" ht="96.75" customHeight="1" x14ac:dyDescent="0.25">
      <c r="A182" s="25" t="s">
        <v>20</v>
      </c>
      <c r="B182" s="28">
        <v>2</v>
      </c>
      <c r="C182" s="28" t="s">
        <v>128</v>
      </c>
      <c r="D182" s="28" t="s">
        <v>91</v>
      </c>
      <c r="E182" s="140" t="s">
        <v>533</v>
      </c>
      <c r="F182" s="7" t="s">
        <v>718</v>
      </c>
      <c r="G182" s="7" t="s">
        <v>719</v>
      </c>
      <c r="H182" s="7" t="s">
        <v>720</v>
      </c>
      <c r="I182" s="187" t="s">
        <v>721</v>
      </c>
      <c r="J182" s="197" t="s">
        <v>724</v>
      </c>
      <c r="K182" s="104" t="s">
        <v>260</v>
      </c>
      <c r="L182" s="250">
        <v>20012.650000000001</v>
      </c>
      <c r="M182" s="192"/>
      <c r="N182" s="192"/>
      <c r="O182" s="192"/>
      <c r="P182" s="192"/>
      <c r="Q182" s="192"/>
      <c r="R182" s="192"/>
      <c r="S182" s="192"/>
      <c r="T182" s="192"/>
      <c r="U182" s="192"/>
      <c r="V182" s="192"/>
      <c r="W182" s="192"/>
      <c r="X182" s="192"/>
      <c r="Y182" s="192"/>
      <c r="Z182" s="192"/>
      <c r="AA182" s="192"/>
      <c r="AB182" s="192"/>
      <c r="AC182" s="192"/>
      <c r="AD182" s="192"/>
      <c r="AE182" s="192"/>
      <c r="AF182" s="192"/>
      <c r="AG182" s="192"/>
      <c r="AH182" s="192"/>
      <c r="AI182" s="192"/>
      <c r="AJ182" s="192"/>
      <c r="AK182" s="192"/>
      <c r="AL182" s="192"/>
      <c r="AM182" s="192"/>
      <c r="AN182" s="192"/>
      <c r="AO182" s="192"/>
      <c r="AP182" s="192"/>
      <c r="AQ182" s="192"/>
      <c r="AR182" s="192"/>
      <c r="AS182" s="192"/>
      <c r="AT182" s="192"/>
      <c r="AU182" s="192"/>
      <c r="AV182" s="192"/>
      <c r="AW182" s="192"/>
      <c r="AX182" s="192"/>
      <c r="AY182" s="192"/>
      <c r="AZ182" s="192"/>
      <c r="BA182" s="192"/>
      <c r="BB182" s="192"/>
      <c r="BC182" s="192"/>
      <c r="BD182" s="192"/>
      <c r="BE182" s="192"/>
      <c r="BF182" s="192"/>
      <c r="BG182" s="192"/>
      <c r="BH182" s="192"/>
      <c r="BI182" s="192"/>
      <c r="BJ182" s="192"/>
      <c r="BK182" s="192"/>
      <c r="BL182" s="192"/>
      <c r="BM182" s="192"/>
      <c r="BN182" s="192"/>
      <c r="BO182" s="192"/>
      <c r="BP182" s="192"/>
      <c r="BQ182" s="192"/>
      <c r="BR182" s="192"/>
      <c r="BS182" s="192"/>
      <c r="BT182" s="192"/>
      <c r="BU182" s="192"/>
      <c r="BV182" s="192"/>
      <c r="BW182" s="192"/>
      <c r="BX182" s="192"/>
      <c r="BY182" s="192"/>
      <c r="BZ182" s="192"/>
      <c r="CA182" s="192"/>
      <c r="CB182" s="192"/>
      <c r="CC182" s="192"/>
      <c r="CD182" s="192"/>
      <c r="CE182" s="192"/>
      <c r="CF182" s="192"/>
      <c r="CG182" s="192"/>
      <c r="CH182" s="192"/>
      <c r="CI182" s="192"/>
      <c r="CJ182" s="192"/>
      <c r="CK182" s="192"/>
      <c r="CL182" s="192"/>
      <c r="CM182" s="192"/>
      <c r="CN182" s="192"/>
      <c r="CO182" s="192"/>
      <c r="CP182" s="192"/>
      <c r="CQ182" s="192"/>
      <c r="CR182" s="192"/>
      <c r="CS182" s="192"/>
      <c r="CT182" s="192"/>
      <c r="CU182" s="192"/>
      <c r="CV182" s="192"/>
      <c r="CW182" s="192"/>
      <c r="CX182" s="192"/>
      <c r="CY182" s="192"/>
      <c r="CZ182" s="192"/>
      <c r="DA182" s="192"/>
      <c r="DB182" s="192"/>
      <c r="DC182" s="192"/>
      <c r="DD182" s="192"/>
      <c r="DE182" s="192"/>
      <c r="DF182" s="192"/>
      <c r="DG182" s="192"/>
      <c r="DH182" s="192"/>
      <c r="DI182" s="192"/>
      <c r="DJ182" s="192"/>
      <c r="DK182" s="192"/>
      <c r="DL182" s="192"/>
      <c r="DM182" s="192"/>
      <c r="DN182" s="192"/>
      <c r="DO182" s="192"/>
      <c r="DP182" s="192"/>
      <c r="DQ182" s="192"/>
      <c r="DR182" s="192"/>
      <c r="DS182" s="192"/>
      <c r="DT182" s="192"/>
      <c r="DU182" s="192"/>
      <c r="DV182" s="192"/>
      <c r="DW182" s="192"/>
      <c r="DX182" s="192"/>
      <c r="DY182" s="192"/>
      <c r="DZ182" s="192"/>
      <c r="EA182" s="192"/>
      <c r="EB182" s="192"/>
      <c r="EC182" s="192"/>
      <c r="ED182" s="192"/>
      <c r="EE182" s="192"/>
      <c r="EF182" s="192"/>
      <c r="EG182" s="192"/>
      <c r="EH182" s="192"/>
      <c r="EI182" s="192"/>
      <c r="EJ182" s="192"/>
      <c r="EK182" s="192"/>
      <c r="EL182" s="192"/>
      <c r="EM182" s="192"/>
      <c r="EN182" s="192"/>
      <c r="EO182" s="192"/>
      <c r="EP182" s="192"/>
      <c r="EQ182" s="192"/>
      <c r="ER182" s="192"/>
      <c r="ES182" s="192"/>
      <c r="ET182" s="192"/>
      <c r="EU182" s="192"/>
      <c r="EV182" s="192"/>
      <c r="EW182" s="192"/>
      <c r="EX182" s="192"/>
      <c r="EY182" s="192"/>
      <c r="EZ182" s="192"/>
      <c r="FA182" s="192"/>
      <c r="FB182" s="192"/>
      <c r="FC182" s="192"/>
      <c r="FD182" s="192"/>
      <c r="FE182" s="192"/>
      <c r="FF182" s="192"/>
      <c r="FG182" s="192"/>
      <c r="FH182" s="192"/>
      <c r="FI182" s="192"/>
      <c r="FJ182" s="192"/>
      <c r="FK182" s="192"/>
      <c r="FL182" s="192"/>
      <c r="FM182" s="192"/>
      <c r="FN182" s="192"/>
      <c r="FO182" s="192"/>
      <c r="FP182" s="192"/>
      <c r="FQ182" s="192"/>
      <c r="FR182" s="192"/>
      <c r="FS182" s="192"/>
      <c r="FT182" s="192"/>
      <c r="FU182" s="192"/>
      <c r="FV182" s="192"/>
      <c r="FW182" s="192"/>
      <c r="FX182" s="192"/>
      <c r="FY182" s="192"/>
      <c r="FZ182" s="192"/>
      <c r="GA182" s="192"/>
      <c r="GB182" s="192"/>
      <c r="GC182" s="192"/>
      <c r="GD182" s="192"/>
      <c r="GE182" s="192"/>
      <c r="GF182" s="192"/>
      <c r="GG182" s="192"/>
      <c r="GH182" s="192"/>
      <c r="GI182" s="192"/>
      <c r="GJ182" s="192"/>
      <c r="GK182" s="192"/>
      <c r="GL182" s="192"/>
      <c r="GM182" s="192"/>
      <c r="GN182" s="192"/>
      <c r="GO182" s="192"/>
      <c r="GP182" s="192"/>
      <c r="GQ182" s="192"/>
      <c r="GR182" s="192"/>
      <c r="GS182" s="192"/>
      <c r="GT182" s="192"/>
      <c r="GU182" s="192"/>
      <c r="GV182" s="192"/>
      <c r="GW182" s="192"/>
      <c r="GX182" s="192"/>
      <c r="GY182" s="192"/>
      <c r="GZ182" s="192"/>
      <c r="HA182" s="192"/>
      <c r="HB182" s="192"/>
      <c r="HC182" s="192"/>
      <c r="HD182" s="192"/>
      <c r="HE182" s="192"/>
      <c r="HF182" s="192"/>
      <c r="HG182" s="192"/>
      <c r="HH182" s="192"/>
      <c r="HI182" s="192"/>
      <c r="HJ182" s="192"/>
      <c r="HK182" s="192"/>
      <c r="HL182" s="192"/>
      <c r="HM182" s="192"/>
      <c r="HN182" s="192"/>
      <c r="HO182" s="192"/>
      <c r="HP182" s="192"/>
      <c r="HQ182" s="192"/>
      <c r="HR182" s="192"/>
      <c r="HS182" s="192"/>
      <c r="HT182" s="192"/>
      <c r="HU182" s="192"/>
      <c r="HV182" s="192"/>
      <c r="HW182" s="192"/>
      <c r="HX182" s="192"/>
      <c r="HY182" s="192"/>
      <c r="HZ182" s="192"/>
      <c r="IA182" s="192"/>
      <c r="IB182" s="192"/>
      <c r="IC182" s="192"/>
      <c r="ID182" s="192"/>
      <c r="IE182" s="192"/>
      <c r="IF182" s="192"/>
      <c r="IG182" s="192"/>
      <c r="IH182" s="192"/>
      <c r="II182" s="192"/>
      <c r="IJ182" s="192"/>
      <c r="IK182" s="192"/>
      <c r="IL182" s="192"/>
      <c r="IM182" s="192"/>
      <c r="IN182" s="192"/>
      <c r="IO182" s="192"/>
      <c r="IP182" s="192"/>
      <c r="IQ182" s="192"/>
      <c r="IR182" s="192"/>
      <c r="IS182" s="192"/>
      <c r="IT182" s="192"/>
      <c r="IU182" s="192"/>
      <c r="IV182" s="192"/>
      <c r="IW182" s="192"/>
      <c r="IX182" s="192"/>
    </row>
    <row r="183" spans="1:258" ht="117.75" customHeight="1" x14ac:dyDescent="0.25">
      <c r="A183" s="8" t="s">
        <v>33</v>
      </c>
      <c r="B183" s="28">
        <v>5</v>
      </c>
      <c r="C183" s="28" t="s">
        <v>83</v>
      </c>
      <c r="D183" s="28" t="s">
        <v>91</v>
      </c>
      <c r="E183" s="140" t="s">
        <v>533</v>
      </c>
      <c r="F183" s="25" t="s">
        <v>726</v>
      </c>
      <c r="G183" s="198" t="s">
        <v>722</v>
      </c>
      <c r="H183" s="25" t="s">
        <v>82</v>
      </c>
      <c r="I183" s="7" t="s">
        <v>723</v>
      </c>
      <c r="J183" s="7" t="s">
        <v>727</v>
      </c>
      <c r="K183" s="7" t="s">
        <v>725</v>
      </c>
      <c r="L183" s="250">
        <v>60629.83</v>
      </c>
    </row>
    <row r="184" spans="1:258" x14ac:dyDescent="0.25">
      <c r="A184" s="71"/>
      <c r="B184" s="72"/>
      <c r="C184" s="72"/>
      <c r="D184" s="72"/>
      <c r="E184" s="72"/>
      <c r="F184" s="72"/>
      <c r="G184" s="72"/>
      <c r="H184" s="72"/>
      <c r="I184" s="72"/>
      <c r="J184" s="72"/>
      <c r="K184" s="113" t="s">
        <v>24</v>
      </c>
      <c r="L184" s="271">
        <f>L181+L180+L179+L182</f>
        <v>129008.29000000001</v>
      </c>
    </row>
    <row r="185" spans="1:258" x14ac:dyDescent="0.25">
      <c r="A185" s="71"/>
      <c r="B185" s="72"/>
      <c r="C185" s="72"/>
      <c r="D185" s="72"/>
      <c r="E185" s="72"/>
      <c r="F185" s="72"/>
      <c r="G185" s="72"/>
      <c r="H185" s="72"/>
      <c r="I185" s="72"/>
      <c r="J185" s="72"/>
      <c r="K185" s="113" t="s">
        <v>25</v>
      </c>
      <c r="L185" s="247">
        <v>60629.83</v>
      </c>
    </row>
    <row r="186" spans="1:258" x14ac:dyDescent="0.25">
      <c r="A186" s="34"/>
      <c r="B186" s="35"/>
      <c r="C186" s="35"/>
      <c r="D186" s="35"/>
      <c r="E186" s="35"/>
      <c r="F186" s="36"/>
      <c r="G186" s="36"/>
      <c r="H186" s="36"/>
      <c r="I186" s="36"/>
      <c r="J186" s="36"/>
      <c r="K186" s="113" t="s">
        <v>26</v>
      </c>
      <c r="L186" s="247">
        <f>L184+L185</f>
        <v>189638.12</v>
      </c>
    </row>
    <row r="187" spans="1:258" x14ac:dyDescent="0.25">
      <c r="A187" s="288" t="s">
        <v>148</v>
      </c>
      <c r="B187" s="289"/>
      <c r="C187" s="289"/>
      <c r="D187" s="289"/>
      <c r="E187" s="289"/>
      <c r="F187" s="289"/>
      <c r="G187" s="289"/>
      <c r="H187" s="289"/>
      <c r="I187" s="289"/>
      <c r="J187" s="289"/>
      <c r="K187" s="289"/>
      <c r="L187" s="290"/>
    </row>
    <row r="188" spans="1:258" x14ac:dyDescent="0.25">
      <c r="A188" s="288" t="s">
        <v>11</v>
      </c>
      <c r="B188" s="289"/>
      <c r="C188" s="289"/>
      <c r="D188" s="289"/>
      <c r="E188" s="289"/>
      <c r="F188" s="289"/>
      <c r="G188" s="289"/>
      <c r="H188" s="289"/>
      <c r="I188" s="289"/>
      <c r="J188" s="289"/>
      <c r="K188" s="289"/>
      <c r="L188" s="290"/>
    </row>
    <row r="189" spans="1:258" ht="179.25" customHeight="1" x14ac:dyDescent="0.25">
      <c r="A189" s="5">
        <v>1</v>
      </c>
      <c r="B189" s="232">
        <v>5</v>
      </c>
      <c r="C189" s="232">
        <v>4</v>
      </c>
      <c r="D189" s="232">
        <v>1.2</v>
      </c>
      <c r="E189" s="233" t="s">
        <v>729</v>
      </c>
      <c r="F189" s="7" t="s">
        <v>692</v>
      </c>
      <c r="G189" s="7" t="s">
        <v>693</v>
      </c>
      <c r="H189" s="7" t="s">
        <v>694</v>
      </c>
      <c r="I189" s="7" t="s">
        <v>695</v>
      </c>
      <c r="J189" s="7" t="s">
        <v>730</v>
      </c>
      <c r="K189" s="7" t="s">
        <v>709</v>
      </c>
      <c r="L189" s="250">
        <v>128704.65</v>
      </c>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row>
    <row r="190" spans="1:258" x14ac:dyDescent="0.25">
      <c r="A190" s="288" t="s">
        <v>14</v>
      </c>
      <c r="B190" s="289"/>
      <c r="C190" s="289"/>
      <c r="D190" s="289"/>
      <c r="E190" s="289"/>
      <c r="F190" s="289"/>
      <c r="G190" s="289"/>
      <c r="H190" s="289"/>
      <c r="I190" s="289"/>
      <c r="J190" s="289"/>
      <c r="K190" s="289"/>
      <c r="L190" s="290"/>
    </row>
    <row r="191" spans="1:258" ht="190.5" customHeight="1" x14ac:dyDescent="0.25">
      <c r="A191" s="5">
        <v>1</v>
      </c>
      <c r="B191" s="232">
        <v>2</v>
      </c>
      <c r="C191" s="232">
        <v>4</v>
      </c>
      <c r="D191" s="232">
        <v>1.5</v>
      </c>
      <c r="E191" s="233" t="s">
        <v>728</v>
      </c>
      <c r="F191" s="233" t="s">
        <v>696</v>
      </c>
      <c r="G191" s="7" t="s">
        <v>697</v>
      </c>
      <c r="H191" s="7" t="s">
        <v>82</v>
      </c>
      <c r="I191" s="195" t="s">
        <v>698</v>
      </c>
      <c r="J191" s="7" t="s">
        <v>731</v>
      </c>
      <c r="K191" s="7" t="s">
        <v>712</v>
      </c>
      <c r="L191" s="250">
        <v>39228.89</v>
      </c>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row>
    <row r="192" spans="1:258" ht="131.25" customHeight="1" x14ac:dyDescent="0.25">
      <c r="A192" s="5">
        <v>2</v>
      </c>
      <c r="B192" s="232">
        <v>2</v>
      </c>
      <c r="C192" s="232">
        <v>3.4</v>
      </c>
      <c r="D192" s="232">
        <v>1.2</v>
      </c>
      <c r="E192" s="233" t="s">
        <v>728</v>
      </c>
      <c r="F192" s="233" t="s">
        <v>699</v>
      </c>
      <c r="G192" s="195" t="s">
        <v>700</v>
      </c>
      <c r="H192" s="7" t="s">
        <v>701</v>
      </c>
      <c r="I192" s="7" t="s">
        <v>702</v>
      </c>
      <c r="J192" s="7" t="s">
        <v>732</v>
      </c>
      <c r="K192" s="7" t="s">
        <v>711</v>
      </c>
      <c r="L192" s="255">
        <v>26816.99</v>
      </c>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row>
    <row r="193" spans="1:258" ht="210" x14ac:dyDescent="0.25">
      <c r="A193" s="5">
        <v>3</v>
      </c>
      <c r="B193" s="232">
        <v>2</v>
      </c>
      <c r="C193" s="232">
        <v>1.4</v>
      </c>
      <c r="D193" s="232" t="s">
        <v>91</v>
      </c>
      <c r="E193" s="233" t="s">
        <v>728</v>
      </c>
      <c r="F193" s="233" t="s">
        <v>703</v>
      </c>
      <c r="G193" s="195" t="s">
        <v>704</v>
      </c>
      <c r="H193" s="7" t="s">
        <v>406</v>
      </c>
      <c r="I193" s="195" t="s">
        <v>705</v>
      </c>
      <c r="J193" s="7" t="s">
        <v>469</v>
      </c>
      <c r="K193" s="7" t="s">
        <v>710</v>
      </c>
      <c r="L193" s="272">
        <v>15542.04</v>
      </c>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row>
    <row r="194" spans="1:258" ht="120" customHeight="1" x14ac:dyDescent="0.25">
      <c r="A194" s="5">
        <v>4</v>
      </c>
      <c r="B194" s="232">
        <v>2</v>
      </c>
      <c r="C194" s="232">
        <v>4</v>
      </c>
      <c r="D194" s="232">
        <v>1</v>
      </c>
      <c r="E194" s="233" t="s">
        <v>728</v>
      </c>
      <c r="F194" s="233" t="s">
        <v>149</v>
      </c>
      <c r="G194" s="195" t="s">
        <v>150</v>
      </c>
      <c r="H194" s="7" t="s">
        <v>706</v>
      </c>
      <c r="I194" s="195" t="s">
        <v>707</v>
      </c>
      <c r="J194" s="7" t="s">
        <v>708</v>
      </c>
      <c r="K194" s="7" t="s">
        <v>151</v>
      </c>
      <c r="L194" s="250">
        <v>40050.5</v>
      </c>
      <c r="M194" s="234"/>
      <c r="N194" s="23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row>
    <row r="195" spans="1:258" x14ac:dyDescent="0.25">
      <c r="A195" s="14"/>
      <c r="B195" s="15"/>
      <c r="C195" s="15"/>
      <c r="D195" s="15"/>
      <c r="E195" s="15"/>
      <c r="F195" s="16"/>
      <c r="G195" s="22"/>
      <c r="H195" s="16"/>
      <c r="I195" s="22"/>
      <c r="J195" s="16"/>
      <c r="K195" s="113" t="s">
        <v>24</v>
      </c>
      <c r="L195" s="247">
        <f>L194+L193++L191+L192</f>
        <v>121638.42</v>
      </c>
      <c r="M195" s="235"/>
      <c r="N195" s="151"/>
    </row>
    <row r="196" spans="1:258" x14ac:dyDescent="0.25">
      <c r="A196" s="14"/>
      <c r="B196" s="15"/>
      <c r="C196" s="15"/>
      <c r="D196" s="15"/>
      <c r="E196" s="15"/>
      <c r="F196" s="16"/>
      <c r="G196" s="22"/>
      <c r="H196" s="16"/>
      <c r="I196" s="22"/>
      <c r="J196" s="16"/>
      <c r="K196" s="113" t="s">
        <v>25</v>
      </c>
      <c r="L196" s="247">
        <v>128704.65</v>
      </c>
      <c r="M196" s="175"/>
      <c r="N196" s="151"/>
    </row>
    <row r="197" spans="1:258" x14ac:dyDescent="0.25">
      <c r="A197" s="73"/>
      <c r="B197" s="74"/>
      <c r="C197" s="74"/>
      <c r="D197" s="74"/>
      <c r="E197" s="74"/>
      <c r="F197" s="75"/>
      <c r="G197" s="75"/>
      <c r="H197" s="75"/>
      <c r="I197" s="75"/>
      <c r="J197" s="75"/>
      <c r="K197" s="113" t="s">
        <v>26</v>
      </c>
      <c r="L197" s="273">
        <f>L195+L196</f>
        <v>250343.07</v>
      </c>
      <c r="M197" s="175"/>
      <c r="N197" s="151"/>
    </row>
    <row r="198" spans="1:258" x14ac:dyDescent="0.25">
      <c r="A198" s="291" t="s">
        <v>793</v>
      </c>
      <c r="B198" s="291"/>
      <c r="C198" s="291"/>
      <c r="D198" s="291"/>
      <c r="E198" s="291"/>
      <c r="F198" s="291"/>
      <c r="G198" s="291"/>
      <c r="H198" s="291"/>
      <c r="I198" s="291"/>
      <c r="J198" s="291"/>
      <c r="K198" s="291"/>
      <c r="L198" s="291"/>
      <c r="M198" s="151"/>
      <c r="N198" s="151"/>
    </row>
    <row r="199" spans="1:258" x14ac:dyDescent="0.25">
      <c r="A199" s="291" t="s">
        <v>14</v>
      </c>
      <c r="B199" s="291"/>
      <c r="C199" s="291"/>
      <c r="D199" s="291"/>
      <c r="E199" s="291"/>
      <c r="F199" s="291"/>
      <c r="G199" s="291"/>
      <c r="H199" s="291"/>
      <c r="I199" s="291"/>
      <c r="J199" s="291"/>
      <c r="K199" s="291"/>
      <c r="L199" s="291"/>
      <c r="M199" s="151"/>
      <c r="N199" s="151"/>
    </row>
    <row r="200" spans="1:258" ht="125.25" customHeight="1" x14ac:dyDescent="0.25">
      <c r="A200" s="8" t="s">
        <v>15</v>
      </c>
      <c r="B200" s="28">
        <v>2</v>
      </c>
      <c r="C200" s="28" t="s">
        <v>90</v>
      </c>
      <c r="D200" s="28">
        <v>1</v>
      </c>
      <c r="E200" s="140" t="s">
        <v>534</v>
      </c>
      <c r="F200" s="25" t="s">
        <v>152</v>
      </c>
      <c r="G200" s="25" t="s">
        <v>466</v>
      </c>
      <c r="H200" s="25" t="s">
        <v>53</v>
      </c>
      <c r="I200" s="26" t="s">
        <v>467</v>
      </c>
      <c r="J200" s="25" t="s">
        <v>482</v>
      </c>
      <c r="K200" s="96" t="s">
        <v>348</v>
      </c>
      <c r="L200" s="254">
        <v>26540.39</v>
      </c>
      <c r="M200" s="151"/>
      <c r="N200" s="151"/>
    </row>
    <row r="201" spans="1:258" ht="124.5" customHeight="1" x14ac:dyDescent="0.25">
      <c r="A201" s="8" t="s">
        <v>18</v>
      </c>
      <c r="B201" s="28">
        <v>5</v>
      </c>
      <c r="C201" s="28" t="s">
        <v>153</v>
      </c>
      <c r="D201" s="28">
        <v>1</v>
      </c>
      <c r="E201" s="140" t="s">
        <v>534</v>
      </c>
      <c r="F201" s="25" t="s">
        <v>154</v>
      </c>
      <c r="G201" s="25" t="s">
        <v>468</v>
      </c>
      <c r="H201" s="25" t="s">
        <v>110</v>
      </c>
      <c r="I201" s="25" t="s">
        <v>155</v>
      </c>
      <c r="J201" s="25" t="s">
        <v>469</v>
      </c>
      <c r="K201" s="96" t="s">
        <v>409</v>
      </c>
      <c r="L201" s="254">
        <v>9153.44</v>
      </c>
    </row>
    <row r="202" spans="1:258" s="98" customFormat="1" ht="120" x14ac:dyDescent="0.25">
      <c r="A202" s="8" t="s">
        <v>19</v>
      </c>
      <c r="B202" s="28">
        <v>5</v>
      </c>
      <c r="C202" s="28" t="s">
        <v>275</v>
      </c>
      <c r="D202" s="28">
        <v>1</v>
      </c>
      <c r="E202" s="140" t="s">
        <v>534</v>
      </c>
      <c r="F202" s="25" t="s">
        <v>464</v>
      </c>
      <c r="G202" s="25" t="s">
        <v>470</v>
      </c>
      <c r="H202" s="25" t="s">
        <v>53</v>
      </c>
      <c r="I202" s="25" t="s">
        <v>465</v>
      </c>
      <c r="J202" s="25" t="s">
        <v>471</v>
      </c>
      <c r="K202" s="96" t="s">
        <v>312</v>
      </c>
      <c r="L202" s="254">
        <v>9692.0499999999993</v>
      </c>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c r="CO202" s="97"/>
      <c r="CP202" s="97"/>
      <c r="CQ202" s="97"/>
      <c r="CR202" s="97"/>
      <c r="CS202" s="97"/>
      <c r="CT202" s="97"/>
      <c r="CU202" s="97"/>
      <c r="CV202" s="97"/>
      <c r="CW202" s="97"/>
      <c r="CX202" s="97"/>
      <c r="CY202" s="97"/>
      <c r="CZ202" s="97"/>
      <c r="DA202" s="97"/>
      <c r="DB202" s="97"/>
      <c r="DC202" s="97"/>
      <c r="DD202" s="97"/>
      <c r="DE202" s="97"/>
      <c r="DF202" s="97"/>
      <c r="DG202" s="97"/>
      <c r="DH202" s="97"/>
      <c r="DI202" s="97"/>
      <c r="DJ202" s="97"/>
      <c r="DK202" s="97"/>
      <c r="DL202" s="97"/>
      <c r="DM202" s="97"/>
      <c r="DN202" s="97"/>
      <c r="DO202" s="97"/>
      <c r="DP202" s="97"/>
      <c r="DQ202" s="97"/>
      <c r="DR202" s="97"/>
      <c r="DS202" s="97"/>
      <c r="DT202" s="97"/>
      <c r="DU202" s="97"/>
      <c r="DV202" s="97"/>
      <c r="DW202" s="97"/>
      <c r="DX202" s="97"/>
      <c r="DY202" s="97"/>
      <c r="DZ202" s="97"/>
      <c r="EA202" s="97"/>
      <c r="EB202" s="97"/>
      <c r="EC202" s="97"/>
      <c r="ED202" s="97"/>
      <c r="EE202" s="97"/>
      <c r="EF202" s="97"/>
      <c r="EG202" s="97"/>
      <c r="EH202" s="97"/>
      <c r="EI202" s="97"/>
      <c r="EJ202" s="97"/>
      <c r="EK202" s="97"/>
      <c r="EL202" s="97"/>
      <c r="EM202" s="97"/>
      <c r="EN202" s="97"/>
      <c r="EO202" s="97"/>
      <c r="EP202" s="97"/>
      <c r="EQ202" s="97"/>
      <c r="ER202" s="97"/>
      <c r="ES202" s="97"/>
      <c r="ET202" s="97"/>
      <c r="EU202" s="97"/>
      <c r="EV202" s="97"/>
      <c r="EW202" s="97"/>
      <c r="EX202" s="97"/>
      <c r="EY202" s="97"/>
      <c r="EZ202" s="97"/>
      <c r="FA202" s="97"/>
      <c r="FB202" s="97"/>
      <c r="FC202" s="97"/>
      <c r="FD202" s="97"/>
      <c r="FE202" s="97"/>
      <c r="FF202" s="97"/>
      <c r="FG202" s="97"/>
      <c r="FH202" s="97"/>
      <c r="FI202" s="97"/>
      <c r="FJ202" s="97"/>
      <c r="FK202" s="97"/>
      <c r="FL202" s="97"/>
      <c r="FM202" s="97"/>
      <c r="FN202" s="97"/>
      <c r="FO202" s="97"/>
      <c r="FP202" s="97"/>
      <c r="FQ202" s="97"/>
      <c r="FR202" s="97"/>
      <c r="FS202" s="97"/>
      <c r="FT202" s="97"/>
      <c r="FU202" s="97"/>
      <c r="FV202" s="97"/>
      <c r="FW202" s="97"/>
      <c r="FX202" s="97"/>
      <c r="FY202" s="97"/>
      <c r="FZ202" s="97"/>
      <c r="GA202" s="97"/>
      <c r="GB202" s="97"/>
      <c r="GC202" s="97"/>
      <c r="GD202" s="97"/>
      <c r="GE202" s="97"/>
      <c r="GF202" s="97"/>
      <c r="GG202" s="97"/>
      <c r="GH202" s="97"/>
      <c r="GI202" s="97"/>
      <c r="GJ202" s="97"/>
      <c r="GK202" s="97"/>
      <c r="GL202" s="97"/>
      <c r="GM202" s="97"/>
      <c r="GN202" s="97"/>
      <c r="GO202" s="97"/>
      <c r="GP202" s="97"/>
      <c r="GQ202" s="97"/>
      <c r="GR202" s="97"/>
      <c r="GS202" s="97"/>
      <c r="GT202" s="97"/>
      <c r="GU202" s="97"/>
      <c r="GV202" s="97"/>
      <c r="GW202" s="97"/>
      <c r="GX202" s="97"/>
      <c r="GY202" s="97"/>
      <c r="GZ202" s="97"/>
      <c r="HA202" s="97"/>
      <c r="HB202" s="97"/>
      <c r="HC202" s="97"/>
      <c r="HD202" s="97"/>
      <c r="HE202" s="97"/>
      <c r="HF202" s="97"/>
      <c r="HG202" s="97"/>
      <c r="HH202" s="97"/>
      <c r="HI202" s="97"/>
      <c r="HJ202" s="97"/>
      <c r="HK202" s="97"/>
      <c r="HL202" s="97"/>
      <c r="HM202" s="97"/>
      <c r="HN202" s="97"/>
      <c r="HO202" s="97"/>
      <c r="HP202" s="97"/>
      <c r="HQ202" s="97"/>
      <c r="HR202" s="97"/>
      <c r="HS202" s="97"/>
      <c r="HT202" s="97"/>
      <c r="HU202" s="97"/>
      <c r="HV202" s="97"/>
      <c r="HW202" s="97"/>
      <c r="HX202" s="97"/>
      <c r="HY202" s="97"/>
      <c r="HZ202" s="97"/>
      <c r="IA202" s="97"/>
      <c r="IB202" s="97"/>
      <c r="IC202" s="97"/>
      <c r="ID202" s="97"/>
      <c r="IE202" s="97"/>
      <c r="IF202" s="97"/>
      <c r="IG202" s="97"/>
      <c r="IH202" s="97"/>
      <c r="II202" s="97"/>
      <c r="IJ202" s="97"/>
      <c r="IK202" s="97"/>
      <c r="IL202" s="97"/>
      <c r="IM202" s="97"/>
      <c r="IN202" s="97"/>
      <c r="IO202" s="97"/>
      <c r="IP202" s="97"/>
      <c r="IQ202" s="97"/>
      <c r="IR202" s="97"/>
      <c r="IS202" s="97"/>
      <c r="IT202" s="97"/>
      <c r="IU202" s="97"/>
      <c r="IV202" s="97"/>
      <c r="IW202" s="97"/>
      <c r="IX202" s="97"/>
    </row>
    <row r="203" spans="1:258" s="98" customFormat="1" ht="123" customHeight="1" x14ac:dyDescent="0.25">
      <c r="A203" s="96" t="s">
        <v>20</v>
      </c>
      <c r="B203" s="99">
        <v>5</v>
      </c>
      <c r="C203" s="99" t="s">
        <v>90</v>
      </c>
      <c r="D203" s="99">
        <v>1</v>
      </c>
      <c r="E203" s="144" t="s">
        <v>534</v>
      </c>
      <c r="F203" s="96" t="s">
        <v>156</v>
      </c>
      <c r="G203" s="96" t="s">
        <v>472</v>
      </c>
      <c r="H203" s="96" t="s">
        <v>510</v>
      </c>
      <c r="I203" s="96" t="s">
        <v>157</v>
      </c>
      <c r="J203" s="96" t="s">
        <v>477</v>
      </c>
      <c r="K203" s="96" t="s">
        <v>333</v>
      </c>
      <c r="L203" s="262">
        <v>17952.72</v>
      </c>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c r="CO203" s="97"/>
      <c r="CP203" s="97"/>
      <c r="CQ203" s="97"/>
      <c r="CR203" s="97"/>
      <c r="CS203" s="97"/>
      <c r="CT203" s="97"/>
      <c r="CU203" s="97"/>
      <c r="CV203" s="97"/>
      <c r="CW203" s="97"/>
      <c r="CX203" s="97"/>
      <c r="CY203" s="97"/>
      <c r="CZ203" s="97"/>
      <c r="DA203" s="97"/>
      <c r="DB203" s="97"/>
      <c r="DC203" s="97"/>
      <c r="DD203" s="97"/>
      <c r="DE203" s="97"/>
      <c r="DF203" s="97"/>
      <c r="DG203" s="97"/>
      <c r="DH203" s="97"/>
      <c r="DI203" s="97"/>
      <c r="DJ203" s="97"/>
      <c r="DK203" s="97"/>
      <c r="DL203" s="97"/>
      <c r="DM203" s="97"/>
      <c r="DN203" s="97"/>
      <c r="DO203" s="97"/>
      <c r="DP203" s="97"/>
      <c r="DQ203" s="97"/>
      <c r="DR203" s="97"/>
      <c r="DS203" s="97"/>
      <c r="DT203" s="97"/>
      <c r="DU203" s="97"/>
      <c r="DV203" s="97"/>
      <c r="DW203" s="97"/>
      <c r="DX203" s="97"/>
      <c r="DY203" s="97"/>
      <c r="DZ203" s="97"/>
      <c r="EA203" s="97"/>
      <c r="EB203" s="97"/>
      <c r="EC203" s="97"/>
      <c r="ED203" s="97"/>
      <c r="EE203" s="97"/>
      <c r="EF203" s="97"/>
      <c r="EG203" s="97"/>
      <c r="EH203" s="97"/>
      <c r="EI203" s="97"/>
      <c r="EJ203" s="97"/>
      <c r="EK203" s="97"/>
      <c r="EL203" s="97"/>
      <c r="EM203" s="97"/>
      <c r="EN203" s="97"/>
      <c r="EO203" s="97"/>
      <c r="EP203" s="97"/>
      <c r="EQ203" s="97"/>
      <c r="ER203" s="97"/>
      <c r="ES203" s="97"/>
      <c r="ET203" s="97"/>
      <c r="EU203" s="97"/>
      <c r="EV203" s="97"/>
      <c r="EW203" s="97"/>
      <c r="EX203" s="97"/>
      <c r="EY203" s="97"/>
      <c r="EZ203" s="97"/>
      <c r="FA203" s="97"/>
      <c r="FB203" s="97"/>
      <c r="FC203" s="97"/>
      <c r="FD203" s="97"/>
      <c r="FE203" s="97"/>
      <c r="FF203" s="97"/>
      <c r="FG203" s="97"/>
      <c r="FH203" s="97"/>
      <c r="FI203" s="97"/>
      <c r="FJ203" s="97"/>
      <c r="FK203" s="97"/>
      <c r="FL203" s="97"/>
      <c r="FM203" s="97"/>
      <c r="FN203" s="97"/>
      <c r="FO203" s="97"/>
      <c r="FP203" s="97"/>
      <c r="FQ203" s="97"/>
      <c r="FR203" s="97"/>
      <c r="FS203" s="97"/>
      <c r="FT203" s="97"/>
      <c r="FU203" s="97"/>
      <c r="FV203" s="97"/>
      <c r="FW203" s="97"/>
      <c r="FX203" s="97"/>
      <c r="FY203" s="97"/>
      <c r="FZ203" s="97"/>
      <c r="GA203" s="97"/>
      <c r="GB203" s="97"/>
      <c r="GC203" s="97"/>
      <c r="GD203" s="97"/>
      <c r="GE203" s="97"/>
      <c r="GF203" s="97"/>
      <c r="GG203" s="97"/>
      <c r="GH203" s="97"/>
      <c r="GI203" s="97"/>
      <c r="GJ203" s="97"/>
      <c r="GK203" s="97"/>
      <c r="GL203" s="97"/>
      <c r="GM203" s="97"/>
      <c r="GN203" s="97"/>
      <c r="GO203" s="97"/>
      <c r="GP203" s="97"/>
      <c r="GQ203" s="97"/>
      <c r="GR203" s="97"/>
      <c r="GS203" s="97"/>
      <c r="GT203" s="97"/>
      <c r="GU203" s="97"/>
      <c r="GV203" s="97"/>
      <c r="GW203" s="97"/>
      <c r="GX203" s="97"/>
      <c r="GY203" s="97"/>
      <c r="GZ203" s="97"/>
      <c r="HA203" s="97"/>
      <c r="HB203" s="97"/>
      <c r="HC203" s="97"/>
      <c r="HD203" s="97"/>
      <c r="HE203" s="97"/>
      <c r="HF203" s="97"/>
      <c r="HG203" s="97"/>
      <c r="HH203" s="97"/>
      <c r="HI203" s="97"/>
      <c r="HJ203" s="97"/>
      <c r="HK203" s="97"/>
      <c r="HL203" s="97"/>
      <c r="HM203" s="97"/>
      <c r="HN203" s="97"/>
      <c r="HO203" s="97"/>
      <c r="HP203" s="97"/>
      <c r="HQ203" s="97"/>
      <c r="HR203" s="97"/>
      <c r="HS203" s="97"/>
      <c r="HT203" s="97"/>
      <c r="HU203" s="97"/>
      <c r="HV203" s="97"/>
      <c r="HW203" s="97"/>
      <c r="HX203" s="97"/>
      <c r="HY203" s="97"/>
      <c r="HZ203" s="97"/>
      <c r="IA203" s="97"/>
      <c r="IB203" s="97"/>
      <c r="IC203" s="97"/>
      <c r="ID203" s="97"/>
      <c r="IE203" s="97"/>
      <c r="IF203" s="97"/>
      <c r="IG203" s="97"/>
      <c r="IH203" s="97"/>
      <c r="II203" s="97"/>
      <c r="IJ203" s="97"/>
      <c r="IK203" s="97"/>
      <c r="IL203" s="97"/>
      <c r="IM203" s="97"/>
      <c r="IN203" s="97"/>
      <c r="IO203" s="97"/>
      <c r="IP203" s="97"/>
      <c r="IQ203" s="97"/>
      <c r="IR203" s="97"/>
      <c r="IS203" s="97"/>
      <c r="IT203" s="97"/>
      <c r="IU203" s="97"/>
      <c r="IV203" s="97"/>
      <c r="IW203" s="97"/>
      <c r="IX203" s="97"/>
    </row>
    <row r="204" spans="1:258" s="98" customFormat="1" ht="120" x14ac:dyDescent="0.25">
      <c r="A204" s="96" t="s">
        <v>33</v>
      </c>
      <c r="B204" s="99">
        <v>2</v>
      </c>
      <c r="C204" s="99">
        <v>3</v>
      </c>
      <c r="D204" s="99">
        <v>1</v>
      </c>
      <c r="E204" s="144" t="s">
        <v>534</v>
      </c>
      <c r="F204" s="96" t="s">
        <v>473</v>
      </c>
      <c r="G204" s="96" t="s">
        <v>474</v>
      </c>
      <c r="H204" s="96" t="s">
        <v>53</v>
      </c>
      <c r="I204" s="96" t="s">
        <v>475</v>
      </c>
      <c r="J204" s="96" t="s">
        <v>476</v>
      </c>
      <c r="K204" s="96" t="s">
        <v>312</v>
      </c>
      <c r="L204" s="262">
        <v>10690.08</v>
      </c>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c r="CO204" s="97"/>
      <c r="CP204" s="97"/>
      <c r="CQ204" s="97"/>
      <c r="CR204" s="97"/>
      <c r="CS204" s="97"/>
      <c r="CT204" s="97"/>
      <c r="CU204" s="97"/>
      <c r="CV204" s="97"/>
      <c r="CW204" s="97"/>
      <c r="CX204" s="97"/>
      <c r="CY204" s="97"/>
      <c r="CZ204" s="97"/>
      <c r="DA204" s="97"/>
      <c r="DB204" s="97"/>
      <c r="DC204" s="97"/>
      <c r="DD204" s="97"/>
      <c r="DE204" s="97"/>
      <c r="DF204" s="97"/>
      <c r="DG204" s="97"/>
      <c r="DH204" s="97"/>
      <c r="DI204" s="97"/>
      <c r="DJ204" s="97"/>
      <c r="DK204" s="97"/>
      <c r="DL204" s="97"/>
      <c r="DM204" s="97"/>
      <c r="DN204" s="97"/>
      <c r="DO204" s="97"/>
      <c r="DP204" s="97"/>
      <c r="DQ204" s="97"/>
      <c r="DR204" s="97"/>
      <c r="DS204" s="97"/>
      <c r="DT204" s="97"/>
      <c r="DU204" s="97"/>
      <c r="DV204" s="97"/>
      <c r="DW204" s="97"/>
      <c r="DX204" s="97"/>
      <c r="DY204" s="97"/>
      <c r="DZ204" s="97"/>
      <c r="EA204" s="97"/>
      <c r="EB204" s="97"/>
      <c r="EC204" s="97"/>
      <c r="ED204" s="97"/>
      <c r="EE204" s="97"/>
      <c r="EF204" s="97"/>
      <c r="EG204" s="97"/>
      <c r="EH204" s="97"/>
      <c r="EI204" s="97"/>
      <c r="EJ204" s="97"/>
      <c r="EK204" s="97"/>
      <c r="EL204" s="97"/>
      <c r="EM204" s="97"/>
      <c r="EN204" s="97"/>
      <c r="EO204" s="97"/>
      <c r="EP204" s="97"/>
      <c r="EQ204" s="97"/>
      <c r="ER204" s="97"/>
      <c r="ES204" s="97"/>
      <c r="ET204" s="97"/>
      <c r="EU204" s="97"/>
      <c r="EV204" s="97"/>
      <c r="EW204" s="97"/>
      <c r="EX204" s="97"/>
      <c r="EY204" s="97"/>
      <c r="EZ204" s="97"/>
      <c r="FA204" s="97"/>
      <c r="FB204" s="97"/>
      <c r="FC204" s="97"/>
      <c r="FD204" s="97"/>
      <c r="FE204" s="97"/>
      <c r="FF204" s="97"/>
      <c r="FG204" s="97"/>
      <c r="FH204" s="97"/>
      <c r="FI204" s="97"/>
      <c r="FJ204" s="97"/>
      <c r="FK204" s="97"/>
      <c r="FL204" s="97"/>
      <c r="FM204" s="97"/>
      <c r="FN204" s="97"/>
      <c r="FO204" s="97"/>
      <c r="FP204" s="97"/>
      <c r="FQ204" s="97"/>
      <c r="FR204" s="97"/>
      <c r="FS204" s="97"/>
      <c r="FT204" s="97"/>
      <c r="FU204" s="97"/>
      <c r="FV204" s="97"/>
      <c r="FW204" s="97"/>
      <c r="FX204" s="97"/>
      <c r="FY204" s="97"/>
      <c r="FZ204" s="97"/>
      <c r="GA204" s="97"/>
      <c r="GB204" s="97"/>
      <c r="GC204" s="97"/>
      <c r="GD204" s="97"/>
      <c r="GE204" s="97"/>
      <c r="GF204" s="97"/>
      <c r="GG204" s="97"/>
      <c r="GH204" s="97"/>
      <c r="GI204" s="97"/>
      <c r="GJ204" s="97"/>
      <c r="GK204" s="97"/>
      <c r="GL204" s="97"/>
      <c r="GM204" s="97"/>
      <c r="GN204" s="97"/>
      <c r="GO204" s="97"/>
      <c r="GP204" s="97"/>
      <c r="GQ204" s="97"/>
      <c r="GR204" s="97"/>
      <c r="GS204" s="97"/>
      <c r="GT204" s="97"/>
      <c r="GU204" s="97"/>
      <c r="GV204" s="97"/>
      <c r="GW204" s="97"/>
      <c r="GX204" s="97"/>
      <c r="GY204" s="97"/>
      <c r="GZ204" s="97"/>
      <c r="HA204" s="97"/>
      <c r="HB204" s="97"/>
      <c r="HC204" s="97"/>
      <c r="HD204" s="97"/>
      <c r="HE204" s="97"/>
      <c r="HF204" s="97"/>
      <c r="HG204" s="97"/>
      <c r="HH204" s="97"/>
      <c r="HI204" s="97"/>
      <c r="HJ204" s="97"/>
      <c r="HK204" s="97"/>
      <c r="HL204" s="97"/>
      <c r="HM204" s="97"/>
      <c r="HN204" s="97"/>
      <c r="HO204" s="97"/>
      <c r="HP204" s="97"/>
      <c r="HQ204" s="97"/>
      <c r="HR204" s="97"/>
      <c r="HS204" s="97"/>
      <c r="HT204" s="97"/>
      <c r="HU204" s="97"/>
      <c r="HV204" s="97"/>
      <c r="HW204" s="97"/>
      <c r="HX204" s="97"/>
      <c r="HY204" s="97"/>
      <c r="HZ204" s="97"/>
      <c r="IA204" s="97"/>
      <c r="IB204" s="97"/>
      <c r="IC204" s="97"/>
      <c r="ID204" s="97"/>
      <c r="IE204" s="97"/>
      <c r="IF204" s="97"/>
      <c r="IG204" s="97"/>
      <c r="IH204" s="97"/>
      <c r="II204" s="97"/>
      <c r="IJ204" s="97"/>
      <c r="IK204" s="97"/>
      <c r="IL204" s="97"/>
      <c r="IM204" s="97"/>
      <c r="IN204" s="97"/>
      <c r="IO204" s="97"/>
      <c r="IP204" s="97"/>
      <c r="IQ204" s="97"/>
      <c r="IR204" s="97"/>
      <c r="IS204" s="97"/>
      <c r="IT204" s="97"/>
      <c r="IU204" s="97"/>
      <c r="IV204" s="97"/>
      <c r="IW204" s="97"/>
      <c r="IX204" s="97"/>
    </row>
    <row r="205" spans="1:258" ht="105" x14ac:dyDescent="0.25">
      <c r="A205" s="96" t="s">
        <v>36</v>
      </c>
      <c r="B205" s="99">
        <v>2</v>
      </c>
      <c r="C205" s="99" t="s">
        <v>275</v>
      </c>
      <c r="D205" s="99">
        <v>1</v>
      </c>
      <c r="E205" s="144" t="s">
        <v>534</v>
      </c>
      <c r="F205" s="96" t="s">
        <v>478</v>
      </c>
      <c r="G205" s="96" t="s">
        <v>479</v>
      </c>
      <c r="H205" s="96" t="s">
        <v>53</v>
      </c>
      <c r="I205" s="96" t="s">
        <v>480</v>
      </c>
      <c r="J205" s="96" t="s">
        <v>481</v>
      </c>
      <c r="K205" s="96" t="s">
        <v>309</v>
      </c>
      <c r="L205" s="262">
        <v>8635.64</v>
      </c>
    </row>
    <row r="206" spans="1:258" ht="66" customHeight="1" x14ac:dyDescent="0.25">
      <c r="A206" s="96" t="s">
        <v>58</v>
      </c>
      <c r="B206" s="99">
        <v>2</v>
      </c>
      <c r="C206" s="99">
        <v>3.4</v>
      </c>
      <c r="D206" s="99">
        <v>1</v>
      </c>
      <c r="E206" s="144" t="s">
        <v>534</v>
      </c>
      <c r="F206" s="7" t="s">
        <v>733</v>
      </c>
      <c r="G206" s="7" t="s">
        <v>734</v>
      </c>
      <c r="H206" s="7" t="s">
        <v>735</v>
      </c>
      <c r="I206" s="7" t="s">
        <v>736</v>
      </c>
      <c r="J206" s="199" t="s">
        <v>737</v>
      </c>
      <c r="K206" s="7" t="s">
        <v>738</v>
      </c>
      <c r="L206" s="250">
        <v>14791.98</v>
      </c>
    </row>
    <row r="207" spans="1:258" ht="81.75" customHeight="1" x14ac:dyDescent="0.25">
      <c r="A207" s="96" t="s">
        <v>59</v>
      </c>
      <c r="B207" s="99">
        <v>2</v>
      </c>
      <c r="C207" s="99">
        <v>4</v>
      </c>
      <c r="D207" s="99">
        <v>1</v>
      </c>
      <c r="E207" s="144" t="s">
        <v>534</v>
      </c>
      <c r="F207" s="7" t="s">
        <v>739</v>
      </c>
      <c r="G207" s="7" t="s">
        <v>740</v>
      </c>
      <c r="H207" s="7" t="s">
        <v>741</v>
      </c>
      <c r="I207" s="7" t="s">
        <v>742</v>
      </c>
      <c r="J207" s="7" t="s">
        <v>743</v>
      </c>
      <c r="K207" s="7" t="s">
        <v>744</v>
      </c>
      <c r="L207" s="250">
        <v>13147.88</v>
      </c>
    </row>
    <row r="208" spans="1:258" x14ac:dyDescent="0.25">
      <c r="A208" s="57"/>
      <c r="B208" s="32"/>
      <c r="C208" s="32"/>
      <c r="D208" s="32"/>
      <c r="E208" s="32"/>
      <c r="F208" s="32"/>
      <c r="G208" s="32"/>
      <c r="H208" s="32"/>
      <c r="I208" s="32"/>
      <c r="J208" s="32"/>
      <c r="K208" s="113" t="s">
        <v>24</v>
      </c>
      <c r="L208" s="257">
        <f>+L207+L206+L205+L204+L200</f>
        <v>73805.97</v>
      </c>
    </row>
    <row r="209" spans="1:14" x14ac:dyDescent="0.25">
      <c r="A209" s="57"/>
      <c r="B209" s="32"/>
      <c r="C209" s="32"/>
      <c r="D209" s="32"/>
      <c r="E209" s="32"/>
      <c r="F209" s="32"/>
      <c r="G209" s="32"/>
      <c r="H209" s="32"/>
      <c r="I209" s="32"/>
      <c r="J209" s="32"/>
      <c r="K209" s="113" t="s">
        <v>25</v>
      </c>
      <c r="L209" s="257">
        <f>L203+L202+L201</f>
        <v>36798.21</v>
      </c>
    </row>
    <row r="210" spans="1:14" x14ac:dyDescent="0.25">
      <c r="A210" s="34"/>
      <c r="B210" s="35"/>
      <c r="C210" s="35"/>
      <c r="D210" s="35"/>
      <c r="E210" s="35"/>
      <c r="F210" s="36"/>
      <c r="G210" s="36"/>
      <c r="H210" s="36"/>
      <c r="I210" s="36"/>
      <c r="J210" s="36"/>
      <c r="K210" s="113" t="s">
        <v>26</v>
      </c>
      <c r="L210" s="247">
        <f>L209+L208</f>
        <v>110604.18</v>
      </c>
    </row>
    <row r="211" spans="1:14" x14ac:dyDescent="0.25">
      <c r="A211" s="288" t="s">
        <v>158</v>
      </c>
      <c r="B211" s="289"/>
      <c r="C211" s="289"/>
      <c r="D211" s="289"/>
      <c r="E211" s="289"/>
      <c r="F211" s="289"/>
      <c r="G211" s="289"/>
      <c r="H211" s="289"/>
      <c r="I211" s="289"/>
      <c r="J211" s="289"/>
      <c r="K211" s="289"/>
      <c r="L211" s="290"/>
    </row>
    <row r="212" spans="1:14" x14ac:dyDescent="0.25">
      <c r="A212" s="288" t="s">
        <v>14</v>
      </c>
      <c r="B212" s="289"/>
      <c r="C212" s="289"/>
      <c r="D212" s="289"/>
      <c r="E212" s="289"/>
      <c r="F212" s="289"/>
      <c r="G212" s="289"/>
      <c r="H212" s="289"/>
      <c r="I212" s="289"/>
      <c r="J212" s="289"/>
      <c r="K212" s="289"/>
      <c r="L212" s="290"/>
    </row>
    <row r="213" spans="1:14" ht="101.25" customHeight="1" x14ac:dyDescent="0.25">
      <c r="A213" s="76" t="s">
        <v>15</v>
      </c>
      <c r="B213" s="23">
        <v>2</v>
      </c>
      <c r="C213" s="23">
        <v>4</v>
      </c>
      <c r="D213" s="23">
        <v>2</v>
      </c>
      <c r="E213" s="140" t="s">
        <v>535</v>
      </c>
      <c r="F213" s="25" t="s">
        <v>159</v>
      </c>
      <c r="G213" s="25" t="s">
        <v>160</v>
      </c>
      <c r="H213" s="25" t="s">
        <v>161</v>
      </c>
      <c r="I213" s="25" t="s">
        <v>488</v>
      </c>
      <c r="J213" s="25" t="s">
        <v>489</v>
      </c>
      <c r="K213" s="96" t="s">
        <v>490</v>
      </c>
      <c r="L213" s="274">
        <v>21905.22</v>
      </c>
    </row>
    <row r="214" spans="1:14" ht="75" x14ac:dyDescent="0.25">
      <c r="A214" s="76"/>
      <c r="B214" s="23">
        <v>5</v>
      </c>
      <c r="C214" s="23" t="s">
        <v>41</v>
      </c>
      <c r="D214" s="23" t="s">
        <v>272</v>
      </c>
      <c r="E214" s="140" t="s">
        <v>535</v>
      </c>
      <c r="F214" s="25" t="s">
        <v>483</v>
      </c>
      <c r="G214" s="25" t="s">
        <v>484</v>
      </c>
      <c r="H214" s="25" t="s">
        <v>485</v>
      </c>
      <c r="I214" s="25" t="s">
        <v>486</v>
      </c>
      <c r="J214" s="25" t="s">
        <v>487</v>
      </c>
      <c r="K214" s="96" t="s">
        <v>309</v>
      </c>
      <c r="L214" s="274">
        <v>6007.44</v>
      </c>
    </row>
    <row r="215" spans="1:14" ht="159.75" customHeight="1" x14ac:dyDescent="0.25">
      <c r="A215" s="76" t="s">
        <v>33</v>
      </c>
      <c r="B215" s="23">
        <v>5</v>
      </c>
      <c r="C215" s="23">
        <v>1.3</v>
      </c>
      <c r="D215" s="23">
        <v>1.3</v>
      </c>
      <c r="E215" s="140" t="s">
        <v>535</v>
      </c>
      <c r="F215" s="25" t="s">
        <v>163</v>
      </c>
      <c r="G215" s="25" t="s">
        <v>162</v>
      </c>
      <c r="H215" s="25" t="s">
        <v>53</v>
      </c>
      <c r="I215" s="25" t="s">
        <v>556</v>
      </c>
      <c r="J215" s="25" t="s">
        <v>491</v>
      </c>
      <c r="K215" s="96" t="s">
        <v>409</v>
      </c>
      <c r="L215" s="274">
        <v>6007.44</v>
      </c>
    </row>
    <row r="216" spans="1:14" ht="164.25" customHeight="1" x14ac:dyDescent="0.25">
      <c r="A216" s="237" t="s">
        <v>36</v>
      </c>
      <c r="B216" s="236">
        <v>2</v>
      </c>
      <c r="C216" s="236">
        <v>4</v>
      </c>
      <c r="D216" s="236" t="s">
        <v>224</v>
      </c>
      <c r="E216" s="96" t="s">
        <v>535</v>
      </c>
      <c r="F216" s="96" t="s">
        <v>552</v>
      </c>
      <c r="G216" s="96" t="s">
        <v>554</v>
      </c>
      <c r="H216" s="96" t="s">
        <v>555</v>
      </c>
      <c r="I216" s="96" t="s">
        <v>557</v>
      </c>
      <c r="J216" s="96" t="s">
        <v>559</v>
      </c>
      <c r="K216" s="238" t="s">
        <v>558</v>
      </c>
      <c r="L216" s="275">
        <v>22608.799999999999</v>
      </c>
      <c r="M216" s="151"/>
      <c r="N216" s="151"/>
    </row>
    <row r="217" spans="1:14" ht="165" x14ac:dyDescent="0.25">
      <c r="A217" s="237" t="s">
        <v>58</v>
      </c>
      <c r="B217" s="236">
        <v>2</v>
      </c>
      <c r="C217" s="236">
        <v>4</v>
      </c>
      <c r="D217" s="236" t="s">
        <v>224</v>
      </c>
      <c r="E217" s="96" t="s">
        <v>535</v>
      </c>
      <c r="F217" s="96" t="s">
        <v>552</v>
      </c>
      <c r="G217" s="96" t="s">
        <v>554</v>
      </c>
      <c r="H217" s="96" t="s">
        <v>555</v>
      </c>
      <c r="I217" s="96" t="s">
        <v>557</v>
      </c>
      <c r="J217" s="96" t="s">
        <v>553</v>
      </c>
      <c r="K217" s="238" t="s">
        <v>558</v>
      </c>
      <c r="L217" s="275">
        <v>22608.799999999999</v>
      </c>
      <c r="M217" s="235"/>
      <c r="N217" s="151"/>
    </row>
    <row r="218" spans="1:14" x14ac:dyDescent="0.25">
      <c r="K218" s="113" t="s">
        <v>24</v>
      </c>
      <c r="L218" s="276">
        <f>L213+L217+L216</f>
        <v>67122.820000000007</v>
      </c>
      <c r="M218" s="175"/>
      <c r="N218" s="151"/>
    </row>
    <row r="219" spans="1:14" x14ac:dyDescent="0.25">
      <c r="K219" s="113" t="s">
        <v>25</v>
      </c>
      <c r="L219" s="276">
        <f>L215+L214</f>
        <v>12014.88</v>
      </c>
      <c r="M219" s="175"/>
      <c r="N219" s="151"/>
    </row>
    <row r="220" spans="1:14" x14ac:dyDescent="0.25">
      <c r="K220" s="113" t="s">
        <v>26</v>
      </c>
      <c r="L220" s="276">
        <f>L219+L218</f>
        <v>79137.700000000012</v>
      </c>
      <c r="M220" s="175"/>
      <c r="N220" s="151"/>
    </row>
    <row r="221" spans="1:14" x14ac:dyDescent="0.25">
      <c r="M221" s="151"/>
      <c r="N221" s="151"/>
    </row>
    <row r="222" spans="1:14" ht="18.75" x14ac:dyDescent="0.3">
      <c r="I222" s="280" t="s">
        <v>492</v>
      </c>
      <c r="J222" s="280"/>
      <c r="K222" s="127" t="s">
        <v>24</v>
      </c>
      <c r="L222" s="278">
        <f>L218+L208+L195+L184+L174+L158+L148+L130+L121+L111+L104+L94+L81+L63+L51+L41+L30</f>
        <v>2485683.1500000004</v>
      </c>
    </row>
    <row r="223" spans="1:14" ht="18.75" x14ac:dyDescent="0.3">
      <c r="I223" s="128"/>
      <c r="J223" s="128"/>
      <c r="K223" s="127" t="s">
        <v>25</v>
      </c>
      <c r="L223" s="278">
        <f>L219+L209+L196+L185+L175+L159+L149+L131+L122+L112+L105+L95+L82+L64+L52+L42+L31</f>
        <v>1511802.4400000002</v>
      </c>
    </row>
    <row r="224" spans="1:14" ht="18.75" x14ac:dyDescent="0.3">
      <c r="I224" s="128"/>
      <c r="J224" s="128"/>
      <c r="K224" s="127" t="s">
        <v>26</v>
      </c>
      <c r="L224" s="278">
        <f>L223+L222</f>
        <v>3997485.5900000008</v>
      </c>
    </row>
  </sheetData>
  <mergeCells count="43">
    <mergeCell ref="A177:L177"/>
    <mergeCell ref="A164:L164"/>
    <mergeCell ref="A162:L162"/>
    <mergeCell ref="A161:L161"/>
    <mergeCell ref="A178:L178"/>
    <mergeCell ref="A187:L187"/>
    <mergeCell ref="A188:L188"/>
    <mergeCell ref="A212:L212"/>
    <mergeCell ref="A190:L190"/>
    <mergeCell ref="A198:L198"/>
    <mergeCell ref="A199:L199"/>
    <mergeCell ref="A211:L211"/>
    <mergeCell ref="A152:L152"/>
    <mergeCell ref="A133:L133"/>
    <mergeCell ref="A134:L134"/>
    <mergeCell ref="A137:L137"/>
    <mergeCell ref="A151:L151"/>
    <mergeCell ref="A125:L125"/>
    <mergeCell ref="A98:L98"/>
    <mergeCell ref="A107:L107"/>
    <mergeCell ref="A108:L108"/>
    <mergeCell ref="A114:L114"/>
    <mergeCell ref="A97:L97"/>
    <mergeCell ref="I222:J222"/>
    <mergeCell ref="G2:L2"/>
    <mergeCell ref="B2:F2"/>
    <mergeCell ref="A6:L6"/>
    <mergeCell ref="A7:L7"/>
    <mergeCell ref="A33:L33"/>
    <mergeCell ref="A34:L34"/>
    <mergeCell ref="A36:L36"/>
    <mergeCell ref="A44:L44"/>
    <mergeCell ref="A45:L45"/>
    <mergeCell ref="A54:L54"/>
    <mergeCell ref="A55:L55"/>
    <mergeCell ref="A57:L57"/>
    <mergeCell ref="A115:L115"/>
    <mergeCell ref="A124:L124"/>
    <mergeCell ref="A66:L66"/>
    <mergeCell ref="A67:L67"/>
    <mergeCell ref="A70:L70"/>
    <mergeCell ref="A84:L84"/>
    <mergeCell ref="A85:L85"/>
  </mergeCells>
  <pageMargins left="0.7" right="0.7" top="0.75" bottom="0.75" header="0.51180555555555496" footer="0.51180555555555496"/>
  <pageSetup paperSize="9" scale="10" firstPageNumber="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4"/>
  <sheetViews>
    <sheetView zoomScale="78" zoomScaleNormal="78" workbookViewId="0">
      <selection activeCell="C30" sqref="C30"/>
    </sheetView>
  </sheetViews>
  <sheetFormatPr defaultRowHeight="15" x14ac:dyDescent="0.25"/>
  <cols>
    <col min="1" max="1025" width="8.28515625"/>
  </cols>
  <sheetData>
    <row r="2" spans="1:18" x14ac:dyDescent="0.25">
      <c r="A2" s="77"/>
      <c r="B2" s="78" t="s">
        <v>164</v>
      </c>
      <c r="C2" s="79"/>
      <c r="D2" s="80"/>
      <c r="E2" s="80"/>
      <c r="F2" s="80"/>
      <c r="G2" s="80"/>
      <c r="H2" s="80"/>
      <c r="I2" s="80"/>
      <c r="J2" s="80"/>
      <c r="K2" s="80"/>
      <c r="L2" s="80"/>
      <c r="M2" s="80"/>
      <c r="N2" s="80"/>
      <c r="O2" s="80"/>
    </row>
    <row r="3" spans="1:18" x14ac:dyDescent="0.25">
      <c r="A3" s="81">
        <v>2</v>
      </c>
      <c r="B3" s="82" t="s">
        <v>165</v>
      </c>
      <c r="C3" s="80"/>
      <c r="D3" s="80"/>
      <c r="E3" s="80"/>
      <c r="F3" s="80"/>
      <c r="G3" s="80"/>
      <c r="H3" s="80"/>
      <c r="I3" s="80"/>
      <c r="J3" s="80"/>
      <c r="K3" s="80"/>
      <c r="L3" s="80"/>
      <c r="M3" s="80"/>
      <c r="N3" s="80"/>
      <c r="O3" s="80"/>
    </row>
    <row r="4" spans="1:18" x14ac:dyDescent="0.25">
      <c r="A4" s="81">
        <v>7</v>
      </c>
      <c r="B4" s="82" t="s">
        <v>166</v>
      </c>
      <c r="C4" s="80"/>
      <c r="D4" s="80"/>
      <c r="E4" s="80"/>
      <c r="F4" s="80"/>
      <c r="G4" s="80"/>
      <c r="H4" s="80"/>
      <c r="I4" s="80"/>
      <c r="J4" s="80"/>
      <c r="K4" s="80"/>
      <c r="L4" s="80"/>
      <c r="M4" s="80"/>
      <c r="N4" s="80"/>
      <c r="O4" s="80"/>
    </row>
    <row r="5" spans="1:18" x14ac:dyDescent="0.25">
      <c r="A5" s="81">
        <v>8</v>
      </c>
      <c r="B5" s="82" t="s">
        <v>167</v>
      </c>
      <c r="C5" s="80"/>
      <c r="D5" s="80"/>
      <c r="E5" s="80"/>
      <c r="F5" s="80"/>
      <c r="G5" s="80"/>
      <c r="H5" s="80"/>
      <c r="I5" s="80"/>
      <c r="J5" s="80"/>
      <c r="K5" s="80"/>
      <c r="L5" s="80"/>
      <c r="M5" s="80"/>
      <c r="N5" s="80"/>
      <c r="O5" s="80"/>
    </row>
    <row r="6" spans="1:18" x14ac:dyDescent="0.25">
      <c r="A6" s="81">
        <v>10</v>
      </c>
      <c r="B6" s="82" t="s">
        <v>168</v>
      </c>
      <c r="C6" s="80"/>
      <c r="D6" s="80"/>
      <c r="E6" s="80"/>
      <c r="F6" s="80"/>
      <c r="G6" s="80"/>
      <c r="H6" s="80"/>
      <c r="I6" s="80"/>
      <c r="J6" s="80"/>
      <c r="K6" s="80"/>
      <c r="L6" s="80"/>
      <c r="M6" s="80"/>
      <c r="N6" s="80"/>
      <c r="O6" s="80"/>
    </row>
    <row r="7" spans="1:18" x14ac:dyDescent="0.25">
      <c r="A7" s="81">
        <v>13</v>
      </c>
      <c r="B7" s="82" t="s">
        <v>169</v>
      </c>
      <c r="C7" s="80"/>
      <c r="D7" s="80"/>
      <c r="E7" s="80"/>
      <c r="F7" s="80"/>
      <c r="G7" s="80"/>
      <c r="H7" s="80"/>
      <c r="I7" s="80"/>
      <c r="J7" s="80"/>
      <c r="K7" s="80"/>
      <c r="L7" s="80"/>
      <c r="M7" s="80"/>
      <c r="N7" s="80"/>
      <c r="O7" s="80"/>
    </row>
    <row r="11" spans="1:18" ht="15.75" x14ac:dyDescent="0.25">
      <c r="A11" s="83"/>
      <c r="B11" s="84" t="s">
        <v>170</v>
      </c>
      <c r="C11" s="85"/>
      <c r="D11" s="85"/>
    </row>
    <row r="12" spans="1:18" x14ac:dyDescent="0.25">
      <c r="A12" s="86">
        <v>1</v>
      </c>
      <c r="B12" s="87" t="s">
        <v>171</v>
      </c>
      <c r="C12" s="88"/>
      <c r="D12" s="88"/>
      <c r="E12" s="88"/>
      <c r="F12" s="88"/>
      <c r="G12" s="88"/>
      <c r="H12" s="88"/>
      <c r="I12" s="88"/>
      <c r="J12" s="88"/>
      <c r="K12" s="88"/>
      <c r="L12" s="88"/>
      <c r="M12" s="88"/>
      <c r="N12" s="88"/>
      <c r="O12" s="88"/>
      <c r="P12" s="88"/>
      <c r="Q12" s="88"/>
      <c r="R12" s="88"/>
    </row>
    <row r="13" spans="1:18" x14ac:dyDescent="0.25">
      <c r="A13" s="86">
        <v>2</v>
      </c>
      <c r="B13" s="87" t="s">
        <v>165</v>
      </c>
      <c r="C13" s="88"/>
      <c r="D13" s="88"/>
      <c r="E13" s="88"/>
      <c r="F13" s="88"/>
      <c r="G13" s="88"/>
      <c r="H13" s="88"/>
      <c r="I13" s="88"/>
      <c r="J13" s="88"/>
      <c r="K13" s="88"/>
      <c r="L13" s="88"/>
      <c r="M13" s="88"/>
      <c r="N13" s="88"/>
      <c r="O13" s="88"/>
      <c r="P13" s="88"/>
      <c r="Q13" s="88"/>
      <c r="R13" s="88"/>
    </row>
    <row r="14" spans="1:18" x14ac:dyDescent="0.25">
      <c r="A14" s="86">
        <v>3</v>
      </c>
      <c r="B14" s="87" t="s">
        <v>172</v>
      </c>
      <c r="C14" s="88"/>
      <c r="D14" s="88"/>
      <c r="E14" s="88"/>
      <c r="F14" s="88"/>
      <c r="G14" s="88"/>
      <c r="H14" s="88"/>
      <c r="I14" s="88"/>
      <c r="J14" s="88"/>
      <c r="K14" s="88"/>
      <c r="L14" s="88"/>
      <c r="M14" s="88"/>
      <c r="N14" s="88"/>
      <c r="O14" s="88"/>
      <c r="P14" s="88"/>
      <c r="Q14" s="88"/>
      <c r="R14" s="88"/>
    </row>
    <row r="15" spans="1:18" x14ac:dyDescent="0.25">
      <c r="A15" s="86">
        <v>4</v>
      </c>
      <c r="B15" s="87" t="s">
        <v>173</v>
      </c>
      <c r="C15" s="88"/>
      <c r="D15" s="88"/>
      <c r="E15" s="88"/>
      <c r="F15" s="88"/>
      <c r="G15" s="88"/>
      <c r="H15" s="88"/>
      <c r="I15" s="88"/>
      <c r="J15" s="88"/>
      <c r="K15" s="88"/>
      <c r="L15" s="88"/>
      <c r="M15" s="88"/>
      <c r="N15" s="88"/>
      <c r="O15" s="88"/>
      <c r="P15" s="88"/>
      <c r="Q15" s="88"/>
      <c r="R15" s="88"/>
    </row>
    <row r="16" spans="1:18" x14ac:dyDescent="0.25">
      <c r="A16" s="86">
        <v>5</v>
      </c>
      <c r="B16" s="87" t="s">
        <v>174</v>
      </c>
      <c r="C16" s="88"/>
      <c r="D16" s="88"/>
      <c r="E16" s="88"/>
      <c r="F16" s="88"/>
      <c r="G16" s="88"/>
      <c r="H16" s="88"/>
      <c r="I16" s="88"/>
      <c r="J16" s="88"/>
      <c r="K16" s="88"/>
      <c r="L16" s="88"/>
      <c r="M16" s="88"/>
      <c r="N16" s="88"/>
      <c r="O16" s="88"/>
      <c r="P16" s="88"/>
      <c r="Q16" s="88"/>
      <c r="R16" s="88"/>
    </row>
    <row r="17" spans="1:18" x14ac:dyDescent="0.25">
      <c r="A17" s="86">
        <v>6</v>
      </c>
      <c r="B17" s="87" t="s">
        <v>175</v>
      </c>
      <c r="C17" s="88"/>
      <c r="D17" s="88"/>
      <c r="E17" s="88"/>
      <c r="F17" s="88"/>
      <c r="G17" s="88"/>
      <c r="H17" s="88"/>
      <c r="I17" s="88"/>
      <c r="J17" s="88"/>
      <c r="K17" s="88"/>
      <c r="L17" s="88"/>
      <c r="M17" s="88"/>
      <c r="N17" s="88"/>
      <c r="O17" s="88"/>
      <c r="P17" s="88"/>
      <c r="Q17" s="88"/>
      <c r="R17" s="88"/>
    </row>
    <row r="18" spans="1:18" x14ac:dyDescent="0.25">
      <c r="A18" s="86">
        <v>7</v>
      </c>
      <c r="B18" s="87" t="s">
        <v>166</v>
      </c>
      <c r="C18" s="88"/>
      <c r="D18" s="88"/>
      <c r="E18" s="88"/>
      <c r="F18" s="88"/>
      <c r="G18" s="88"/>
      <c r="H18" s="88"/>
      <c r="I18" s="88"/>
      <c r="J18" s="88"/>
      <c r="K18" s="88"/>
      <c r="L18" s="88"/>
      <c r="M18" s="88"/>
      <c r="N18" s="88"/>
      <c r="O18" s="88"/>
      <c r="P18" s="88"/>
      <c r="Q18" s="88"/>
      <c r="R18" s="88"/>
    </row>
    <row r="19" spans="1:18" x14ac:dyDescent="0.25">
      <c r="A19" s="86">
        <v>8</v>
      </c>
      <c r="B19" s="87" t="s">
        <v>167</v>
      </c>
      <c r="C19" s="88"/>
      <c r="D19" s="88"/>
      <c r="E19" s="88"/>
      <c r="F19" s="88"/>
      <c r="G19" s="88"/>
      <c r="H19" s="88"/>
      <c r="I19" s="88"/>
      <c r="J19" s="88"/>
      <c r="K19" s="88"/>
      <c r="L19" s="88"/>
      <c r="M19" s="88"/>
      <c r="N19" s="88"/>
      <c r="O19" s="88"/>
      <c r="P19" s="88"/>
      <c r="Q19" s="88"/>
      <c r="R19" s="88"/>
    </row>
    <row r="20" spans="1:18" x14ac:dyDescent="0.25">
      <c r="A20" s="89">
        <v>9</v>
      </c>
      <c r="B20" s="90" t="s">
        <v>176</v>
      </c>
      <c r="C20" s="91"/>
      <c r="D20" s="91"/>
      <c r="E20" s="91"/>
      <c r="F20" s="91"/>
      <c r="G20" s="91"/>
      <c r="H20" s="91"/>
      <c r="I20" s="91"/>
      <c r="J20" s="91"/>
      <c r="K20" s="91"/>
      <c r="L20" s="91"/>
      <c r="M20" s="91"/>
      <c r="N20" s="88"/>
      <c r="O20" s="88"/>
      <c r="P20" s="88"/>
      <c r="Q20" s="88"/>
      <c r="R20" s="88"/>
    </row>
    <row r="21" spans="1:18" x14ac:dyDescent="0.25">
      <c r="A21" s="86">
        <v>10</v>
      </c>
      <c r="B21" s="87" t="s">
        <v>168</v>
      </c>
      <c r="C21" s="88"/>
      <c r="D21" s="88"/>
      <c r="E21" s="88"/>
      <c r="F21" s="88"/>
      <c r="G21" s="88"/>
      <c r="H21" s="88"/>
      <c r="I21" s="88"/>
      <c r="J21" s="88"/>
      <c r="K21" s="88"/>
      <c r="L21" s="88"/>
      <c r="M21" s="88"/>
      <c r="N21" s="88"/>
      <c r="O21" s="88"/>
      <c r="P21" s="88"/>
      <c r="Q21" s="88"/>
      <c r="R21" s="88"/>
    </row>
    <row r="22" spans="1:18" x14ac:dyDescent="0.25">
      <c r="A22" s="86">
        <v>11</v>
      </c>
      <c r="B22" s="87" t="s">
        <v>177</v>
      </c>
      <c r="C22" s="88"/>
      <c r="D22" s="88"/>
      <c r="E22" s="88"/>
      <c r="F22" s="88"/>
      <c r="G22" s="88"/>
      <c r="H22" s="88"/>
      <c r="I22" s="88"/>
      <c r="J22" s="88"/>
      <c r="K22" s="88"/>
      <c r="L22" s="88"/>
      <c r="M22" s="88"/>
      <c r="N22" s="88"/>
      <c r="O22" s="88"/>
      <c r="P22" s="88"/>
      <c r="Q22" s="88"/>
      <c r="R22" s="88"/>
    </row>
    <row r="23" spans="1:18" x14ac:dyDescent="0.25">
      <c r="A23" s="86">
        <v>12</v>
      </c>
      <c r="B23" s="87" t="s">
        <v>178</v>
      </c>
      <c r="C23" s="88"/>
      <c r="D23" s="88"/>
      <c r="E23" s="88"/>
      <c r="F23" s="88"/>
      <c r="G23" s="88"/>
      <c r="H23" s="88"/>
      <c r="I23" s="88"/>
      <c r="J23" s="88"/>
      <c r="K23" s="88"/>
      <c r="L23" s="88"/>
      <c r="M23" s="88"/>
      <c r="N23" s="88"/>
      <c r="O23" s="88"/>
      <c r="P23" s="88"/>
      <c r="Q23" s="88"/>
      <c r="R23" s="88"/>
    </row>
    <row r="24" spans="1:18" x14ac:dyDescent="0.25">
      <c r="A24" s="86">
        <v>13</v>
      </c>
      <c r="B24" s="87" t="s">
        <v>169</v>
      </c>
      <c r="C24" s="88"/>
      <c r="D24" s="88"/>
      <c r="E24" s="88"/>
      <c r="F24" s="88"/>
      <c r="G24" s="88"/>
      <c r="H24" s="88"/>
      <c r="I24" s="88"/>
      <c r="J24" s="88"/>
      <c r="K24" s="88"/>
      <c r="L24" s="88"/>
      <c r="M24" s="88"/>
      <c r="N24" s="88"/>
      <c r="O24" s="88"/>
      <c r="P24" s="88"/>
      <c r="Q24" s="88"/>
      <c r="R24" s="88"/>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zoomScale="78" zoomScaleNormal="78" workbookViewId="0">
      <selection activeCell="D16" sqref="D16"/>
    </sheetView>
  </sheetViews>
  <sheetFormatPr defaultRowHeight="15" x14ac:dyDescent="0.25"/>
  <cols>
    <col min="1" max="1025" width="8.28515625"/>
  </cols>
  <sheetData>
    <row r="3" spans="1:2" ht="15.75" x14ac:dyDescent="0.25">
      <c r="A3" s="83"/>
      <c r="B3" s="84" t="s">
        <v>179</v>
      </c>
    </row>
    <row r="4" spans="1:2" x14ac:dyDescent="0.25">
      <c r="A4" s="92">
        <v>1</v>
      </c>
      <c r="B4" s="93" t="s">
        <v>180</v>
      </c>
    </row>
    <row r="5" spans="1:2" x14ac:dyDescent="0.25">
      <c r="A5" s="92">
        <v>2</v>
      </c>
      <c r="B5" s="93" t="s">
        <v>181</v>
      </c>
    </row>
    <row r="6" spans="1:2" x14ac:dyDescent="0.25">
      <c r="A6" s="92">
        <v>3</v>
      </c>
      <c r="B6" s="93" t="s">
        <v>182</v>
      </c>
    </row>
    <row r="7" spans="1:2" x14ac:dyDescent="0.25">
      <c r="A7" s="92">
        <v>4</v>
      </c>
      <c r="B7" s="93" t="s">
        <v>183</v>
      </c>
    </row>
    <row r="8" spans="1:2" x14ac:dyDescent="0.25">
      <c r="A8" s="92">
        <v>5</v>
      </c>
      <c r="B8" s="93" t="s">
        <v>184</v>
      </c>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0"/>
  <sheetViews>
    <sheetView zoomScale="78" zoomScaleNormal="78" workbookViewId="0">
      <selection activeCell="D19" sqref="D19"/>
    </sheetView>
  </sheetViews>
  <sheetFormatPr defaultRowHeight="15" x14ac:dyDescent="0.25"/>
  <cols>
    <col min="1" max="1025" width="8.28515625"/>
  </cols>
  <sheetData>
    <row r="4" spans="1:2" x14ac:dyDescent="0.25">
      <c r="A4" s="83"/>
      <c r="B4" s="94" t="s">
        <v>185</v>
      </c>
    </row>
    <row r="5" spans="1:2" x14ac:dyDescent="0.25">
      <c r="A5" s="95" t="s">
        <v>94</v>
      </c>
      <c r="B5" s="87" t="s">
        <v>186</v>
      </c>
    </row>
    <row r="6" spans="1:2" x14ac:dyDescent="0.25">
      <c r="A6" s="95" t="s">
        <v>187</v>
      </c>
      <c r="B6" s="87" t="s">
        <v>188</v>
      </c>
    </row>
    <row r="7" spans="1:2" x14ac:dyDescent="0.25">
      <c r="A7" s="95" t="s">
        <v>189</v>
      </c>
      <c r="B7" s="87" t="s">
        <v>190</v>
      </c>
    </row>
    <row r="8" spans="1:2" x14ac:dyDescent="0.25">
      <c r="A8" s="95" t="s">
        <v>191</v>
      </c>
      <c r="B8" s="87" t="s">
        <v>192</v>
      </c>
    </row>
    <row r="9" spans="1:2" x14ac:dyDescent="0.25">
      <c r="A9" s="95" t="s">
        <v>193</v>
      </c>
      <c r="B9" s="87" t="s">
        <v>194</v>
      </c>
    </row>
    <row r="10" spans="1:2" x14ac:dyDescent="0.25">
      <c r="A10" s="95" t="s">
        <v>195</v>
      </c>
      <c r="B10" s="87" t="s">
        <v>196</v>
      </c>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C24"/>
  <sheetViews>
    <sheetView zoomScale="78" zoomScaleNormal="78" workbookViewId="0">
      <selection activeCell="D29" sqref="D29"/>
    </sheetView>
  </sheetViews>
  <sheetFormatPr defaultRowHeight="15" x14ac:dyDescent="0.25"/>
  <cols>
    <col min="1" max="1025" width="8.28515625"/>
  </cols>
  <sheetData>
    <row r="9" spans="3:3" x14ac:dyDescent="0.25">
      <c r="C9" s="88" t="s">
        <v>197</v>
      </c>
    </row>
    <row r="10" spans="3:3" x14ac:dyDescent="0.25">
      <c r="C10" s="88" t="s">
        <v>198</v>
      </c>
    </row>
    <row r="11" spans="3:3" x14ac:dyDescent="0.25">
      <c r="C11" s="88" t="s">
        <v>199</v>
      </c>
    </row>
    <row r="12" spans="3:3" x14ac:dyDescent="0.25">
      <c r="C12" s="88" t="s">
        <v>200</v>
      </c>
    </row>
    <row r="13" spans="3:3" x14ac:dyDescent="0.25">
      <c r="C13" s="88" t="s">
        <v>201</v>
      </c>
    </row>
    <row r="14" spans="3:3" x14ac:dyDescent="0.25">
      <c r="C14" s="88" t="s">
        <v>202</v>
      </c>
    </row>
    <row r="15" spans="3:3" x14ac:dyDescent="0.25">
      <c r="C15" s="88" t="s">
        <v>203</v>
      </c>
    </row>
    <row r="16" spans="3:3" x14ac:dyDescent="0.25">
      <c r="C16" s="88" t="s">
        <v>204</v>
      </c>
    </row>
    <row r="17" spans="3:3" x14ac:dyDescent="0.25">
      <c r="C17" s="88" t="s">
        <v>205</v>
      </c>
    </row>
    <row r="18" spans="3:3" x14ac:dyDescent="0.25">
      <c r="C18" s="88" t="s">
        <v>206</v>
      </c>
    </row>
    <row r="19" spans="3:3" x14ac:dyDescent="0.25">
      <c r="C19" s="88" t="s">
        <v>207</v>
      </c>
    </row>
    <row r="20" spans="3:3" x14ac:dyDescent="0.25">
      <c r="C20" s="88" t="s">
        <v>208</v>
      </c>
    </row>
    <row r="21" spans="3:3" x14ac:dyDescent="0.25">
      <c r="C21" s="88" t="s">
        <v>209</v>
      </c>
    </row>
    <row r="22" spans="3:3" x14ac:dyDescent="0.25">
      <c r="C22" s="88" t="s">
        <v>210</v>
      </c>
    </row>
    <row r="23" spans="3:3" x14ac:dyDescent="0.25">
      <c r="C23" s="88" t="s">
        <v>211</v>
      </c>
    </row>
    <row r="24" spans="3:3" x14ac:dyDescent="0.25">
      <c r="C24" s="88" t="s">
        <v>212</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256</TotalTime>
  <Application>Microsoft Excel</Application>
  <DocSecurity>0</DocSecurity>
  <ScaleCrop>false</ScaleCrop>
  <HeadingPairs>
    <vt:vector size="4" baseType="variant">
      <vt:variant>
        <vt:lpstr>Arkusze</vt:lpstr>
      </vt:variant>
      <vt:variant>
        <vt:i4>5</vt:i4>
      </vt:variant>
      <vt:variant>
        <vt:lpstr>Zakresy nazwane</vt:lpstr>
      </vt:variant>
      <vt:variant>
        <vt:i4>2</vt:i4>
      </vt:variant>
    </vt:vector>
  </HeadingPairs>
  <TitlesOfParts>
    <vt:vector size="7" baseType="lpstr">
      <vt:lpstr>tabela</vt:lpstr>
      <vt:lpstr>działania</vt:lpstr>
      <vt:lpstr>cele</vt:lpstr>
      <vt:lpstr>priorytety</vt:lpstr>
      <vt:lpstr>Arkusz5</vt:lpstr>
      <vt:lpstr>działanie_KSOW</vt:lpstr>
      <vt:lpstr>tabela!OLE_LINK1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Strzeżysz Sylwia</dc:creator>
  <cp:lastModifiedBy>i.obojska</cp:lastModifiedBy>
  <cp:revision>29</cp:revision>
  <cp:lastPrinted>2015-09-07T10:30:33Z</cp:lastPrinted>
  <dcterms:created xsi:type="dcterms:W3CDTF">2015-08-20T11:17:48Z</dcterms:created>
  <dcterms:modified xsi:type="dcterms:W3CDTF">2016-01-11T14:24:41Z</dcterms:modified>
  <dc:language>pl-PL</dc:language>
</cp:coreProperties>
</file>