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mor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4" i="1" l="1"/>
  <c r="M39" i="1"/>
  <c r="M29" i="1"/>
  <c r="M21" i="1"/>
  <c r="M16" i="1"/>
  <c r="M14" i="1"/>
  <c r="M12" i="1"/>
  <c r="M10" i="1"/>
</calcChain>
</file>

<file path=xl/sharedStrings.xml><?xml version="1.0" encoding="utf-8"?>
<sst xmlns="http://schemas.openxmlformats.org/spreadsheetml/2006/main" count="146" uniqueCount="114">
  <si>
    <t>Operacje partnerów KSOW do Planu operacyjnego KSOW na lata 2020-2021 - Województwo Pomorskie - październik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</si>
  <si>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</si>
  <si>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</si>
  <si>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</si>
  <si>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</si>
  <si>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</si>
  <si>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</si>
  <si>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</si>
  <si>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</si>
  <si>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</si>
  <si>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</si>
  <si>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</si>
  <si>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</si>
  <si>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</si>
  <si>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</si>
  <si>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</si>
  <si>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</si>
  <si>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</si>
  <si>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</si>
  <si>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</si>
  <si>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</si>
  <si>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</si>
  <si>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</si>
  <si>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</si>
  <si>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</si>
  <si>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</si>
  <si>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</si>
  <si>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</si>
  <si>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</si>
  <si>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</si>
  <si>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</si>
  <si>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</si>
  <si>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</si>
  <si>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</si>
  <si>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</si>
  <si>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VI</t>
  </si>
  <si>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</si>
  <si>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</si>
  <si>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</si>
  <si>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liczba wyjazdów studyjnych</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</si>
  <si>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</si>
  <si>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II-III</t>
  </si>
  <si>
    <t>Stowarzyszenie Północnokaszubska Lokalna Grupa Rybacka</t>
  </si>
  <si>
    <t>ul. Portowa 15, 84-120 Władysławowo</t>
  </si>
  <si>
    <t xml:space="preserve">liczba uczestników wyjazdów studyjnych </t>
  </si>
  <si>
    <t>w tym liczba przedstwicieli LGD</t>
  </si>
  <si>
    <t>I</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</si>
  <si>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</si>
  <si>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</si>
  <si>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konkurs</t>
  </si>
  <si>
    <t>liczba konkursów</t>
  </si>
  <si>
    <t>właściele gospodarstw agroturystycznych i obiektów turystyki wiejskiej</t>
  </si>
  <si>
    <t>Pomorski Ośrodek Doradztwa Rolniczego w Lubaniu</t>
  </si>
  <si>
    <t>Lubań, ul. T. Maderskiego 3, 83-422 Nowy Barkoczyn</t>
  </si>
  <si>
    <t>liczba uczestników konkursu</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</si>
  <si>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</si>
  <si>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</si>
  <si>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warsztaty</t>
  </si>
  <si>
    <t>liczba warsztatów</t>
  </si>
  <si>
    <t>mieszkańcy gminy Dębnica Kaszubska</t>
  </si>
  <si>
    <t>II-IV</t>
  </si>
  <si>
    <t>Gmina Dębnica Kaszubska</t>
  </si>
  <si>
    <t>ul. Ks. A. Kani 16 a, 76-248 Dębnica Kaszubska</t>
  </si>
  <si>
    <t>liczba uczestników warsztatów</t>
  </si>
  <si>
    <t>II Pomorska Spartakiada Kulturalno-Rekreacyjna Kół Gospodyń Wiejskich</t>
  </si>
  <si>
    <t>Celem operacji jest integracja środowiska wiejskiego, w tym aktwizację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</si>
  <si>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olimpiada</t>
  </si>
  <si>
    <t>liczba olimpiad</t>
  </si>
  <si>
    <t>koła gospodyń wiejskich z województwa pomorskiego</t>
  </si>
  <si>
    <t>Gminny Ośrodek Kultury, Sportu i Rekreacji w Chmielnie</t>
  </si>
  <si>
    <t>ul. Gryfa Pomorskiego 20, 83-333 Chmielno</t>
  </si>
  <si>
    <t>liczba uczestników olimpiad</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</si>
  <si>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</si>
  <si>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</si>
  <si>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</si>
  <si>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</si>
  <si>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</si>
  <si>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</si>
  <si>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</si>
  <si>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</si>
  <si>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</si>
  <si>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</si>
  <si>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liczba spotkań</t>
  </si>
  <si>
    <t>liderzy wiejscy, sołtysi, przedstawiciele gospodarstw agroturystycznych, reprezentanci wiejskich organizacji pozarzadowych, przedstawiciele samorządów lokalnych, przedsiębiorcy z obszaru powiatu człuchowskiego</t>
  </si>
  <si>
    <t>Stowarzyszenie Lokalna Grupa Działania Ziemi Człuchowskiej</t>
  </si>
  <si>
    <t>ul. Ogrodowa 26,                    77-310 Debrzno</t>
  </si>
  <si>
    <t>liczba uczestników spotkań</t>
  </si>
  <si>
    <t>liczba uczestników wyjazdów studyjnych</t>
  </si>
  <si>
    <t>liczba konferencji</t>
  </si>
  <si>
    <t>liczba uczestników konferencji</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</si>
  <si>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</si>
  <si>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</si>
  <si>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</si>
  <si>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</si>
  <si>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</si>
  <si>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</si>
  <si>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 xml:space="preserve">V Ogólnopolski Młodzieżowy Czempionat Koni Sztumskich  - Wystawa Specjalistyczna </t>
  </si>
  <si>
    <t>Celem operacji jest wymiana wiedzy pomiędzy podmiotami uczestniczącymi w rozwoju obszarów wiejskich związanymi z chowem i hodowlą zwierząt w szczególności koni oraz promocja współpracy między nimi. Operacja realizowana będzie poprzez organizację wystawy hodowlanej koni, warsztatów dla hodowców koni oraz konkursu dla „młodych” hodowców koni. Zaplanowane w ramach operacji zadania przyczynią się m.in. do nabycia wiedzy i umiejętności praktycznych związanych z hodowlą koni, oceny użytkowności koni sztumskich do programów ochrony zasobów genetycznych oraz pracami hodowlanymi w gospodarstwie rolnym na przykładzie koni rasy polski koń zimnokrwisty w typie sztumskim, upowszechniania wiedzy w zakresie dot. zachowania różnorodności genetycznej zwierząt oraz ukazanie postępu hodowlanego.</t>
  </si>
  <si>
    <t>wystawa, warsztaty, konkurs</t>
  </si>
  <si>
    <t>liczba wystaw</t>
  </si>
  <si>
    <t>rolnicy, hodowcy zwierząt, przedstwiciele sektora rolnego związanego z hodowlą i żywieniem zwierząt, mieszkańcy obszarów wiejskich</t>
  </si>
  <si>
    <t>szacowana liczba uczestników wystaw</t>
  </si>
  <si>
    <t>25 wystawców, 40 000 odwiedzających</t>
  </si>
  <si>
    <t>liczba uczestników konkursów</t>
  </si>
  <si>
    <t>Wizyta studyjna w przedsiębiorstwie społecznym "Garncarska Wioska" we wsi Kamionka</t>
  </si>
  <si>
    <t>Celem operacji jest aktywizacja młodych mieszkańców gminy Morzeszczyn na rzecz podejmowania inicjatyw w zakresie rozwoju obszarów wiejskich w oparciu o lokalne zasoby. Operacja zostanie zrealizowane poprze organizację wyjazdu studyjnego do wioski tematycznej prowadzonej przez organizację społeczną. W ramach wizyty uczestnicy wyjazdu zapoznają się z zasadami tworzenia,  funkcjonowania oraz zarządzania wioską tematyczną – przedsiębiorstwem społecznym.</t>
  </si>
  <si>
    <t>wyjazd studyjny krajowy</t>
  </si>
  <si>
    <t>mieszkańcy gminy morzeszczyn</t>
  </si>
  <si>
    <t>Gminny Ośrodek Kultury w Morzeszczynie</t>
  </si>
  <si>
    <t>ul. Kociewska 12, 83-132 Morzeszczyn</t>
  </si>
  <si>
    <t>Operacje partnerów</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</si>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</sst>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5"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1">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0" fillId="0" borderId="1" xfId="0" applyBorder="1" applyAlignment="1">
      <alignment horizontal="center" vertical="center" wrapText="1"/>
    </xf>
    <xf numFmtId="17" fontId="4" fillId="0" borderId="2" xfId="0" applyNumberFormat="1" applyFont="1" applyBorder="1" applyAlignment="1">
      <alignment horizontal="left" vertical="center" wrapText="1"/>
    </xf>
    <xf numFmtId="0" fontId="4" fillId="0" borderId="2" xfId="0" applyFont="1" applyBorder="1" applyAlignment="1">
      <alignment horizontal="center" vertical="center" wrapText="1"/>
    </xf>
    <xf numFmtId="17"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left" vertical="top" wrapText="1"/>
    </xf>
    <xf numFmtId="0" fontId="0" fillId="0" borderId="6" xfId="0" applyBorder="1" applyAlignment="1">
      <alignment horizontal="center" vertical="center" wrapText="1"/>
    </xf>
    <xf numFmtId="17"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top" wrapText="1"/>
    </xf>
    <xf numFmtId="0" fontId="0" fillId="0" borderId="5" xfId="0" applyBorder="1" applyAlignment="1">
      <alignment horizontal="center" vertical="center" wrapText="1"/>
    </xf>
    <xf numFmtId="17"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xf>
    <xf numFmtId="0" fontId="0" fillId="0" borderId="1" xfId="0"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applyAlignment="1">
      <alignment horizontal="left" vertical="top" wrapText="1"/>
    </xf>
    <xf numFmtId="0" fontId="0" fillId="0" borderId="2" xfId="0" applyBorder="1" applyAlignment="1">
      <alignment horizontal="center" vertical="center" wrapText="1"/>
    </xf>
    <xf numFmtId="17" fontId="0" fillId="0" borderId="1" xfId="0" applyNumberFormat="1" applyBorder="1" applyAlignment="1">
      <alignment horizontal="center" vertical="center" wrapText="1"/>
    </xf>
    <xf numFmtId="4" fontId="0" fillId="0" borderId="1" xfId="0" applyNumberFormat="1" applyBorder="1" applyAlignment="1">
      <alignment horizontal="center" vertical="center"/>
    </xf>
    <xf numFmtId="4" fontId="0" fillId="3" borderId="1" xfId="0" applyNumberFormat="1" applyFill="1" applyBorder="1" applyAlignment="1">
      <alignment horizontal="center" vertical="center" wrapText="1"/>
    </xf>
    <xf numFmtId="164" fontId="0" fillId="0" borderId="0" xfId="0" applyNumberFormat="1" applyAlignment="1">
      <alignment horizontal="center" vertical="center"/>
    </xf>
    <xf numFmtId="0" fontId="0" fillId="0" borderId="5" xfId="0" applyBorder="1" applyAlignment="1">
      <alignment horizontal="center" vertical="center"/>
    </xf>
    <xf numFmtId="0" fontId="4" fillId="3" borderId="5" xfId="0" applyFont="1" applyFill="1" applyBorder="1" applyAlignment="1">
      <alignment horizontal="center" vertical="center" wrapText="1"/>
    </xf>
    <xf numFmtId="0" fontId="0" fillId="0" borderId="5" xfId="0" applyBorder="1" applyAlignment="1">
      <alignment horizontal="left" vertical="top" wrapText="1"/>
    </xf>
    <xf numFmtId="17" fontId="0" fillId="0" borderId="5" xfId="0" applyNumberFormat="1" applyBorder="1" applyAlignment="1">
      <alignment horizontal="center" vertical="center" wrapText="1"/>
    </xf>
    <xf numFmtId="4" fontId="0" fillId="0" borderId="5" xfId="0" applyNumberFormat="1" applyBorder="1" applyAlignment="1">
      <alignment horizontal="center" vertical="center"/>
    </xf>
    <xf numFmtId="4" fontId="0" fillId="3" borderId="5" xfId="0" applyNumberFormat="1" applyFill="1" applyBorder="1" applyAlignment="1">
      <alignment horizontal="center" vertical="center" wrapText="1"/>
    </xf>
    <xf numFmtId="0" fontId="0" fillId="0" borderId="2" xfId="0" applyBorder="1" applyAlignment="1">
      <alignment horizontal="center" vertical="center" wrapText="1"/>
    </xf>
    <xf numFmtId="0" fontId="4" fillId="3" borderId="2" xfId="0" applyFont="1" applyFill="1"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lignment horizontal="center" vertical="center"/>
    </xf>
    <xf numFmtId="0" fontId="0" fillId="0" borderId="2" xfId="0" applyBorder="1" applyAlignment="1">
      <alignment horizontal="center" vertical="center"/>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 fontId="0" fillId="3" borderId="2" xfId="0" applyNumberFormat="1" applyFill="1" applyBorder="1" applyAlignment="1">
      <alignment horizontal="center"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left" vertical="center" wrapText="1"/>
    </xf>
    <xf numFmtId="17" fontId="4" fillId="3" borderId="2" xfId="0" applyNumberFormat="1" applyFont="1" applyFill="1" applyBorder="1" applyAlignment="1">
      <alignment horizontal="left" vertical="center" wrapText="1"/>
    </xf>
    <xf numFmtId="0" fontId="0" fillId="3" borderId="2" xfId="0" applyFill="1" applyBorder="1" applyAlignment="1">
      <alignment horizontal="center" vertical="center" wrapText="1"/>
    </xf>
    <xf numFmtId="17"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xf>
    <xf numFmtId="164" fontId="0" fillId="3" borderId="0" xfId="0" applyNumberFormat="1" applyFill="1" applyAlignment="1">
      <alignment horizontal="center" vertical="center"/>
    </xf>
    <xf numFmtId="0" fontId="0" fillId="3" borderId="0" xfId="0" applyFill="1"/>
    <xf numFmtId="0" fontId="0" fillId="3" borderId="2" xfId="0" applyFill="1" applyBorder="1" applyAlignment="1">
      <alignment horizontal="left" vertical="top" wrapText="1"/>
    </xf>
    <xf numFmtId="0" fontId="0" fillId="3" borderId="2" xfId="0" applyFill="1" applyBorder="1" applyAlignment="1">
      <alignment horizontal="left" vertical="center" wrapText="1"/>
    </xf>
    <xf numFmtId="4" fontId="0" fillId="0" borderId="2" xfId="0" applyNumberFormat="1" applyBorder="1" applyAlignment="1">
      <alignment horizontal="center" vertical="center"/>
    </xf>
    <xf numFmtId="0" fontId="0" fillId="0" borderId="2" xfId="0" applyBorder="1" applyAlignment="1">
      <alignment horizontal="lef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 fontId="4" fillId="0" borderId="2" xfId="0" applyNumberFormat="1"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4" borderId="1" xfId="0" applyFont="1" applyFill="1" applyBorder="1" applyAlignment="1">
      <alignment horizontal="center" vertical="center"/>
    </xf>
    <xf numFmtId="0" fontId="0" fillId="4" borderId="4" xfId="0" applyFill="1" applyBorder="1" applyAlignment="1">
      <alignment horizontal="center"/>
    </xf>
    <xf numFmtId="0" fontId="0" fillId="4" borderId="2" xfId="0" applyFill="1" applyBorder="1" applyAlignment="1">
      <alignment horizontal="center"/>
    </xf>
    <xf numFmtId="0" fontId="0" fillId="4" borderId="5" xfId="0" applyFont="1" applyFill="1" applyBorder="1" applyAlignment="1">
      <alignment horizontal="center" vertical="center"/>
    </xf>
    <xf numFmtId="0" fontId="0" fillId="4" borderId="10" xfId="0" applyFill="1" applyBorder="1" applyAlignment="1">
      <alignment horizontal="center"/>
    </xf>
    <xf numFmtId="0" fontId="0" fillId="4" borderId="1" xfId="0" applyFill="1" applyBorder="1" applyAlignment="1">
      <alignment horizontal="center"/>
    </xf>
    <xf numFmtId="0" fontId="0" fillId="0" borderId="4" xfId="0" applyBorder="1" applyAlignment="1">
      <alignment horizontal="center"/>
    </xf>
    <xf numFmtId="4" fontId="4"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2:S44"/>
  <sheetViews>
    <sheetView tabSelected="1" topLeftCell="A25" zoomScale="70" zoomScaleNormal="70" workbookViewId="0">
      <selection activeCell="L42" sqref="L42"/>
    </sheetView>
  </sheetViews>
  <sheetFormatPr defaultRowHeight="15" x14ac:dyDescent="0.25"/>
  <cols>
    <col min="1" max="1" width="4.7109375" customWidth="1"/>
    <col min="2" max="2" width="8.85546875" customWidth="1"/>
    <col min="3" max="3" width="7.85546875" customWidth="1"/>
    <col min="4" max="4" width="9.7109375" customWidth="1"/>
    <col min="5" max="5" width="45.7109375" customWidth="1"/>
    <col min="6" max="6" width="61.42578125" customWidth="1"/>
    <col min="7" max="7" width="35.7109375" customWidth="1"/>
    <col min="8" max="8" width="20.42578125" customWidth="1"/>
    <col min="9" max="9" width="15.28515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19.85546875" customWidth="1"/>
    <col min="18" max="18" width="26"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3" spans="1:19" x14ac:dyDescent="0.25">
      <c r="M3" s="2"/>
      <c r="N3" s="2"/>
      <c r="O3" s="2"/>
      <c r="P3" s="2"/>
    </row>
    <row r="4" spans="1:19" s="10" customFormat="1" ht="47.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ht="35.25" customHeigh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ht="15.75" customHeigh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7" customFormat="1" ht="61.5" customHeight="1" x14ac:dyDescent="0.25">
      <c r="A7" s="18">
        <v>1</v>
      </c>
      <c r="B7" s="19" t="s">
        <v>35</v>
      </c>
      <c r="C7" s="18">
        <v>4</v>
      </c>
      <c r="D7" s="19">
        <v>4</v>
      </c>
      <c r="E7" s="19" t="s">
        <v>36</v>
      </c>
      <c r="F7" s="20" t="s">
        <v>37</v>
      </c>
      <c r="G7" s="21" t="s">
        <v>38</v>
      </c>
      <c r="H7" s="22" t="s">
        <v>39</v>
      </c>
      <c r="I7" s="23">
        <v>1</v>
      </c>
      <c r="J7" s="19" t="s">
        <v>40</v>
      </c>
      <c r="K7" s="24" t="s">
        <v>41</v>
      </c>
      <c r="L7" s="24"/>
      <c r="M7" s="25">
        <v>50000</v>
      </c>
      <c r="N7" s="18"/>
      <c r="O7" s="25">
        <v>50000</v>
      </c>
      <c r="P7" s="25"/>
      <c r="Q7" s="19" t="s">
        <v>42</v>
      </c>
      <c r="R7" s="19" t="s">
        <v>43</v>
      </c>
      <c r="S7" s="26"/>
    </row>
    <row r="8" spans="1:19" s="27" customFormat="1" ht="57.75" customHeight="1" x14ac:dyDescent="0.25">
      <c r="A8" s="28"/>
      <c r="B8" s="29"/>
      <c r="C8" s="28"/>
      <c r="D8" s="29"/>
      <c r="E8" s="29"/>
      <c r="F8" s="30"/>
      <c r="G8" s="31"/>
      <c r="H8" s="22" t="s">
        <v>44</v>
      </c>
      <c r="I8" s="23">
        <v>40</v>
      </c>
      <c r="J8" s="29"/>
      <c r="K8" s="32"/>
      <c r="L8" s="32"/>
      <c r="M8" s="33"/>
      <c r="N8" s="28"/>
      <c r="O8" s="33"/>
      <c r="P8" s="33"/>
      <c r="Q8" s="29"/>
      <c r="R8" s="29"/>
      <c r="S8" s="26"/>
    </row>
    <row r="9" spans="1:19" s="27" customFormat="1" ht="50.25" customHeight="1" x14ac:dyDescent="0.25">
      <c r="A9" s="34"/>
      <c r="B9" s="35"/>
      <c r="C9" s="34"/>
      <c r="D9" s="35"/>
      <c r="E9" s="35"/>
      <c r="F9" s="36"/>
      <c r="G9" s="37"/>
      <c r="H9" s="22" t="s">
        <v>45</v>
      </c>
      <c r="I9" s="23">
        <v>35</v>
      </c>
      <c r="J9" s="35"/>
      <c r="K9" s="38"/>
      <c r="L9" s="38"/>
      <c r="M9" s="39"/>
      <c r="N9" s="34"/>
      <c r="O9" s="39"/>
      <c r="P9" s="39"/>
      <c r="Q9" s="35"/>
      <c r="R9" s="35"/>
      <c r="S9" s="26"/>
    </row>
    <row r="10" spans="1:19" ht="123.75" customHeight="1" x14ac:dyDescent="0.25">
      <c r="A10" s="40">
        <v>2</v>
      </c>
      <c r="B10" s="40" t="s">
        <v>46</v>
      </c>
      <c r="C10" s="40">
        <v>1</v>
      </c>
      <c r="D10" s="21">
        <v>6</v>
      </c>
      <c r="E10" s="41" t="s">
        <v>47</v>
      </c>
      <c r="F10" s="42" t="s">
        <v>48</v>
      </c>
      <c r="G10" s="21" t="s">
        <v>49</v>
      </c>
      <c r="H10" s="22" t="s">
        <v>50</v>
      </c>
      <c r="I10" s="43">
        <v>1</v>
      </c>
      <c r="J10" s="21" t="s">
        <v>51</v>
      </c>
      <c r="K10" s="44" t="s">
        <v>41</v>
      </c>
      <c r="L10" s="44"/>
      <c r="M10" s="45">
        <f>O10+2355</f>
        <v>8592.02</v>
      </c>
      <c r="N10" s="40"/>
      <c r="O10" s="46">
        <v>6237.02</v>
      </c>
      <c r="P10" s="45"/>
      <c r="Q10" s="41" t="s">
        <v>52</v>
      </c>
      <c r="R10" s="21" t="s">
        <v>53</v>
      </c>
      <c r="S10" s="47"/>
    </row>
    <row r="11" spans="1:19" ht="128.25" customHeight="1" x14ac:dyDescent="0.25">
      <c r="A11" s="48"/>
      <c r="B11" s="48"/>
      <c r="C11" s="48"/>
      <c r="D11" s="37"/>
      <c r="E11" s="49"/>
      <c r="F11" s="50"/>
      <c r="G11" s="37"/>
      <c r="H11" s="22" t="s">
        <v>54</v>
      </c>
      <c r="I11" s="43">
        <v>15</v>
      </c>
      <c r="J11" s="37"/>
      <c r="K11" s="51"/>
      <c r="L11" s="51"/>
      <c r="M11" s="52"/>
      <c r="N11" s="48"/>
      <c r="O11" s="53"/>
      <c r="P11" s="52"/>
      <c r="Q11" s="49"/>
      <c r="R11" s="37"/>
      <c r="S11" s="47"/>
    </row>
    <row r="12" spans="1:19" ht="149.25" customHeight="1" x14ac:dyDescent="0.25">
      <c r="A12" s="54">
        <v>3</v>
      </c>
      <c r="B12" s="54" t="s">
        <v>35</v>
      </c>
      <c r="C12" s="54">
        <v>1</v>
      </c>
      <c r="D12" s="54">
        <v>6</v>
      </c>
      <c r="E12" s="55" t="s">
        <v>55</v>
      </c>
      <c r="F12" s="56" t="s">
        <v>56</v>
      </c>
      <c r="G12" s="54" t="s">
        <v>57</v>
      </c>
      <c r="H12" s="22" t="s">
        <v>58</v>
      </c>
      <c r="I12" s="57">
        <v>6</v>
      </c>
      <c r="J12" s="54" t="s">
        <v>59</v>
      </c>
      <c r="K12" s="58" t="s">
        <v>60</v>
      </c>
      <c r="L12" s="59"/>
      <c r="M12" s="60">
        <f>O12+4024</f>
        <v>42431.5</v>
      </c>
      <c r="N12" s="61"/>
      <c r="O12" s="62">
        <v>38407.5</v>
      </c>
      <c r="P12" s="61"/>
      <c r="Q12" s="55" t="s">
        <v>61</v>
      </c>
      <c r="R12" s="54" t="s">
        <v>62</v>
      </c>
      <c r="S12" s="47"/>
    </row>
    <row r="13" spans="1:19" ht="138" customHeight="1" x14ac:dyDescent="0.25">
      <c r="A13" s="54"/>
      <c r="B13" s="54"/>
      <c r="C13" s="54"/>
      <c r="D13" s="54"/>
      <c r="E13" s="55"/>
      <c r="F13" s="56"/>
      <c r="G13" s="54"/>
      <c r="H13" s="22" t="s">
        <v>63</v>
      </c>
      <c r="I13" s="57">
        <v>120</v>
      </c>
      <c r="J13" s="54"/>
      <c r="K13" s="58"/>
      <c r="L13" s="59"/>
      <c r="M13" s="60"/>
      <c r="N13" s="61"/>
      <c r="O13" s="62"/>
      <c r="P13" s="61"/>
      <c r="Q13" s="55"/>
      <c r="R13" s="54"/>
      <c r="S13" s="47"/>
    </row>
    <row r="14" spans="1:19" ht="60" customHeight="1" x14ac:dyDescent="0.25">
      <c r="A14" s="40">
        <v>4</v>
      </c>
      <c r="B14" s="40" t="s">
        <v>35</v>
      </c>
      <c r="C14" s="40">
        <v>1</v>
      </c>
      <c r="D14" s="21">
        <v>6</v>
      </c>
      <c r="E14" s="41" t="s">
        <v>64</v>
      </c>
      <c r="F14" s="63" t="s">
        <v>65</v>
      </c>
      <c r="G14" s="21" t="s">
        <v>66</v>
      </c>
      <c r="H14" s="22" t="s">
        <v>67</v>
      </c>
      <c r="I14" s="43">
        <v>1</v>
      </c>
      <c r="J14" s="21" t="s">
        <v>68</v>
      </c>
      <c r="K14" s="44" t="s">
        <v>60</v>
      </c>
      <c r="L14" s="44"/>
      <c r="M14" s="45">
        <f>O14+9000</f>
        <v>49000</v>
      </c>
      <c r="N14" s="40"/>
      <c r="O14" s="46">
        <v>40000</v>
      </c>
      <c r="P14" s="45"/>
      <c r="Q14" s="41" t="s">
        <v>69</v>
      </c>
      <c r="R14" s="21" t="s">
        <v>70</v>
      </c>
      <c r="S14" s="47"/>
    </row>
    <row r="15" spans="1:19" ht="61.5" customHeight="1" x14ac:dyDescent="0.25">
      <c r="A15" s="48"/>
      <c r="B15" s="48"/>
      <c r="C15" s="48"/>
      <c r="D15" s="37"/>
      <c r="E15" s="49"/>
      <c r="F15" s="64"/>
      <c r="G15" s="37"/>
      <c r="H15" s="22" t="s">
        <v>71</v>
      </c>
      <c r="I15" s="43">
        <v>300</v>
      </c>
      <c r="J15" s="37"/>
      <c r="K15" s="51"/>
      <c r="L15" s="51"/>
      <c r="M15" s="52"/>
      <c r="N15" s="48"/>
      <c r="O15" s="53"/>
      <c r="P15" s="52"/>
      <c r="Q15" s="49"/>
      <c r="R15" s="37"/>
      <c r="S15" s="47"/>
    </row>
    <row r="16" spans="1:19" s="73" customFormat="1" x14ac:dyDescent="0.25">
      <c r="A16" s="65">
        <v>5</v>
      </c>
      <c r="B16" s="65" t="s">
        <v>46</v>
      </c>
      <c r="C16" s="65">
        <v>1</v>
      </c>
      <c r="D16" s="66">
        <v>6</v>
      </c>
      <c r="E16" s="55" t="s">
        <v>72</v>
      </c>
      <c r="F16" s="67" t="s">
        <v>73</v>
      </c>
      <c r="G16" s="66" t="s">
        <v>74</v>
      </c>
      <c r="H16" s="68" t="s">
        <v>58</v>
      </c>
      <c r="I16" s="69">
        <v>18</v>
      </c>
      <c r="J16" s="66" t="s">
        <v>75</v>
      </c>
      <c r="K16" s="70" t="s">
        <v>60</v>
      </c>
      <c r="L16" s="70"/>
      <c r="M16" s="71">
        <f>O16+4376.5</f>
        <v>31666.57</v>
      </c>
      <c r="N16" s="65"/>
      <c r="O16" s="62">
        <v>27290.07</v>
      </c>
      <c r="P16" s="71"/>
      <c r="Q16" s="55" t="s">
        <v>76</v>
      </c>
      <c r="R16" s="66" t="s">
        <v>77</v>
      </c>
      <c r="S16" s="72"/>
    </row>
    <row r="17" spans="1:19" s="73" customFormat="1" ht="30" x14ac:dyDescent="0.25">
      <c r="A17" s="65"/>
      <c r="B17" s="65"/>
      <c r="C17" s="65"/>
      <c r="D17" s="66"/>
      <c r="E17" s="55"/>
      <c r="F17" s="67"/>
      <c r="G17" s="66"/>
      <c r="H17" s="68" t="s">
        <v>63</v>
      </c>
      <c r="I17" s="69">
        <v>644</v>
      </c>
      <c r="J17" s="66"/>
      <c r="K17" s="70"/>
      <c r="L17" s="70"/>
      <c r="M17" s="71"/>
      <c r="N17" s="65"/>
      <c r="O17" s="62"/>
      <c r="P17" s="71"/>
      <c r="Q17" s="55"/>
      <c r="R17" s="66"/>
      <c r="S17" s="72"/>
    </row>
    <row r="18" spans="1:19" s="73" customFormat="1" x14ac:dyDescent="0.25">
      <c r="A18" s="65"/>
      <c r="B18" s="65"/>
      <c r="C18" s="65"/>
      <c r="D18" s="66"/>
      <c r="E18" s="55"/>
      <c r="F18" s="67"/>
      <c r="G18" s="66"/>
      <c r="H18" s="68" t="s">
        <v>50</v>
      </c>
      <c r="I18" s="69">
        <v>1</v>
      </c>
      <c r="J18" s="66"/>
      <c r="K18" s="70"/>
      <c r="L18" s="70"/>
      <c r="M18" s="71"/>
      <c r="N18" s="65"/>
      <c r="O18" s="62"/>
      <c r="P18" s="71"/>
      <c r="Q18" s="55"/>
      <c r="R18" s="66"/>
      <c r="S18" s="72"/>
    </row>
    <row r="19" spans="1:19" s="73" customFormat="1" ht="30" x14ac:dyDescent="0.25">
      <c r="A19" s="65"/>
      <c r="B19" s="65"/>
      <c r="C19" s="65"/>
      <c r="D19" s="66"/>
      <c r="E19" s="55"/>
      <c r="F19" s="67"/>
      <c r="G19" s="66"/>
      <c r="H19" s="68" t="s">
        <v>54</v>
      </c>
      <c r="I19" s="69">
        <v>40</v>
      </c>
      <c r="J19" s="66"/>
      <c r="K19" s="70"/>
      <c r="L19" s="70"/>
      <c r="M19" s="71"/>
      <c r="N19" s="65"/>
      <c r="O19" s="62"/>
      <c r="P19" s="71"/>
      <c r="Q19" s="55"/>
      <c r="R19" s="66"/>
      <c r="S19" s="72"/>
    </row>
    <row r="20" spans="1:19" s="73" customFormat="1" ht="45" x14ac:dyDescent="0.25">
      <c r="A20" s="65"/>
      <c r="B20" s="65"/>
      <c r="C20" s="65"/>
      <c r="D20" s="66"/>
      <c r="E20" s="55"/>
      <c r="F20" s="67"/>
      <c r="G20" s="66"/>
      <c r="H20" s="68" t="s">
        <v>78</v>
      </c>
      <c r="I20" s="69">
        <v>2</v>
      </c>
      <c r="J20" s="66"/>
      <c r="K20" s="70"/>
      <c r="L20" s="70"/>
      <c r="M20" s="71"/>
      <c r="N20" s="65"/>
      <c r="O20" s="62"/>
      <c r="P20" s="71"/>
      <c r="Q20" s="55"/>
      <c r="R20" s="66"/>
      <c r="S20" s="72"/>
    </row>
    <row r="21" spans="1:19" s="73" customFormat="1" ht="27.75" customHeight="1" x14ac:dyDescent="0.25">
      <c r="A21" s="65">
        <v>6</v>
      </c>
      <c r="B21" s="65" t="s">
        <v>35</v>
      </c>
      <c r="C21" s="65">
        <v>1</v>
      </c>
      <c r="D21" s="66">
        <v>6</v>
      </c>
      <c r="E21" s="55" t="s">
        <v>79</v>
      </c>
      <c r="F21" s="74" t="s">
        <v>80</v>
      </c>
      <c r="G21" s="66" t="s">
        <v>81</v>
      </c>
      <c r="H21" s="75" t="s">
        <v>82</v>
      </c>
      <c r="I21" s="69">
        <v>1</v>
      </c>
      <c r="J21" s="66" t="s">
        <v>83</v>
      </c>
      <c r="K21" s="70" t="s">
        <v>60</v>
      </c>
      <c r="L21" s="70"/>
      <c r="M21" s="71">
        <f>O21+2040.8</f>
        <v>34286.83</v>
      </c>
      <c r="N21" s="65"/>
      <c r="O21" s="62">
        <v>32246.03</v>
      </c>
      <c r="P21" s="71"/>
      <c r="Q21" s="55" t="s">
        <v>84</v>
      </c>
      <c r="R21" s="66" t="s">
        <v>85</v>
      </c>
      <c r="S21" s="72"/>
    </row>
    <row r="22" spans="1:19" s="73" customFormat="1" ht="30" x14ac:dyDescent="0.25">
      <c r="A22" s="65"/>
      <c r="B22" s="65"/>
      <c r="C22" s="65"/>
      <c r="D22" s="66"/>
      <c r="E22" s="55"/>
      <c r="F22" s="74"/>
      <c r="G22" s="66"/>
      <c r="H22" s="68" t="s">
        <v>86</v>
      </c>
      <c r="I22" s="69">
        <v>30</v>
      </c>
      <c r="J22" s="66"/>
      <c r="K22" s="70"/>
      <c r="L22" s="70"/>
      <c r="M22" s="71"/>
      <c r="N22" s="65"/>
      <c r="O22" s="62"/>
      <c r="P22" s="71"/>
      <c r="Q22" s="55"/>
      <c r="R22" s="66"/>
      <c r="S22" s="72"/>
    </row>
    <row r="23" spans="1:19" s="73" customFormat="1" x14ac:dyDescent="0.25">
      <c r="A23" s="65"/>
      <c r="B23" s="65"/>
      <c r="C23" s="65"/>
      <c r="D23" s="66"/>
      <c r="E23" s="55"/>
      <c r="F23" s="74"/>
      <c r="G23" s="66"/>
      <c r="H23" s="75" t="s">
        <v>58</v>
      </c>
      <c r="I23" s="69">
        <v>6</v>
      </c>
      <c r="J23" s="66"/>
      <c r="K23" s="70"/>
      <c r="L23" s="70"/>
      <c r="M23" s="71"/>
      <c r="N23" s="65"/>
      <c r="O23" s="62"/>
      <c r="P23" s="71"/>
      <c r="Q23" s="55"/>
      <c r="R23" s="66"/>
      <c r="S23" s="72"/>
    </row>
    <row r="24" spans="1:19" s="73" customFormat="1" ht="30" x14ac:dyDescent="0.25">
      <c r="A24" s="65"/>
      <c r="B24" s="65"/>
      <c r="C24" s="65"/>
      <c r="D24" s="66"/>
      <c r="E24" s="55"/>
      <c r="F24" s="74"/>
      <c r="G24" s="66"/>
      <c r="H24" s="68" t="s">
        <v>63</v>
      </c>
      <c r="I24" s="69">
        <v>24</v>
      </c>
      <c r="J24" s="66"/>
      <c r="K24" s="70"/>
      <c r="L24" s="70"/>
      <c r="M24" s="71"/>
      <c r="N24" s="65"/>
      <c r="O24" s="62"/>
      <c r="P24" s="71"/>
      <c r="Q24" s="55"/>
      <c r="R24" s="66"/>
      <c r="S24" s="72"/>
    </row>
    <row r="25" spans="1:19" s="73" customFormat="1" ht="30" x14ac:dyDescent="0.25">
      <c r="A25" s="65"/>
      <c r="B25" s="65"/>
      <c r="C25" s="65"/>
      <c r="D25" s="66"/>
      <c r="E25" s="55"/>
      <c r="F25" s="74"/>
      <c r="G25" s="66"/>
      <c r="H25" s="68" t="s">
        <v>39</v>
      </c>
      <c r="I25" s="69">
        <v>1</v>
      </c>
      <c r="J25" s="66"/>
      <c r="K25" s="70"/>
      <c r="L25" s="70"/>
      <c r="M25" s="71"/>
      <c r="N25" s="65"/>
      <c r="O25" s="62"/>
      <c r="P25" s="71"/>
      <c r="Q25" s="55"/>
      <c r="R25" s="66"/>
      <c r="S25" s="72"/>
    </row>
    <row r="26" spans="1:19" s="73" customFormat="1" ht="30" x14ac:dyDescent="0.25">
      <c r="A26" s="65"/>
      <c r="B26" s="65"/>
      <c r="C26" s="65"/>
      <c r="D26" s="66"/>
      <c r="E26" s="55"/>
      <c r="F26" s="74"/>
      <c r="G26" s="66"/>
      <c r="H26" s="68" t="s">
        <v>87</v>
      </c>
      <c r="I26" s="69">
        <v>20</v>
      </c>
      <c r="J26" s="66"/>
      <c r="K26" s="70"/>
      <c r="L26" s="70"/>
      <c r="M26" s="71"/>
      <c r="N26" s="65"/>
      <c r="O26" s="62"/>
      <c r="P26" s="71"/>
      <c r="Q26" s="55"/>
      <c r="R26" s="66"/>
      <c r="S26" s="72"/>
    </row>
    <row r="27" spans="1:19" s="73" customFormat="1" ht="26.25" customHeight="1" x14ac:dyDescent="0.25">
      <c r="A27" s="65"/>
      <c r="B27" s="65"/>
      <c r="C27" s="65"/>
      <c r="D27" s="66"/>
      <c r="E27" s="55"/>
      <c r="F27" s="74"/>
      <c r="G27" s="66"/>
      <c r="H27" s="75" t="s">
        <v>88</v>
      </c>
      <c r="I27" s="69">
        <v>1</v>
      </c>
      <c r="J27" s="66"/>
      <c r="K27" s="70"/>
      <c r="L27" s="70"/>
      <c r="M27" s="71"/>
      <c r="N27" s="65"/>
      <c r="O27" s="62"/>
      <c r="P27" s="71"/>
      <c r="Q27" s="55"/>
      <c r="R27" s="66"/>
      <c r="S27" s="72"/>
    </row>
    <row r="28" spans="1:19" s="73" customFormat="1" ht="30" x14ac:dyDescent="0.25">
      <c r="A28" s="65"/>
      <c r="B28" s="65"/>
      <c r="C28" s="65"/>
      <c r="D28" s="66"/>
      <c r="E28" s="55"/>
      <c r="F28" s="74"/>
      <c r="G28" s="66"/>
      <c r="H28" s="75" t="s">
        <v>89</v>
      </c>
      <c r="I28" s="69">
        <v>50</v>
      </c>
      <c r="J28" s="66"/>
      <c r="K28" s="70"/>
      <c r="L28" s="70"/>
      <c r="M28" s="71"/>
      <c r="N28" s="65"/>
      <c r="O28" s="62"/>
      <c r="P28" s="71"/>
      <c r="Q28" s="55"/>
      <c r="R28" s="66"/>
      <c r="S28" s="72"/>
    </row>
    <row r="29" spans="1:19" ht="45" customHeight="1" x14ac:dyDescent="0.25">
      <c r="A29" s="58">
        <v>7</v>
      </c>
      <c r="B29" s="58" t="s">
        <v>46</v>
      </c>
      <c r="C29" s="58">
        <v>1</v>
      </c>
      <c r="D29" s="54">
        <v>6</v>
      </c>
      <c r="E29" s="55" t="s">
        <v>90</v>
      </c>
      <c r="F29" s="56" t="s">
        <v>91</v>
      </c>
      <c r="G29" s="54" t="s">
        <v>92</v>
      </c>
      <c r="H29" s="22" t="s">
        <v>39</v>
      </c>
      <c r="I29" s="43">
        <v>1</v>
      </c>
      <c r="J29" s="54" t="s">
        <v>93</v>
      </c>
      <c r="K29" s="59" t="s">
        <v>60</v>
      </c>
      <c r="L29" s="59"/>
      <c r="M29" s="76">
        <f>O29+1349.9</f>
        <v>103649.9</v>
      </c>
      <c r="N29" s="58"/>
      <c r="O29" s="62">
        <v>102300</v>
      </c>
      <c r="P29" s="76"/>
      <c r="Q29" s="55" t="s">
        <v>69</v>
      </c>
      <c r="R29" s="54" t="s">
        <v>70</v>
      </c>
      <c r="S29" s="47"/>
    </row>
    <row r="30" spans="1:19" ht="52.5" customHeight="1" x14ac:dyDescent="0.25">
      <c r="A30" s="58"/>
      <c r="B30" s="58"/>
      <c r="C30" s="58"/>
      <c r="D30" s="54"/>
      <c r="E30" s="55"/>
      <c r="F30" s="56"/>
      <c r="G30" s="54"/>
      <c r="H30" s="22" t="s">
        <v>87</v>
      </c>
      <c r="I30" s="43">
        <v>22</v>
      </c>
      <c r="J30" s="54"/>
      <c r="K30" s="59"/>
      <c r="L30" s="59"/>
      <c r="M30" s="76"/>
      <c r="N30" s="58"/>
      <c r="O30" s="62"/>
      <c r="P30" s="76"/>
      <c r="Q30" s="55"/>
      <c r="R30" s="54"/>
      <c r="S30" s="47"/>
    </row>
    <row r="31" spans="1:19" ht="46.5" customHeight="1" x14ac:dyDescent="0.25">
      <c r="A31" s="58"/>
      <c r="B31" s="58"/>
      <c r="C31" s="58"/>
      <c r="D31" s="54"/>
      <c r="E31" s="55"/>
      <c r="F31" s="56"/>
      <c r="G31" s="54"/>
      <c r="H31" s="22" t="s">
        <v>94</v>
      </c>
      <c r="I31" s="43">
        <v>3</v>
      </c>
      <c r="J31" s="54"/>
      <c r="K31" s="59"/>
      <c r="L31" s="59"/>
      <c r="M31" s="76"/>
      <c r="N31" s="58"/>
      <c r="O31" s="62"/>
      <c r="P31" s="76"/>
      <c r="Q31" s="55"/>
      <c r="R31" s="54"/>
      <c r="S31" s="47"/>
    </row>
    <row r="32" spans="1:19" ht="46.5" customHeight="1" x14ac:dyDescent="0.25">
      <c r="A32" s="58"/>
      <c r="B32" s="58"/>
      <c r="C32" s="58"/>
      <c r="D32" s="54"/>
      <c r="E32" s="55"/>
      <c r="F32" s="56"/>
      <c r="G32" s="54"/>
      <c r="H32" s="77" t="s">
        <v>95</v>
      </c>
      <c r="I32" s="43">
        <v>1</v>
      </c>
      <c r="J32" s="54"/>
      <c r="K32" s="59"/>
      <c r="L32" s="59"/>
      <c r="M32" s="76"/>
      <c r="N32" s="58"/>
      <c r="O32" s="62"/>
      <c r="P32" s="76"/>
      <c r="Q32" s="55"/>
      <c r="R32" s="54"/>
      <c r="S32" s="47"/>
    </row>
    <row r="33" spans="1:19" x14ac:dyDescent="0.25">
      <c r="A33" s="78">
        <v>8</v>
      </c>
      <c r="B33" s="78" t="s">
        <v>46</v>
      </c>
      <c r="C33" s="78">
        <v>1</v>
      </c>
      <c r="D33" s="79">
        <v>6</v>
      </c>
      <c r="E33" s="79" t="s">
        <v>96</v>
      </c>
      <c r="F33" s="80" t="s">
        <v>97</v>
      </c>
      <c r="G33" s="79" t="s">
        <v>98</v>
      </c>
      <c r="H33" s="81" t="s">
        <v>99</v>
      </c>
      <c r="I33" s="82">
        <v>1</v>
      </c>
      <c r="J33" s="79" t="s">
        <v>100</v>
      </c>
      <c r="K33" s="83" t="s">
        <v>41</v>
      </c>
      <c r="L33" s="83"/>
      <c r="M33" s="84">
        <v>49011.27</v>
      </c>
      <c r="N33" s="78"/>
      <c r="O33" s="85">
        <v>41838.269999999997</v>
      </c>
      <c r="P33" s="84"/>
      <c r="Q33" s="79" t="s">
        <v>52</v>
      </c>
      <c r="R33" s="79" t="s">
        <v>53</v>
      </c>
      <c r="S33" s="47"/>
    </row>
    <row r="34" spans="1:19" ht="45" x14ac:dyDescent="0.25">
      <c r="A34" s="78"/>
      <c r="B34" s="78"/>
      <c r="C34" s="78"/>
      <c r="D34" s="79"/>
      <c r="E34" s="79"/>
      <c r="F34" s="80"/>
      <c r="G34" s="79"/>
      <c r="H34" s="81" t="s">
        <v>101</v>
      </c>
      <c r="I34" s="86" t="s">
        <v>102</v>
      </c>
      <c r="J34" s="79"/>
      <c r="K34" s="83"/>
      <c r="L34" s="83"/>
      <c r="M34" s="84"/>
      <c r="N34" s="78"/>
      <c r="O34" s="85"/>
      <c r="P34" s="84"/>
      <c r="Q34" s="79"/>
      <c r="R34" s="79"/>
      <c r="S34" s="47"/>
    </row>
    <row r="35" spans="1:19" x14ac:dyDescent="0.25">
      <c r="A35" s="78"/>
      <c r="B35" s="78"/>
      <c r="C35" s="78"/>
      <c r="D35" s="79"/>
      <c r="E35" s="79"/>
      <c r="F35" s="80"/>
      <c r="G35" s="79"/>
      <c r="H35" s="87" t="s">
        <v>58</v>
      </c>
      <c r="I35" s="82">
        <v>1</v>
      </c>
      <c r="J35" s="79"/>
      <c r="K35" s="83"/>
      <c r="L35" s="83"/>
      <c r="M35" s="84"/>
      <c r="N35" s="78"/>
      <c r="O35" s="85"/>
      <c r="P35" s="84"/>
      <c r="Q35" s="79"/>
      <c r="R35" s="79"/>
      <c r="S35" s="47"/>
    </row>
    <row r="36" spans="1:19" ht="30" x14ac:dyDescent="0.25">
      <c r="A36" s="78"/>
      <c r="B36" s="78"/>
      <c r="C36" s="78"/>
      <c r="D36" s="79"/>
      <c r="E36" s="79"/>
      <c r="F36" s="80"/>
      <c r="G36" s="79"/>
      <c r="H36" s="87" t="s">
        <v>63</v>
      </c>
      <c r="I36" s="82">
        <v>25</v>
      </c>
      <c r="J36" s="79"/>
      <c r="K36" s="83"/>
      <c r="L36" s="83"/>
      <c r="M36" s="84"/>
      <c r="N36" s="78"/>
      <c r="O36" s="85"/>
      <c r="P36" s="84"/>
      <c r="Q36" s="79"/>
      <c r="R36" s="79"/>
      <c r="S36" s="47"/>
    </row>
    <row r="37" spans="1:19" x14ac:dyDescent="0.25">
      <c r="A37" s="78"/>
      <c r="B37" s="78"/>
      <c r="C37" s="78"/>
      <c r="D37" s="79"/>
      <c r="E37" s="79"/>
      <c r="F37" s="80"/>
      <c r="G37" s="79"/>
      <c r="H37" s="81" t="s">
        <v>50</v>
      </c>
      <c r="I37" s="82">
        <v>1</v>
      </c>
      <c r="J37" s="79"/>
      <c r="K37" s="83"/>
      <c r="L37" s="83"/>
      <c r="M37" s="84"/>
      <c r="N37" s="78"/>
      <c r="O37" s="85"/>
      <c r="P37" s="84"/>
      <c r="Q37" s="79"/>
      <c r="R37" s="79"/>
      <c r="S37" s="47"/>
    </row>
    <row r="38" spans="1:19" ht="30" x14ac:dyDescent="0.25">
      <c r="A38" s="78"/>
      <c r="B38" s="78"/>
      <c r="C38" s="78"/>
      <c r="D38" s="79"/>
      <c r="E38" s="79"/>
      <c r="F38" s="80"/>
      <c r="G38" s="79"/>
      <c r="H38" s="81" t="s">
        <v>103</v>
      </c>
      <c r="I38" s="82">
        <v>12</v>
      </c>
      <c r="J38" s="79"/>
      <c r="K38" s="83"/>
      <c r="L38" s="83"/>
      <c r="M38" s="84"/>
      <c r="N38" s="78"/>
      <c r="O38" s="85"/>
      <c r="P38" s="84"/>
      <c r="Q38" s="79"/>
      <c r="R38" s="79"/>
      <c r="S38" s="47"/>
    </row>
    <row r="39" spans="1:19" ht="46.5" customHeight="1" x14ac:dyDescent="0.25">
      <c r="A39" s="88">
        <v>9</v>
      </c>
      <c r="B39" s="78" t="s">
        <v>35</v>
      </c>
      <c r="C39" s="78">
        <v>1</v>
      </c>
      <c r="D39" s="79">
        <v>6</v>
      </c>
      <c r="E39" s="79" t="s">
        <v>104</v>
      </c>
      <c r="F39" s="80" t="s">
        <v>105</v>
      </c>
      <c r="G39" s="79" t="s">
        <v>106</v>
      </c>
      <c r="H39" s="87" t="s">
        <v>39</v>
      </c>
      <c r="I39" s="82">
        <v>1</v>
      </c>
      <c r="J39" s="79" t="s">
        <v>107</v>
      </c>
      <c r="K39" s="83" t="s">
        <v>41</v>
      </c>
      <c r="L39" s="83"/>
      <c r="M39" s="84">
        <f>O39</f>
        <v>22740</v>
      </c>
      <c r="N39" s="78"/>
      <c r="O39" s="85">
        <v>22740</v>
      </c>
      <c r="P39" s="84"/>
      <c r="Q39" s="79" t="s">
        <v>108</v>
      </c>
      <c r="R39" s="79" t="s">
        <v>109</v>
      </c>
      <c r="S39" s="47"/>
    </row>
    <row r="40" spans="1:19" ht="46.5" customHeight="1" x14ac:dyDescent="0.25">
      <c r="A40" s="89"/>
      <c r="B40" s="78"/>
      <c r="C40" s="78"/>
      <c r="D40" s="79"/>
      <c r="E40" s="79"/>
      <c r="F40" s="80"/>
      <c r="G40" s="79"/>
      <c r="H40" s="87" t="s">
        <v>87</v>
      </c>
      <c r="I40" s="82">
        <v>30</v>
      </c>
      <c r="J40" s="79"/>
      <c r="K40" s="83"/>
      <c r="L40" s="83"/>
      <c r="M40" s="84"/>
      <c r="N40" s="78"/>
      <c r="O40" s="85"/>
      <c r="P40" s="84"/>
      <c r="Q40" s="79"/>
      <c r="R40" s="79"/>
      <c r="S40" s="47"/>
    </row>
    <row r="41" spans="1:19" ht="15.75" customHeight="1" x14ac:dyDescent="0.25">
      <c r="A41" s="90"/>
      <c r="B41" s="90"/>
      <c r="C41" s="90"/>
      <c r="D41" s="90"/>
      <c r="E41" s="90"/>
      <c r="F41" s="90"/>
      <c r="G41" s="90"/>
      <c r="H41" s="90"/>
      <c r="I41" s="90"/>
      <c r="J41" s="90"/>
      <c r="K41" s="90"/>
      <c r="L41" s="90"/>
      <c r="M41" s="91"/>
      <c r="N41" s="90"/>
      <c r="O41" s="90"/>
      <c r="P41" s="90"/>
      <c r="Q41" s="90"/>
      <c r="R41" s="90"/>
      <c r="S41" s="47"/>
    </row>
    <row r="42" spans="1:19" ht="15.75" customHeight="1" x14ac:dyDescent="0.25">
      <c r="A42" s="90"/>
      <c r="B42" s="90"/>
      <c r="C42" s="90"/>
      <c r="D42" s="90"/>
      <c r="E42" s="90"/>
      <c r="F42" s="90"/>
      <c r="G42" s="90"/>
      <c r="H42" s="90"/>
      <c r="I42" s="90"/>
      <c r="J42" s="90"/>
      <c r="K42" s="90"/>
      <c r="L42" s="90"/>
      <c r="M42" s="92"/>
      <c r="N42" s="93"/>
      <c r="O42" s="94" t="s">
        <v>110</v>
      </c>
      <c r="P42" s="95"/>
      <c r="Q42" s="90"/>
      <c r="R42" s="90"/>
      <c r="S42" s="47"/>
    </row>
    <row r="43" spans="1:19" ht="15.75" customHeight="1" x14ac:dyDescent="0.25">
      <c r="A43" s="90"/>
      <c r="B43" s="90"/>
      <c r="C43" s="90"/>
      <c r="D43" s="90"/>
      <c r="E43" s="90"/>
      <c r="F43" s="90"/>
      <c r="G43" s="90"/>
      <c r="H43" s="90"/>
      <c r="I43" s="90"/>
      <c r="J43" s="90"/>
      <c r="K43" s="90"/>
      <c r="L43" s="90"/>
      <c r="M43" s="92"/>
      <c r="N43" s="96"/>
      <c r="O43" s="97" t="s">
        <v>111</v>
      </c>
      <c r="P43" s="98" t="s">
        <v>112</v>
      </c>
      <c r="Q43" s="90"/>
      <c r="R43" s="90"/>
      <c r="S43" s="47"/>
    </row>
    <row r="44" spans="1:19" ht="15.75" customHeight="1" x14ac:dyDescent="0.25">
      <c r="A44" s="90"/>
      <c r="B44" s="90"/>
      <c r="C44" s="90"/>
      <c r="D44" s="90"/>
      <c r="E44" s="90"/>
      <c r="F44" s="90"/>
      <c r="G44" s="90"/>
      <c r="H44" s="90"/>
      <c r="I44" s="90"/>
      <c r="J44" s="90"/>
      <c r="K44" s="90"/>
      <c r="L44" s="90"/>
      <c r="M44" s="92"/>
      <c r="N44" s="96" t="s">
        <v>113</v>
      </c>
      <c r="O44" s="99">
        <v>9</v>
      </c>
      <c r="P44" s="100">
        <f>O7+O10+O12+O14+O16+O21+O29+O33+O39</f>
        <v>361058.89</v>
      </c>
      <c r="Q44" s="90"/>
      <c r="R44" s="90"/>
      <c r="S44" s="47"/>
    </row>
  </sheetData>
  <mergeCells count="159">
    <mergeCell ref="Q39:Q40"/>
    <mergeCell ref="R39:R40"/>
    <mergeCell ref="O42:P42"/>
    <mergeCell ref="K39:K40"/>
    <mergeCell ref="L39:L40"/>
    <mergeCell ref="M39:M40"/>
    <mergeCell ref="N39:N40"/>
    <mergeCell ref="O39:O40"/>
    <mergeCell ref="P39:P40"/>
    <mergeCell ref="Q33:Q38"/>
    <mergeCell ref="R33:R38"/>
    <mergeCell ref="A39:A40"/>
    <mergeCell ref="B39:B40"/>
    <mergeCell ref="C39:C40"/>
    <mergeCell ref="D39:D40"/>
    <mergeCell ref="E39:E40"/>
    <mergeCell ref="F39:F40"/>
    <mergeCell ref="G39:G40"/>
    <mergeCell ref="J39:J40"/>
    <mergeCell ref="K33:K38"/>
    <mergeCell ref="L33:L38"/>
    <mergeCell ref="M33:M38"/>
    <mergeCell ref="N33:N38"/>
    <mergeCell ref="O33:O38"/>
    <mergeCell ref="P33:P38"/>
    <mergeCell ref="Q29:Q32"/>
    <mergeCell ref="R29:R32"/>
    <mergeCell ref="A33:A38"/>
    <mergeCell ref="B33:B38"/>
    <mergeCell ref="C33:C38"/>
    <mergeCell ref="D33:D38"/>
    <mergeCell ref="E33:E38"/>
    <mergeCell ref="F33:F38"/>
    <mergeCell ref="G33:G38"/>
    <mergeCell ref="J33:J38"/>
    <mergeCell ref="K29:K32"/>
    <mergeCell ref="L29:L32"/>
    <mergeCell ref="M29:M32"/>
    <mergeCell ref="N29:N32"/>
    <mergeCell ref="O29:O32"/>
    <mergeCell ref="P29:P32"/>
    <mergeCell ref="Q21:Q28"/>
    <mergeCell ref="R21:R28"/>
    <mergeCell ref="A29:A32"/>
    <mergeCell ref="B29:B32"/>
    <mergeCell ref="C29:C32"/>
    <mergeCell ref="D29:D32"/>
    <mergeCell ref="E29:E32"/>
    <mergeCell ref="F29:F32"/>
    <mergeCell ref="G29:G32"/>
    <mergeCell ref="J29:J32"/>
    <mergeCell ref="K21:K28"/>
    <mergeCell ref="L21:L28"/>
    <mergeCell ref="M21:M28"/>
    <mergeCell ref="N21:N28"/>
    <mergeCell ref="O21:O28"/>
    <mergeCell ref="P21:P28"/>
    <mergeCell ref="Q16:Q20"/>
    <mergeCell ref="R16:R20"/>
    <mergeCell ref="A21:A28"/>
    <mergeCell ref="B21:B28"/>
    <mergeCell ref="C21:C28"/>
    <mergeCell ref="D21:D28"/>
    <mergeCell ref="E21:E28"/>
    <mergeCell ref="F21:F28"/>
    <mergeCell ref="G21:G28"/>
    <mergeCell ref="J21:J28"/>
    <mergeCell ref="K16:K20"/>
    <mergeCell ref="L16:L20"/>
    <mergeCell ref="M16:M20"/>
    <mergeCell ref="N16:N20"/>
    <mergeCell ref="O16:O20"/>
    <mergeCell ref="P16:P20"/>
    <mergeCell ref="Q14:Q15"/>
    <mergeCell ref="R14:R15"/>
    <mergeCell ref="A16:A20"/>
    <mergeCell ref="B16:B20"/>
    <mergeCell ref="C16:C20"/>
    <mergeCell ref="D16:D20"/>
    <mergeCell ref="E16:E20"/>
    <mergeCell ref="F16:F20"/>
    <mergeCell ref="G16:G20"/>
    <mergeCell ref="J16:J20"/>
    <mergeCell ref="K14:K15"/>
    <mergeCell ref="L14:L15"/>
    <mergeCell ref="M14:M15"/>
    <mergeCell ref="N14:N15"/>
    <mergeCell ref="O14:O15"/>
    <mergeCell ref="P14:P15"/>
    <mergeCell ref="Q12:Q13"/>
    <mergeCell ref="R12:R13"/>
    <mergeCell ref="A14:A15"/>
    <mergeCell ref="B14:B15"/>
    <mergeCell ref="C14:C15"/>
    <mergeCell ref="D14:D15"/>
    <mergeCell ref="E14:E15"/>
    <mergeCell ref="F14:F15"/>
    <mergeCell ref="G14:G15"/>
    <mergeCell ref="J14:J15"/>
    <mergeCell ref="K12:K13"/>
    <mergeCell ref="L12:L13"/>
    <mergeCell ref="M12:M13"/>
    <mergeCell ref="N12:N13"/>
    <mergeCell ref="O12:O13"/>
    <mergeCell ref="P12:P13"/>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Pomorska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2020-10-21T09:14:49Z</dcterms:created>
  <dcterms:modified xsi:type="dcterms:W3CDTF">2020-10-21T09:14:49Z</dcterms:modified>
</cp:coreProperties>
</file>