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Dolnoślą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1" l="1"/>
  <c r="M37" i="1"/>
  <c r="O35" i="1"/>
  <c r="M35" i="1"/>
  <c r="O27" i="1"/>
  <c r="M27" i="1"/>
  <c r="I24" i="1"/>
  <c r="M23" i="1"/>
  <c r="I23" i="1"/>
  <c r="M21" i="1"/>
  <c r="M20" i="1"/>
  <c r="M18" i="1"/>
  <c r="M13" i="1"/>
  <c r="M12" i="1"/>
  <c r="O7" i="1"/>
  <c r="P42" i="1" s="1"/>
  <c r="M7" i="1"/>
</calcChain>
</file>

<file path=xl/sharedStrings.xml><?xml version="1.0" encoding="utf-8"?>
<sst xmlns="http://schemas.openxmlformats.org/spreadsheetml/2006/main" count="185" uniqueCount="132">
  <si>
    <t>Operacje partnerów KSOW do Planu operacyjnego KSOW na lata 2020-2021 - Województwo Dolnośląskie - październik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</si>
  <si>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</si>
  <si>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</si>
  <si>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</si>
  <si>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</si>
  <si>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</si>
  <si>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</si>
  <si>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</si>
  <si>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</si>
  <si>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</si>
  <si>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</si>
  <si>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</si>
  <si>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</si>
  <si>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</si>
  <si>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</si>
  <si>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</si>
  <si>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</si>
  <si>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</si>
  <si>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</si>
  <si>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</si>
  <si>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</si>
  <si>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</si>
  <si>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</si>
  <si>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</si>
  <si>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</si>
  <si>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</si>
  <si>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</si>
  <si>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</si>
  <si>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</si>
  <si>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</si>
  <si>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</si>
  <si>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</si>
  <si>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</si>
  <si>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</si>
  <si>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</si>
  <si>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II</t>
  </si>
  <si>
    <t>Wspieranie rozwoju przedsiębiorczości na obszarach wiejskich poprzez podnoszenie poziomu wiedzy i umiejętności w obszarze małego przetwórstwa lokalnego lub w obszarze rozwoju zielonej gospodarki, w tym tworzenie nowych miejsc pracy</t>
  </si>
  <si>
    <r>
      <rPr>
        <b/>
        <sz val="11"/>
        <rFont val="Calibri"/>
        <family val="2"/>
        <charset val="238"/>
        <scheme val="minor"/>
      </rPr>
      <t>Cel:</t>
    </r>
    <r>
      <rPr>
        <sz val="11"/>
        <rFont val="Calibri"/>
        <family val="2"/>
        <charset val="238"/>
        <scheme val="minor"/>
      </rPr>
      <t xml:space="preserve"> Zwiększenie udziału zainteresowanych stron we wdrażaniu inicjatyw na rzecz rozwoju obszarów wiejskich.</t>
    </r>
    <r>
      <rPr>
        <b/>
        <sz val="11"/>
        <rFont val="Calibri"/>
        <family val="2"/>
        <charset val="238"/>
        <scheme val="minor"/>
      </rPr>
      <t xml:space="preserve"> Przedmio</t>
    </r>
    <r>
      <rPr>
        <sz val="11"/>
        <rFont val="Calibri"/>
        <family val="2"/>
        <charset val="238"/>
        <scheme val="minor"/>
      </rPr>
      <t xml:space="preserve">t: przeprowadzenie procesu certyfikacji (audytów), organizacja konferencji branżowej połączonej z warsztatami. </t>
    </r>
    <r>
      <rPr>
        <b/>
        <sz val="11"/>
        <rFont val="Calibri"/>
        <family val="2"/>
        <charset val="238"/>
        <scheme val="minor"/>
      </rPr>
      <t>Tematy</t>
    </r>
    <r>
      <rPr>
        <sz val="11"/>
        <rFont val="Calibri"/>
        <family val="2"/>
        <charset val="238"/>
        <scheme val="minor"/>
      </rPr>
      <t xml:space="preserve"> zgodne z § 17 ust. 1 pkt  9 rozporządzenia rozporządzenia Ministra Rolnictwa i Rozwoju Wsi z dnia 17 stycznia 2017 r. w sprawie krajowej sieci obszarów wiejskich w ramach Programu Rozwoju Obszarów Wiejskich na lata 2014–2020.</t>
    </r>
  </si>
  <si>
    <t>warsztaty, konferencja, audyt</t>
  </si>
  <si>
    <t>liczba warsztatów</t>
  </si>
  <si>
    <t>producenci rolni i przetwórcy żywności na terenie Dolnego Śląska</t>
  </si>
  <si>
    <t>I-III</t>
  </si>
  <si>
    <t xml:space="preserve"> -</t>
  </si>
  <si>
    <t>DZD DOZEDO Sp. z o. o.</t>
  </si>
  <si>
    <t>Wystawowa 1, 51-618 Wrocław</t>
  </si>
  <si>
    <t>liczba uczestników  warsztatów</t>
  </si>
  <si>
    <t>17-20</t>
  </si>
  <si>
    <t>liczba konferencji</t>
  </si>
  <si>
    <t>liczba uczestników konferencji</t>
  </si>
  <si>
    <t>35-40</t>
  </si>
  <si>
    <t>audyt (planowana liczba produktów poddanych certyfikacji)</t>
  </si>
  <si>
    <t>8-10</t>
  </si>
  <si>
    <t>III</t>
  </si>
  <si>
    <t>Święto Powiatu Kamiennogórskiego - X Święto Mleka, V Święto Przedsiębiorczości</t>
  </si>
  <si>
    <r>
      <rPr>
        <b/>
        <sz val="11"/>
        <rFont val="Calibri"/>
        <family val="2"/>
        <charset val="238"/>
        <scheme val="minor"/>
      </rPr>
      <t>Cel</t>
    </r>
    <r>
      <rPr>
        <sz val="11"/>
        <rFont val="Calibri"/>
        <family val="2"/>
        <charset val="238"/>
        <scheme val="minor"/>
      </rPr>
      <t xml:space="preserve">: zorganizowanie wydarzenia plenerowego, dzięki któremu możliwe będzie stworzenie dogodnych i atrakcyjnych warunków do ogólnopojętego rozwoju obszarów wiejskich. Docelowo operacja ma za zadanie zwiększenie świadomości grupy odbiorców operacji w zakresie możliwości korzystania z instrumentów pomocy zarówno finansowej, jak i merytorycznej w obszarze rolnictwa. Dodatkowo projekt przyczyni się do poprawy konkurencyjności lokalnego rolnictwa dzięki zintensyfikowanym działaniom propagującym rodzime produkty rolne. Wszelkie działania prowadzone 
w ramach realizacji operacji skierowane będą na poprawę jakości życia mieszkańców oraz promocję zrównoważonego rozwoju okolicznych wsi. Ponadto operacja zwiększy świadomość hodowców bydła w zakresie innowacji w rolnictwie oraz aktualnej polityki 
w tym zakresie. Działania te będą możliwe poprzez zaprezentowanie licznych stoisk informacyjnych instytucji okołorolniczych. </t>
    </r>
    <r>
      <rPr>
        <b/>
        <sz val="11"/>
        <rFont val="Calibri"/>
        <family val="2"/>
        <charset val="238"/>
        <scheme val="minor"/>
      </rPr>
      <t>Przedmiot</t>
    </r>
    <r>
      <rPr>
        <sz val="11"/>
        <rFont val="Calibri"/>
        <family val="2"/>
        <charset val="238"/>
        <scheme val="minor"/>
      </rPr>
      <t xml:space="preserve">: zorganizowanie imprezy plenerowej.  </t>
    </r>
    <r>
      <rPr>
        <b/>
        <sz val="11"/>
        <rFont val="Calibri"/>
        <family val="2"/>
        <charset val="238"/>
        <scheme val="minor"/>
      </rPr>
      <t>Tematy</t>
    </r>
    <r>
      <rPr>
        <sz val="11"/>
        <rFont val="Calibri"/>
        <family val="2"/>
        <charset val="238"/>
        <scheme val="minor"/>
      </rPr>
      <t xml:space="preserve"> zgodne z § 17 ust. 1 pkt  9 rozporządzenia rozporządzenia Ministra Rolnictwa i Rozwoju Wsi z dnia 17 stycznia 2017 r. w sprawie krajowej sieci obszarów wiejskich w ramach Programu Rozwoju Obszarów Wiejskich na lata 2014–2020.
</t>
    </r>
  </si>
  <si>
    <t>impreza plenerowa</t>
  </si>
  <si>
    <t>liczba imprez plenerowych</t>
  </si>
  <si>
    <t>producenci rolni, firmy branżowe z sektora rolnictwa, lokalne stowarzyszenia mające w swojej ofercie produkty lokalne, produkty wykorzystujące mleko lub jego przetwory, rękodzielnicy, mieszkańcy powiatu kamiennogórskiego i powiatów ościennych</t>
  </si>
  <si>
    <t>II-IV</t>
  </si>
  <si>
    <t xml:space="preserve">  -</t>
  </si>
  <si>
    <t>Powiat Kamiennogórski</t>
  </si>
  <si>
    <t>Władysława Broniewskiego 15, 58-400 Kamienna Góra</t>
  </si>
  <si>
    <t>I</t>
  </si>
  <si>
    <t>Wspieranie rozwoju biznesu społecznie odpowiedzialnego w obszarze rolnictwa, przetwórstwa i zielonej energii na terenie Dolnego Śląska</t>
  </si>
  <si>
    <r>
      <rPr>
        <b/>
        <sz val="11"/>
        <rFont val="Calibri"/>
        <family val="2"/>
        <charset val="238"/>
        <scheme val="minor"/>
      </rPr>
      <t>Cel</t>
    </r>
    <r>
      <rPr>
        <sz val="11"/>
        <rFont val="Calibri"/>
        <family val="2"/>
        <charset val="238"/>
        <scheme val="minor"/>
      </rPr>
      <t>: 1. wspieranie rozwoju biznesu społecznie odpowiedzialnego w obszarze rolnictwa, przetwórstwa  i zielonej energii na terenie Dolnego Śląska przez podniesienie poziomu wiedzy i umiejętności osób prowadzących działalność gospodarczą lub pragnących założyć działalność gospodarczą; 2. wspieranie podmiotów – liderów w obszarze rolnictwa, przetwórstwa i zielonej energii działających na terenie Dolnego Śląska we wprowadzaniu innowacji, promowaniu społecznej odpowiedzialności biznesu i zrównoważonego rozwoju; 3. rozwijanie współpracy regionalnej umożliwiającej adaptacje i wzmocnienie najlepszych praktyk w zakresie społecznej odpowiedzialności biznesu i zrównoważonego rozwoju wśród podmiotów zaproszonych do współpracy; 4. podniesienie poziomu wiedzy osób prowadzących i pragnących założyć działalność gospodarczą w zakresie społecznej odpowiedzialności biznesu i zrównoważonego rozwoju; 5. kształtowanie wśród podmiotów idei społecznej odpowiedzialności i zrównoważonego rozwoju w zakresie wprowadzania innowacji technologicznych i społecznych, w tym SMART VILLAGES, promowania tradycyjnego przetwórstwa lokalnego i zielonej gospodarki oraz promocji wsi jako miejsce do życia i rozwoju zawodowego.</t>
    </r>
    <r>
      <rPr>
        <b/>
        <sz val="11"/>
        <rFont val="Calibri"/>
        <family val="2"/>
        <charset val="238"/>
        <scheme val="minor"/>
      </rPr>
      <t xml:space="preserve"> Przedmiot</t>
    </r>
    <r>
      <rPr>
        <sz val="11"/>
        <rFont val="Calibri"/>
        <family val="2"/>
        <charset val="238"/>
        <scheme val="minor"/>
      </rPr>
      <t xml:space="preserve">: organizacja konferencji oraz konkursu. </t>
    </r>
    <r>
      <rPr>
        <b/>
        <sz val="11"/>
        <rFont val="Calibri"/>
        <family val="2"/>
        <charset val="238"/>
        <scheme val="minor"/>
      </rPr>
      <t>Tematy</t>
    </r>
    <r>
      <rPr>
        <sz val="11"/>
        <rFont val="Calibri"/>
        <family val="2"/>
        <charset val="238"/>
        <scheme val="minor"/>
      </rPr>
      <t xml:space="preserve"> zgodne z § 17 ust. 1 pkt  9 rozporządzenia rozporządzenia Ministra Rolnictwa i Rozwoju Wsi z dnia 17 stycznia 2017 r. w sprawie krajowej sieci obszarów wiejskich w ramach Programu Rozwoju Obszarów Wiejskich na lata 2014–2020.</t>
    </r>
  </si>
  <si>
    <t>konferencja, konkurs</t>
  </si>
  <si>
    <t xml:space="preserve">przedstawiciele firm w obszarze rolnictwa, przetwórstwa i zielonej energii z Dolnego Śląska; przedstawiciele mieszkańców Dolnego Śląska, w tym obszarów wiejskich, pragnący założyć działalność gospodarczą w obszarze rolnictwa, przetwórstwa i zielonej energii w myśl założeń biznesu społecznie odpowiedzialnego i zrównoważonego rozwoju; przedstawiciele podmiotów i jednostek otoczenia biznesu wspierający firmy działające 
w obszarze rolnictwa, przetwórstwa i zielonej energii w myśl założeń biznesu społecznie odpowiedzialnego i zrównoważonego rozwoju; przedstawiciele rolników, a przede wszystkim młodych rolników do 35 roku życia; młodzież, studenci wchodzących na rynek pracy, wiążący swoją przyszłość zawodową 
z biznesem społecznie odpowiedzialnym i zrównoważonym w obszarze rolnictwa, przetwórstwa i zielonej energii na Dolnym Śląsku.
</t>
  </si>
  <si>
    <t>I-IV</t>
  </si>
  <si>
    <t>Uniwersytet Przyrodniczy we Wrocławiu</t>
  </si>
  <si>
    <t>ul. C.K. Norwida 25, 50-375 Wrocław</t>
  </si>
  <si>
    <t>liczba konkursów</t>
  </si>
  <si>
    <t>liczba uczestników konkursu</t>
  </si>
  <si>
    <t>liczba nagród w konkursie</t>
  </si>
  <si>
    <t>Szkoleniowy wyjazd studyjny pn. "Agrotechniczne aspekty uprawy winorośli i poprawy jakości wina lokalnego"</t>
  </si>
  <si>
    <r>
      <rPr>
        <b/>
        <sz val="11"/>
        <color theme="1"/>
        <rFont val="Calibri"/>
        <family val="2"/>
        <charset val="238"/>
        <scheme val="minor"/>
      </rPr>
      <t>Cel:</t>
    </r>
    <r>
      <rPr>
        <sz val="11"/>
        <color theme="1"/>
        <rFont val="Calibri"/>
        <family val="2"/>
        <charset val="238"/>
        <scheme val="minor"/>
      </rPr>
      <t xml:space="preserve"> pośrednim celem operacji jest pozyskanie wiedzy przez lokalnych producentów wina i kadrę naukową (uczestnicy) od producentów wina i specjalistów z regionu o podobnych warunkach klimatycznych (Niemcy/Saksonia). Celem pośrednim operacji jest wyeliminowanie w przyszłości przez uczestników wydarzenia problemów związanych z formami prowadzenia/uprawy określonych szczepów winorośli oraz występujących błędów w procesie winifikacji moszczu winogronowego. </t>
    </r>
    <r>
      <rPr>
        <b/>
        <sz val="11"/>
        <color theme="1"/>
        <rFont val="Calibri"/>
        <family val="2"/>
        <charset val="238"/>
        <scheme val="minor"/>
      </rPr>
      <t>Przedmiot</t>
    </r>
    <r>
      <rPr>
        <sz val="11"/>
        <color theme="1"/>
        <rFont val="Calibri"/>
        <family val="2"/>
        <charset val="238"/>
        <scheme val="minor"/>
      </rPr>
      <t xml:space="preserve">:  organizacja
zagranicznego wyjazdu studyjnego. </t>
    </r>
    <r>
      <rPr>
        <b/>
        <sz val="11"/>
        <color theme="1"/>
        <rFont val="Calibri"/>
        <family val="2"/>
        <charset val="238"/>
        <scheme val="minor"/>
      </rPr>
      <t xml:space="preserve">Tematy </t>
    </r>
    <r>
      <rPr>
        <sz val="11"/>
        <color theme="1"/>
        <rFont val="Calibri"/>
        <family val="2"/>
        <charset val="238"/>
        <scheme val="minor"/>
      </rPr>
      <t>zgodne z § 17 ust. 1 pkt  9 rozporządzenia rozporządzenia Ministra Rolnictwa i Rozwoju Wsi z dnia 17 stycznia 2017 r. w sprawie krajowej sieci obszarów wiejskich w ramach Programu Rozwoju Obszarów Wiejskich na lata 2014–2020.</t>
    </r>
  </si>
  <si>
    <t>wyjazd studyjny</t>
  </si>
  <si>
    <t>liczba wyjazdów studyjnych</t>
  </si>
  <si>
    <t>naukowcy prowadzący badania i studia w obszarach objętych tematyką szkolenia oraz pracownicy doradztwa rolniczego; praktycy oraz producenci zainteresowani poszerzeniem oferty gospodarstwa, właściciele winnic i winiarni, osoby zainteresowane rozpoczęciem działalności winiarskiej, osoby zawodowo zainteresowane tematyką polskiego wina, osoby związane zawodowo z braną winiarską.</t>
  </si>
  <si>
    <t>liczba uczestników wyjazdów studyjnych</t>
  </si>
  <si>
    <t>25-30</t>
  </si>
  <si>
    <t>VI</t>
  </si>
  <si>
    <t>Audycja telewizyjna "Sielskie życie"</t>
  </si>
  <si>
    <r>
      <rPr>
        <b/>
        <sz val="11"/>
        <color theme="1"/>
        <rFont val="Calibri"/>
        <family val="2"/>
        <charset val="238"/>
        <scheme val="minor"/>
      </rPr>
      <t>Cel</t>
    </r>
    <r>
      <rPr>
        <sz val="11"/>
        <color theme="1"/>
        <rFont val="Calibri"/>
        <family val="2"/>
        <charset val="238"/>
        <scheme val="minor"/>
      </rPr>
      <t xml:space="preserve">: Zachęcenie mieszkańców wsi do podejmowania różnorodnej aktywności, w tym także gospodarczej, edukacyjno-artystycznej czy prospołecznej,  często prowadzących do uniezależnienia się finansowego, realizacji planów życiowych czy pasji. Kolejny cel to zachęcenie do brania inicjatywy we własne ręce i tym  samym, do wzmocnienia społeczności lokalnej; wpływ na plany edukacyjne społeczności lokalnej: uczenie się, dokształcanie się, podpatrywanie tych, którzy mają długi staż w aktywności na rzecz społeczności lokalnej - to sposób na zrealizowanie  wielopłaszczyznowych planów rozwojowych. Chcemy nauczyć mieszkańców wsi zasad współpracy, tworzenia partnerstw mających rozwijać i wzmacniać społeczność lokalną w wielu aspektach: od kwestii gospodarczych, przez edukacyjne, skończywszy na oświatowych czy infrastrukturalnych. Audycja ma przekonać widzów, że wieś i małe miejscowości to coraz częściej świetne miejsce do wygodnego życia, rozwoju zawodowego, podtrzymywania pasji czy wykonywania nietypowych zawodów. </t>
    </r>
    <r>
      <rPr>
        <b/>
        <sz val="11"/>
        <color theme="1"/>
        <rFont val="Calibri"/>
        <family val="2"/>
        <charset val="238"/>
        <scheme val="minor"/>
      </rPr>
      <t xml:space="preserve"> Przedmiot</t>
    </r>
    <r>
      <rPr>
        <sz val="11"/>
        <color theme="1"/>
        <rFont val="Calibri"/>
        <family val="2"/>
        <charset val="238"/>
        <scheme val="minor"/>
      </rPr>
      <t xml:space="preserve">:  produkcja 10 odcinków audycji  pt. „Sielskie życie”. </t>
    </r>
    <r>
      <rPr>
        <b/>
        <sz val="11"/>
        <color theme="1"/>
        <rFont val="Calibri"/>
        <family val="2"/>
        <charset val="238"/>
        <scheme val="minor"/>
      </rPr>
      <t>Tematy</t>
    </r>
    <r>
      <rPr>
        <sz val="11"/>
        <color theme="1"/>
        <rFont val="Calibri"/>
        <family val="2"/>
        <charset val="238"/>
        <scheme val="minor"/>
      </rPr>
      <t xml:space="preserve"> zgodne z § 17 ust. 1 pkt  9 rozporządzenia rozporządzenia Ministra Rolnictwa i Rozwoju Wsi z dnia 17 stycznia 2017 r. w sprawie krajowej sieci obszarów wiejskich w ramach Programu Rozwoju Obszarów Wiejskich na lata 2014–2020.</t>
    </r>
  </si>
  <si>
    <t>audycja telewizyjna</t>
  </si>
  <si>
    <t>audycje telewizyjne (liczba odcinków audycji)</t>
  </si>
  <si>
    <t>mieszkańcy Dolnego Śląska, w różnym wieku i z różnych grup społecznych, zainteresowani obraniem drogi życiowej, związanej z terenami wiejskimi; osoby które zamieszkują tereny wiejskie od dawna i są zainteresowane rozwojem tych terenów, poprawą infrastruktury i zwiększeniem komfortu życia.</t>
  </si>
  <si>
    <t>Telewizja Polska S.A. Oddział Terenowy we Wrocławiu</t>
  </si>
  <si>
    <t xml:space="preserve">Telewizja Polska S.A. z siedzibą w Warszawie ul. J.P. Woronicza 17, 00-999 Warszawa,
Oddział Terenowy we Wrocławiu, al. Karkonoska 8, 53-015 Wrocław
</t>
  </si>
  <si>
    <t>Podniesienie poziomu wiedzy z zakresu obszarów wiejskich poprzez organizację szkoleń dla mieszkańców</t>
  </si>
  <si>
    <r>
      <rPr>
        <b/>
        <sz val="11"/>
        <color theme="1"/>
        <rFont val="Calibri"/>
        <family val="2"/>
        <charset val="238"/>
        <scheme val="minor"/>
      </rPr>
      <t>Cel</t>
    </r>
    <r>
      <rPr>
        <sz val="11"/>
        <color theme="1"/>
        <rFont val="Calibri"/>
        <family val="2"/>
        <charset val="238"/>
        <scheme val="minor"/>
      </rPr>
      <t xml:space="preserve">: podniesienie poziomu wiedzy oraz świadomości mieszkańców obszarów wiejskich Dolnego Śląska, w szczególności Gminy Radków z zakresu rolnictwa (uprawy roślin, hodowli zwierząt) oraz m.in. ochrony środowiska, turystyki wiejskiej, działalności pozarolniczej, pszczelarstwa,służące promocji zrównoważonego rozwoju obszarów wiejskich oraz wpływające na poprawę warunków życia mieszkańców tych obszarów. </t>
    </r>
    <r>
      <rPr>
        <b/>
        <sz val="11"/>
        <color theme="1"/>
        <rFont val="Calibri"/>
        <family val="2"/>
        <charset val="238"/>
        <scheme val="minor"/>
      </rPr>
      <t>Przedmiot</t>
    </r>
    <r>
      <rPr>
        <sz val="11"/>
        <color theme="1"/>
        <rFont val="Calibri"/>
        <family val="2"/>
        <charset val="238"/>
        <scheme val="minor"/>
      </rPr>
      <t xml:space="preserve">: przeprowadzenie szkoleń. </t>
    </r>
    <r>
      <rPr>
        <b/>
        <sz val="11"/>
        <color theme="1"/>
        <rFont val="Calibri"/>
        <family val="2"/>
        <charset val="238"/>
        <scheme val="minor"/>
      </rPr>
      <t>Tematy</t>
    </r>
    <r>
      <rPr>
        <sz val="11"/>
        <color theme="1"/>
        <rFont val="Calibri"/>
        <family val="2"/>
        <charset val="238"/>
        <scheme val="minor"/>
      </rPr>
      <t xml:space="preserve"> zgodne z § 17 ust. 1 pkt  9 rozporządzenia rozporządzenia Ministra Rolnictwa i Rozwoju Wsi z dnia 17 stycznia 2017 r. w sprawie krajowej sieci obszarów wiejskich w ramach Programu Rozwoju Obszarów Wiejskich na lata 2014–2020.</t>
    </r>
  </si>
  <si>
    <t>szkolenie</t>
  </si>
  <si>
    <t>liczba szkoleń</t>
  </si>
  <si>
    <t>mieszkańcy obszarów wiejskich, zwłaszcza rolnicy, osoby blisko związane z rolnictwem, pochodzące z Gminy Radków oraz gmin ościennych</t>
  </si>
  <si>
    <t>Gmina Radków</t>
  </si>
  <si>
    <t>Rynek 1, 57-420 Radków</t>
  </si>
  <si>
    <t>liczba uczestników szkoleń</t>
  </si>
  <si>
    <t>Współpraca, partnerstwo, rozwój - wymiana wiedzy i i doświadczeń pomiędzy partnerami KSOW</t>
  </si>
  <si>
    <r>
      <t xml:space="preserve">
</t>
    </r>
    <r>
      <rPr>
        <b/>
        <sz val="11"/>
        <color theme="1"/>
        <rFont val="Calibri"/>
        <family val="2"/>
        <charset val="238"/>
        <scheme val="minor"/>
      </rPr>
      <t>Cel</t>
    </r>
    <r>
      <rPr>
        <sz val="11"/>
        <color theme="1"/>
        <rFont val="Calibri"/>
        <family val="2"/>
        <charset val="238"/>
        <scheme val="minor"/>
      </rPr>
      <t>: Głównym celem projektu jest wymiana wiedzy pomiędzy podmiotami uczestniczącymi w rozwoju obszarów wiejskich, zwiększenie intensywności współpracy i integracji oraz poznanie dobrych praktyk wypracowanych przez partnerów projektu szczególnie w obszarze zawiązywania partnerstw lokalnych, poprzez współorganizację i współuczestnictwo w szeregu działań odbywających się na terenie gmin Dzierżoniów i Krobia w 2020 roku.</t>
    </r>
    <r>
      <rPr>
        <b/>
        <sz val="11"/>
        <color theme="1"/>
        <rFont val="Calibri"/>
        <family val="2"/>
        <charset val="238"/>
        <scheme val="minor"/>
      </rPr>
      <t xml:space="preserve"> Przedmiot</t>
    </r>
    <r>
      <rPr>
        <sz val="11"/>
        <color theme="1"/>
        <rFont val="Calibri"/>
        <family val="2"/>
        <charset val="238"/>
        <scheme val="minor"/>
      </rPr>
      <t xml:space="preserve">: organizacja 2 krajowych wyjazdów studyjnych, wydanie publikacji książkowej.  </t>
    </r>
    <r>
      <rPr>
        <b/>
        <sz val="11"/>
        <color theme="1"/>
        <rFont val="Calibri"/>
        <family val="2"/>
        <charset val="238"/>
        <scheme val="minor"/>
      </rPr>
      <t xml:space="preserve">Tematy </t>
    </r>
    <r>
      <rPr>
        <sz val="11"/>
        <color theme="1"/>
        <rFont val="Calibri"/>
        <family val="2"/>
        <charset val="238"/>
        <scheme val="minor"/>
      </rPr>
      <t xml:space="preserve">zgodne z § 17 ust. 1 pkt  9 rozporządzenia rozporządzenia Ministra Rolnictwa i Rozwoju Wsi z dnia 17 stycznia 2017 r. w sprawie krajowej sieci obszarów wiejskich w ramach Programu Rozwoju Obszarów Wiejskich na lata 2014–2020.
</t>
    </r>
  </si>
  <si>
    <t>wyjazd studyjny; publikacja</t>
  </si>
  <si>
    <t>mieszkańcy gmin wiejskich (partnerów projektu): gminy Dzierżoniów, woj. dolnośląskie oraz gminy Krobia, woj. wielkopolskie. Będą to wiejscy liderzy, sołtysi, członkowie organizacji pozarządowych i wiejskich, a także przedstawiciele lokalnych społeczności i przedsiębiorcy angażujący się społecznie. W grupie znajdą się ponadto osoby stawiające pierwsze kroki w budowaniu ofert wiosek tematycznych i pracujące nad poszerzeniem oferty turystycznej, która docelowo będzie sprzyjała rozwojowi przedsiębiorczości na wsi.</t>
  </si>
  <si>
    <t>Gmina Dzierżoniów</t>
  </si>
  <si>
    <t>Piastowska 1, 58-200 Dzierżoniów</t>
  </si>
  <si>
    <t>liczba publikacji</t>
  </si>
  <si>
    <t>liczba sztuk publikacji</t>
  </si>
  <si>
    <t xml:space="preserve">Dobre przykłady realizacji wielofunduszowych RLKS-ów jako źródło wiedzy i doświadczeń w rozwoju międzyterytorialnej współpracy pomiędzy lokalnymi grupami działania”  </t>
  </si>
  <si>
    <r>
      <rPr>
        <b/>
        <sz val="11"/>
        <color theme="1"/>
        <rFont val="Calibri"/>
        <family val="2"/>
        <charset val="238"/>
        <scheme val="minor"/>
      </rPr>
      <t>Cel</t>
    </r>
    <r>
      <rPr>
        <sz val="11"/>
        <color theme="1"/>
        <rFont val="Calibri"/>
        <family val="2"/>
        <charset val="238"/>
        <scheme val="minor"/>
      </rPr>
      <t xml:space="preserve">: poszerzenie i upowszechnienie wiedzy przez przedstawicieli lokalnych grup działania z Dolnego Śląska w zakresie wdrażania i realizacji wielofunduszowego RLKS, w kontekście dotychczasowych doświadczeń LGD i nowych priorytetowych kierunków wyznaczonych przez KE takich jak: ochrona klimatu, nowe technologie, Smart Village. </t>
    </r>
    <r>
      <rPr>
        <b/>
        <sz val="11"/>
        <color theme="1"/>
        <rFont val="Calibri"/>
        <family val="2"/>
        <charset val="238"/>
        <scheme val="minor"/>
      </rPr>
      <t>Przedmiot:</t>
    </r>
    <r>
      <rPr>
        <sz val="11"/>
        <color theme="1"/>
        <rFont val="Calibri"/>
        <family val="2"/>
        <charset val="238"/>
        <scheme val="minor"/>
      </rPr>
      <t xml:space="preserve"> organizacja spotkania, wyjazdu studyjnego, konferencji, wydanie publikacji. </t>
    </r>
    <r>
      <rPr>
        <b/>
        <sz val="11"/>
        <color theme="1"/>
        <rFont val="Calibri"/>
        <family val="2"/>
        <charset val="238"/>
        <scheme val="minor"/>
      </rPr>
      <t xml:space="preserve">Tematy </t>
    </r>
    <r>
      <rPr>
        <sz val="11"/>
        <color theme="1"/>
        <rFont val="Calibri"/>
        <family val="2"/>
        <charset val="238"/>
        <scheme val="minor"/>
      </rPr>
      <t xml:space="preserve">zgodne z § 17 ust. 1 pkt  9 rozporządzenia rozporządzenia Ministra Rolnictwa i Rozwoju Wsi z dnia 17 stycznia 2017 r. w sprawie krajowej sieci obszarów wiejskich w ramach Programu Rozwoju Obszarów Wiejskich na lata 2014–2020.
</t>
    </r>
  </si>
  <si>
    <t>szkolenie/seminarium/warsztat/potkanie, publikacja wyjazd studyjny, konferencja</t>
  </si>
  <si>
    <t>liczba szkoleń/seminariów/warsztatów/spotkań</t>
  </si>
  <si>
    <t>pracownicy Biur LGD, członkowie zarządów, rad oceniających, członkowie Lokalnych Grup Działania z obszaru Dolnego Śląska oraz pracownicy Samorządu Województwa</t>
  </si>
  <si>
    <t>Związek Stowarzyszeń „Dolnośląska Sieć Partnerstw LGD”</t>
  </si>
  <si>
    <t>Wojska Polskiego 67/69, 56-400 Oleśnica</t>
  </si>
  <si>
    <t>liczba uczestników szkoleń/seminariów/warsztatów/spotkań</t>
  </si>
  <si>
    <t>36-40</t>
  </si>
  <si>
    <t>IV</t>
  </si>
  <si>
    <t>„Zaginione pasje – bartnictwo i pszczelarstwo”</t>
  </si>
  <si>
    <r>
      <rPr>
        <b/>
        <sz val="11"/>
        <rFont val="Calibri"/>
        <family val="2"/>
        <charset val="238"/>
        <scheme val="minor"/>
      </rPr>
      <t>Cel</t>
    </r>
    <r>
      <rPr>
        <sz val="11"/>
        <rFont val="Calibri"/>
        <family val="2"/>
        <charset val="238"/>
        <scheme val="minor"/>
      </rPr>
      <t xml:space="preserve">: przekazanie wiedzy umożliwiającej budowanie prośrodowiskowego charakteru rozwoju obszarów wiejskich, uwarunkowane kooperacyjnym i świadomym działaniem interesariuszy opartym na ich proekologicznych postawach. Cykl warsztatów wpłynie na poprawę świadomości ekologicznej oraz przyczyni się do stworzenia w świadomości odbiorców operacji wizji wielofunkcyjnego, zrównoważonego, przyjaznego środowisku rozwoju polskiej wsi, która będzie miejscem atrakcyjnym do życia i pracy. Poprzez przeprowadzenie warsztatów „Zaginione pasje – Bartnictwo i pszczelarstwo" oraz ukazanie uczestnikom przykładów dobrych praktyk z biernej i czynnej ochrony pszczołowatych, przyczyniających się do zrównoważonego rozwoju obszarów wiejskich oraz zwiększenia opłacalności społecznej i ekonomicznej na terenach wiejskich i leśnych, może wpłynąć na podejmowanie przez uczestników warsztatów podobnych inicjatyw w swoim otoczeniu. Realizacja operacji wpłynie na integrację społeczną oraz pobudzenie lokalnych inicjatyw społecznych. </t>
    </r>
    <r>
      <rPr>
        <b/>
        <sz val="11"/>
        <rFont val="Calibri"/>
        <family val="2"/>
        <charset val="238"/>
        <scheme val="minor"/>
      </rPr>
      <t>Przedmiot</t>
    </r>
    <r>
      <rPr>
        <sz val="11"/>
        <rFont val="Calibri"/>
        <family val="2"/>
        <charset val="238"/>
        <scheme val="minor"/>
      </rPr>
      <t xml:space="preserve">: przeprowadzenie cyklu warsztatów. </t>
    </r>
    <r>
      <rPr>
        <b/>
        <sz val="11"/>
        <rFont val="Calibri"/>
        <family val="2"/>
        <charset val="238"/>
        <scheme val="minor"/>
      </rPr>
      <t>Tematy</t>
    </r>
    <r>
      <rPr>
        <sz val="11"/>
        <rFont val="Calibri"/>
        <family val="2"/>
        <charset val="238"/>
        <scheme val="minor"/>
      </rPr>
      <t xml:space="preserve"> zgodne z § 17 ust. 1 pkt  9 rozporządzenia rozporządzenia Ministra Rolnictwa i Rozwoju Wsi z dnia 17 stycznia 2017 r. w sprawie krajowej sieci obszarów wiejskich w ramach Programu Rozwoju Obszarów Wiejskich na lata 2014–2020.
</t>
    </r>
  </si>
  <si>
    <t>warsztaty</t>
  </si>
  <si>
    <t xml:space="preserve">ogół społeczeństwa, osoby pochodzącz z terenów wiejskich oraz miejskich, w wieku od 18 roku życia o różnym poziomie wykształcenia, z różnych grup zawodowych zainteresowanych działaniami na rzecz ochrony bioróżnorodności, a w szczególności ochrony pszczołowatych. Warsztaty będą odbywały się w trzech lokalizacjach. Połowę grupy docelowej będą stanowiły osoby do 35 roku życia, mieszkające na obszarach wiejskich. </t>
  </si>
  <si>
    <t>III-IV</t>
  </si>
  <si>
    <t xml:space="preserve">Państwowe Gospodarstwo Leśnie Lasy Państwowe Nadleśnictwo Milicz </t>
  </si>
  <si>
    <t>Trzebnicka 18, 56-300 Milicz</t>
  </si>
  <si>
    <t>liczba uczestników warsztatów</t>
  </si>
  <si>
    <t>Szkolenie dla pszczelarzy z terenu Dolnego Śląska</t>
  </si>
  <si>
    <r>
      <rPr>
        <b/>
        <sz val="11"/>
        <color theme="1"/>
        <rFont val="Calibri"/>
        <family val="2"/>
        <charset val="238"/>
        <scheme val="minor"/>
      </rPr>
      <t>Cel</t>
    </r>
    <r>
      <rPr>
        <sz val="11"/>
        <color theme="1"/>
        <rFont val="Calibri"/>
        <family val="2"/>
        <charset val="238"/>
        <scheme val="minor"/>
      </rPr>
      <t xml:space="preserve">: rozwój dolnośląskiego sektora pszczelarskiego, przez zwiększenie zdrowotności populacji pszczół na tym terenie, oraz poprawienie, poprzez edukację, opłacalności produkcji pszczelarskiej. Do celów szczegółowych operacji należy: nawiązanie współpracy ze związkami i organizacjami pszczelarskimi w celu dotarcia do jak największej liczby pszczelarzy, upowszechnienie wiedzy przez przeprowadzenie szkolenia, wymiana wiedzy i doświadczeń w trakcie panelu dyskusyjnego, podjęcia współpracy z podmiotami wspierającymi rozwój obszarów wiejskich, z samorządami i nauką. </t>
    </r>
    <r>
      <rPr>
        <b/>
        <sz val="11"/>
        <color theme="1"/>
        <rFont val="Calibri"/>
        <family val="2"/>
        <charset val="238"/>
        <scheme val="minor"/>
      </rPr>
      <t>Przedmiot:</t>
    </r>
    <r>
      <rPr>
        <sz val="11"/>
        <color theme="1"/>
        <rFont val="Calibri"/>
        <family val="2"/>
        <charset val="238"/>
        <scheme val="minor"/>
      </rPr>
      <t xml:space="preserve"> przeprowadzenie szkolenia. </t>
    </r>
    <r>
      <rPr>
        <b/>
        <sz val="11"/>
        <color theme="1"/>
        <rFont val="Calibri"/>
        <family val="2"/>
        <charset val="238"/>
        <scheme val="minor"/>
      </rPr>
      <t>Tematy</t>
    </r>
    <r>
      <rPr>
        <sz val="11"/>
        <color theme="1"/>
        <rFont val="Calibri"/>
        <family val="2"/>
        <charset val="238"/>
        <scheme val="minor"/>
      </rPr>
      <t xml:space="preserve"> zgodne z § 17 ust. 1 pkt  9 rozporządzenia rozporządzenia Ministra Rolnictwa i Rozwoju Wsi z dnia 17 stycznia 2017 r. w sprawie krajowej sieci obszarów wiejskich w ramach Programu Rozwoju Obszarów Wiejskich na lata 2014–2020.
</t>
    </r>
  </si>
  <si>
    <t xml:space="preserve">przedstawiciele organizacji skupiających pszczelarzy na Dolnym; odbiorcy miodu; przedstawiciele pszczelarzy, którzy nie są zrzeszeni w związkach i organizacjach pszczelarskich; mieszkańcy obszarów wiejskich zainteresowani tematyką pszczelarstwa;przedstawiciele podmiotów i jednostek pragnących wspierać rozwój pszczelarstwa; przedstawiciele rolników ze szczególnym uwzględnieniem w wieku do 35 roku życia.
</t>
  </si>
  <si>
    <t>Fundacja W Cieniu Dobrego Drzewa</t>
  </si>
  <si>
    <t>Letniskowa 1, 55-080 Sadowice</t>
  </si>
  <si>
    <t>50-60</t>
  </si>
  <si>
    <t>Operacje partnerów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</si>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</sst>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;[Red]#,##0.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" fontId="0" fillId="3" borderId="1" xfId="0" applyNumberFormat="1" applyFill="1" applyBorder="1" applyAlignment="1">
      <alignment horizontal="center" vertical="center" wrapText="1"/>
    </xf>
    <xf numFmtId="17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" fontId="6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/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S42"/>
  <sheetViews>
    <sheetView tabSelected="1" topLeftCell="A34" zoomScale="70" zoomScaleNormal="70" workbookViewId="0">
      <selection activeCell="N40" sqref="N40:N42"/>
    </sheetView>
  </sheetViews>
  <sheetFormatPr defaultRowHeight="15" x14ac:dyDescent="0.25"/>
  <cols>
    <col min="1" max="1" width="4.7109375" customWidth="1"/>
    <col min="2" max="2" width="8.85546875" customWidth="1"/>
    <col min="3" max="4" width="11.42578125" customWidth="1"/>
    <col min="5" max="5" width="48.140625" customWidth="1"/>
    <col min="6" max="6" width="81" customWidth="1"/>
    <col min="7" max="7" width="31" customWidth="1"/>
    <col min="8" max="8" width="22.5703125" customWidth="1"/>
    <col min="9" max="9" width="10.42578125" customWidth="1"/>
    <col min="10" max="10" width="50.85546875" customWidth="1"/>
    <col min="11" max="11" width="10.7109375" customWidth="1"/>
    <col min="12" max="12" width="12.7109375" customWidth="1"/>
    <col min="13" max="16" width="14.7109375" style="2" customWidth="1"/>
    <col min="17" max="17" width="16.7109375" customWidth="1"/>
    <col min="18" max="18" width="24.1406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1" spans="1:19" ht="18.75" x14ac:dyDescent="0.3">
      <c r="A1" s="1"/>
    </row>
    <row r="2" spans="1:19" ht="18.75" x14ac:dyDescent="0.3">
      <c r="A2" s="1" t="s">
        <v>0</v>
      </c>
    </row>
    <row r="4" spans="1:19" s="8" customFormat="1" ht="47.25" customHeight="1" x14ac:dyDescent="0.2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4" t="s">
        <v>8</v>
      </c>
      <c r="I4" s="4"/>
      <c r="J4" s="3" t="s">
        <v>9</v>
      </c>
      <c r="K4" s="4" t="s">
        <v>10</v>
      </c>
      <c r="L4" s="5"/>
      <c r="M4" s="6" t="s">
        <v>11</v>
      </c>
      <c r="N4" s="6"/>
      <c r="O4" s="6" t="s">
        <v>12</v>
      </c>
      <c r="P4" s="6"/>
      <c r="Q4" s="3" t="s">
        <v>13</v>
      </c>
      <c r="R4" s="4" t="s">
        <v>14</v>
      </c>
      <c r="S4" s="7"/>
    </row>
    <row r="5" spans="1:19" s="8" customFormat="1" ht="35.25" customHeight="1" x14ac:dyDescent="0.2">
      <c r="A5" s="3"/>
      <c r="B5" s="4"/>
      <c r="C5" s="4"/>
      <c r="D5" s="4"/>
      <c r="E5" s="3"/>
      <c r="F5" s="3"/>
      <c r="G5" s="3"/>
      <c r="H5" s="9" t="s">
        <v>15</v>
      </c>
      <c r="I5" s="9" t="s">
        <v>16</v>
      </c>
      <c r="J5" s="3"/>
      <c r="K5" s="9">
        <v>2020</v>
      </c>
      <c r="L5" s="9">
        <v>2021</v>
      </c>
      <c r="M5" s="10">
        <v>2020</v>
      </c>
      <c r="N5" s="10">
        <v>2021</v>
      </c>
      <c r="O5" s="10">
        <v>2020</v>
      </c>
      <c r="P5" s="10">
        <v>2021</v>
      </c>
      <c r="Q5" s="3"/>
      <c r="R5" s="4"/>
      <c r="S5" s="7"/>
    </row>
    <row r="6" spans="1:19" s="8" customFormat="1" ht="15.75" customHeight="1" x14ac:dyDescent="0.2">
      <c r="A6" s="11" t="s">
        <v>17</v>
      </c>
      <c r="B6" s="9" t="s">
        <v>18</v>
      </c>
      <c r="C6" s="9" t="s">
        <v>19</v>
      </c>
      <c r="D6" s="9" t="s">
        <v>20</v>
      </c>
      <c r="E6" s="11" t="s">
        <v>21</v>
      </c>
      <c r="F6" s="11" t="s">
        <v>22</v>
      </c>
      <c r="G6" s="11" t="s">
        <v>23</v>
      </c>
      <c r="H6" s="9" t="s">
        <v>24</v>
      </c>
      <c r="I6" s="9" t="s">
        <v>25</v>
      </c>
      <c r="J6" s="11" t="s">
        <v>26</v>
      </c>
      <c r="K6" s="9" t="s">
        <v>27</v>
      </c>
      <c r="L6" s="9" t="s">
        <v>28</v>
      </c>
      <c r="M6" s="12" t="s">
        <v>29</v>
      </c>
      <c r="N6" s="12" t="s">
        <v>30</v>
      </c>
      <c r="O6" s="12" t="s">
        <v>31</v>
      </c>
      <c r="P6" s="12" t="s">
        <v>32</v>
      </c>
      <c r="Q6" s="11" t="s">
        <v>33</v>
      </c>
      <c r="R6" s="9" t="s">
        <v>34</v>
      </c>
      <c r="S6" s="7"/>
    </row>
    <row r="7" spans="1:19" s="23" customFormat="1" ht="51" customHeight="1" x14ac:dyDescent="0.25">
      <c r="A7" s="13">
        <v>1</v>
      </c>
      <c r="B7" s="14" t="s">
        <v>35</v>
      </c>
      <c r="C7" s="14">
        <v>1</v>
      </c>
      <c r="D7" s="15">
        <v>6</v>
      </c>
      <c r="E7" s="16" t="s">
        <v>36</v>
      </c>
      <c r="F7" s="15" t="s">
        <v>37</v>
      </c>
      <c r="G7" s="15" t="s">
        <v>38</v>
      </c>
      <c r="H7" s="17" t="s">
        <v>39</v>
      </c>
      <c r="I7" s="17">
        <v>1</v>
      </c>
      <c r="J7" s="15" t="s">
        <v>40</v>
      </c>
      <c r="K7" s="18" t="s">
        <v>41</v>
      </c>
      <c r="L7" s="19" t="s">
        <v>42</v>
      </c>
      <c r="M7" s="20">
        <f>22500+8987</f>
        <v>31487</v>
      </c>
      <c r="N7" s="21" t="s">
        <v>42</v>
      </c>
      <c r="O7" s="20">
        <f>22500</f>
        <v>22500</v>
      </c>
      <c r="P7" s="21" t="s">
        <v>42</v>
      </c>
      <c r="Q7" s="16" t="s">
        <v>43</v>
      </c>
      <c r="R7" s="15" t="s">
        <v>44</v>
      </c>
      <c r="S7" s="22"/>
    </row>
    <row r="8" spans="1:19" s="23" customFormat="1" ht="48.75" customHeight="1" x14ac:dyDescent="0.25">
      <c r="A8" s="13"/>
      <c r="B8" s="14"/>
      <c r="C8" s="14"/>
      <c r="D8" s="15"/>
      <c r="E8" s="16"/>
      <c r="F8" s="15"/>
      <c r="G8" s="15"/>
      <c r="H8" s="17" t="s">
        <v>45</v>
      </c>
      <c r="I8" s="17" t="s">
        <v>46</v>
      </c>
      <c r="J8" s="15"/>
      <c r="K8" s="18"/>
      <c r="L8" s="19"/>
      <c r="M8" s="20"/>
      <c r="N8" s="21"/>
      <c r="O8" s="20"/>
      <c r="P8" s="21"/>
      <c r="Q8" s="16"/>
      <c r="R8" s="15"/>
      <c r="S8" s="22"/>
    </row>
    <row r="9" spans="1:19" s="23" customFormat="1" ht="42.75" customHeight="1" x14ac:dyDescent="0.25">
      <c r="A9" s="13"/>
      <c r="B9" s="14"/>
      <c r="C9" s="14"/>
      <c r="D9" s="15"/>
      <c r="E9" s="16"/>
      <c r="F9" s="15"/>
      <c r="G9" s="15"/>
      <c r="H9" s="17" t="s">
        <v>47</v>
      </c>
      <c r="I9" s="17">
        <v>1</v>
      </c>
      <c r="J9" s="15"/>
      <c r="K9" s="18"/>
      <c r="L9" s="19"/>
      <c r="M9" s="20"/>
      <c r="N9" s="21"/>
      <c r="O9" s="20"/>
      <c r="P9" s="21"/>
      <c r="Q9" s="16"/>
      <c r="R9" s="15"/>
      <c r="S9" s="22"/>
    </row>
    <row r="10" spans="1:19" s="23" customFormat="1" ht="42" customHeight="1" x14ac:dyDescent="0.25">
      <c r="A10" s="13"/>
      <c r="B10" s="14"/>
      <c r="C10" s="14"/>
      <c r="D10" s="15"/>
      <c r="E10" s="16"/>
      <c r="F10" s="15"/>
      <c r="G10" s="15"/>
      <c r="H10" s="17" t="s">
        <v>48</v>
      </c>
      <c r="I10" s="17" t="s">
        <v>49</v>
      </c>
      <c r="J10" s="15"/>
      <c r="K10" s="18"/>
      <c r="L10" s="19"/>
      <c r="M10" s="20"/>
      <c r="N10" s="21"/>
      <c r="O10" s="20"/>
      <c r="P10" s="21"/>
      <c r="Q10" s="16"/>
      <c r="R10" s="15"/>
      <c r="S10" s="22"/>
    </row>
    <row r="11" spans="1:19" s="23" customFormat="1" ht="58.5" customHeight="1" x14ac:dyDescent="0.25">
      <c r="A11" s="13"/>
      <c r="B11" s="14"/>
      <c r="C11" s="14"/>
      <c r="D11" s="15"/>
      <c r="E11" s="16"/>
      <c r="F11" s="15"/>
      <c r="G11" s="15"/>
      <c r="H11" s="17" t="s">
        <v>50</v>
      </c>
      <c r="I11" s="17" t="s">
        <v>51</v>
      </c>
      <c r="J11" s="15"/>
      <c r="K11" s="18"/>
      <c r="L11" s="19"/>
      <c r="M11" s="20"/>
      <c r="N11" s="21"/>
      <c r="O11" s="20"/>
      <c r="P11" s="21"/>
      <c r="Q11" s="16"/>
      <c r="R11" s="15"/>
      <c r="S11" s="22"/>
    </row>
    <row r="12" spans="1:19" s="23" customFormat="1" ht="254.25" customHeight="1" x14ac:dyDescent="0.25">
      <c r="A12" s="24">
        <v>2</v>
      </c>
      <c r="B12" s="25" t="s">
        <v>52</v>
      </c>
      <c r="C12" s="25">
        <v>1.3</v>
      </c>
      <c r="D12" s="17">
        <v>13</v>
      </c>
      <c r="E12" s="17" t="s">
        <v>53</v>
      </c>
      <c r="F12" s="26" t="s">
        <v>54</v>
      </c>
      <c r="G12" s="17" t="s">
        <v>55</v>
      </c>
      <c r="H12" s="17" t="s">
        <v>56</v>
      </c>
      <c r="I12" s="17">
        <v>1</v>
      </c>
      <c r="J12" s="17" t="s">
        <v>57</v>
      </c>
      <c r="K12" s="27" t="s">
        <v>58</v>
      </c>
      <c r="L12" s="27" t="s">
        <v>42</v>
      </c>
      <c r="M12" s="28">
        <f>23193.19+40624.29</f>
        <v>63817.479999999996</v>
      </c>
      <c r="N12" s="29" t="s">
        <v>42</v>
      </c>
      <c r="O12" s="29">
        <v>23193.19</v>
      </c>
      <c r="P12" s="30" t="s">
        <v>59</v>
      </c>
      <c r="Q12" s="17" t="s">
        <v>60</v>
      </c>
      <c r="R12" s="17" t="s">
        <v>61</v>
      </c>
      <c r="S12" s="22"/>
    </row>
    <row r="13" spans="1:19" s="23" customFormat="1" ht="24.75" customHeight="1" x14ac:dyDescent="0.25">
      <c r="A13" s="13">
        <v>3</v>
      </c>
      <c r="B13" s="14" t="s">
        <v>62</v>
      </c>
      <c r="C13" s="14">
        <v>1</v>
      </c>
      <c r="D13" s="14">
        <v>9</v>
      </c>
      <c r="E13" s="16" t="s">
        <v>63</v>
      </c>
      <c r="F13" s="15" t="s">
        <v>64</v>
      </c>
      <c r="G13" s="15" t="s">
        <v>65</v>
      </c>
      <c r="H13" s="25" t="s">
        <v>47</v>
      </c>
      <c r="I13" s="25">
        <v>1</v>
      </c>
      <c r="J13" s="15" t="s">
        <v>66</v>
      </c>
      <c r="K13" s="14" t="s">
        <v>67</v>
      </c>
      <c r="L13" s="14" t="s">
        <v>42</v>
      </c>
      <c r="M13" s="20">
        <f>32720.5+4433.3</f>
        <v>37153.800000000003</v>
      </c>
      <c r="N13" s="31" t="s">
        <v>42</v>
      </c>
      <c r="O13" s="20">
        <v>32720.5</v>
      </c>
      <c r="P13" s="21" t="s">
        <v>42</v>
      </c>
      <c r="Q13" s="16" t="s">
        <v>68</v>
      </c>
      <c r="R13" s="15" t="s">
        <v>69</v>
      </c>
      <c r="S13" s="22"/>
    </row>
    <row r="14" spans="1:19" s="23" customFormat="1" ht="36" customHeight="1" x14ac:dyDescent="0.25">
      <c r="A14" s="13"/>
      <c r="B14" s="14"/>
      <c r="C14" s="14"/>
      <c r="D14" s="14"/>
      <c r="E14" s="16"/>
      <c r="F14" s="15"/>
      <c r="G14" s="15"/>
      <c r="H14" s="17" t="s">
        <v>48</v>
      </c>
      <c r="I14" s="25">
        <v>70</v>
      </c>
      <c r="J14" s="15"/>
      <c r="K14" s="14"/>
      <c r="L14" s="14"/>
      <c r="M14" s="20"/>
      <c r="N14" s="31"/>
      <c r="O14" s="20"/>
      <c r="P14" s="21"/>
      <c r="Q14" s="16"/>
      <c r="R14" s="15"/>
      <c r="S14" s="22"/>
    </row>
    <row r="15" spans="1:19" s="23" customFormat="1" ht="42" customHeight="1" x14ac:dyDescent="0.25">
      <c r="A15" s="13"/>
      <c r="B15" s="14"/>
      <c r="C15" s="14"/>
      <c r="D15" s="14"/>
      <c r="E15" s="16"/>
      <c r="F15" s="15"/>
      <c r="G15" s="15"/>
      <c r="H15" s="17" t="s">
        <v>70</v>
      </c>
      <c r="I15" s="25">
        <v>1</v>
      </c>
      <c r="J15" s="15"/>
      <c r="K15" s="14"/>
      <c r="L15" s="14"/>
      <c r="M15" s="20"/>
      <c r="N15" s="31"/>
      <c r="O15" s="20"/>
      <c r="P15" s="21"/>
      <c r="Q15" s="16"/>
      <c r="R15" s="15"/>
      <c r="S15" s="22"/>
    </row>
    <row r="16" spans="1:19" s="23" customFormat="1" ht="49.5" customHeight="1" x14ac:dyDescent="0.25">
      <c r="A16" s="13"/>
      <c r="B16" s="14"/>
      <c r="C16" s="14"/>
      <c r="D16" s="14"/>
      <c r="E16" s="16"/>
      <c r="F16" s="15"/>
      <c r="G16" s="15"/>
      <c r="H16" s="17" t="s">
        <v>71</v>
      </c>
      <c r="I16" s="25">
        <v>45</v>
      </c>
      <c r="J16" s="15"/>
      <c r="K16" s="14"/>
      <c r="L16" s="14"/>
      <c r="M16" s="20"/>
      <c r="N16" s="31"/>
      <c r="O16" s="20"/>
      <c r="P16" s="21"/>
      <c r="Q16" s="16"/>
      <c r="R16" s="15"/>
      <c r="S16" s="22"/>
    </row>
    <row r="17" spans="1:19" s="23" customFormat="1" ht="123.75" customHeight="1" x14ac:dyDescent="0.25">
      <c r="A17" s="13"/>
      <c r="B17" s="14"/>
      <c r="C17" s="14"/>
      <c r="D17" s="14"/>
      <c r="E17" s="16"/>
      <c r="F17" s="15"/>
      <c r="G17" s="15"/>
      <c r="H17" s="17" t="s">
        <v>72</v>
      </c>
      <c r="I17" s="25">
        <v>12</v>
      </c>
      <c r="J17" s="15"/>
      <c r="K17" s="14"/>
      <c r="L17" s="14"/>
      <c r="M17" s="20"/>
      <c r="N17" s="31"/>
      <c r="O17" s="20"/>
      <c r="P17" s="21"/>
      <c r="Q17" s="16"/>
      <c r="R17" s="15"/>
      <c r="S17" s="22"/>
    </row>
    <row r="18" spans="1:19" s="23" customFormat="1" ht="105.75" customHeight="1" x14ac:dyDescent="0.25">
      <c r="A18" s="13">
        <v>4</v>
      </c>
      <c r="B18" s="14" t="s">
        <v>62</v>
      </c>
      <c r="C18" s="14">
        <v>1</v>
      </c>
      <c r="D18" s="14">
        <v>9</v>
      </c>
      <c r="E18" s="16" t="s">
        <v>73</v>
      </c>
      <c r="F18" s="16" t="s">
        <v>74</v>
      </c>
      <c r="G18" s="14" t="s">
        <v>75</v>
      </c>
      <c r="H18" s="17" t="s">
        <v>76</v>
      </c>
      <c r="I18" s="25">
        <v>1</v>
      </c>
      <c r="J18" s="15" t="s">
        <v>77</v>
      </c>
      <c r="K18" s="14" t="s">
        <v>58</v>
      </c>
      <c r="L18" s="14" t="s">
        <v>42</v>
      </c>
      <c r="M18" s="20">
        <f>80000+9830.33</f>
        <v>89830.33</v>
      </c>
      <c r="N18" s="32" t="s">
        <v>42</v>
      </c>
      <c r="O18" s="33">
        <v>80000</v>
      </c>
      <c r="P18" s="21" t="s">
        <v>42</v>
      </c>
      <c r="Q18" s="15" t="s">
        <v>68</v>
      </c>
      <c r="R18" s="15" t="s">
        <v>69</v>
      </c>
      <c r="S18" s="22"/>
    </row>
    <row r="19" spans="1:19" s="23" customFormat="1" ht="56.25" customHeight="1" x14ac:dyDescent="0.25">
      <c r="A19" s="13"/>
      <c r="B19" s="14"/>
      <c r="C19" s="14"/>
      <c r="D19" s="14"/>
      <c r="E19" s="16"/>
      <c r="F19" s="16"/>
      <c r="G19" s="14"/>
      <c r="H19" s="17" t="s">
        <v>78</v>
      </c>
      <c r="I19" s="25" t="s">
        <v>79</v>
      </c>
      <c r="J19" s="15"/>
      <c r="K19" s="14"/>
      <c r="L19" s="14"/>
      <c r="M19" s="20"/>
      <c r="N19" s="32"/>
      <c r="O19" s="33"/>
      <c r="P19" s="21"/>
      <c r="Q19" s="15"/>
      <c r="R19" s="15"/>
      <c r="S19" s="22"/>
    </row>
    <row r="20" spans="1:19" s="23" customFormat="1" ht="279.75" customHeight="1" x14ac:dyDescent="0.25">
      <c r="A20" s="24">
        <v>5</v>
      </c>
      <c r="B20" s="34" t="s">
        <v>80</v>
      </c>
      <c r="C20" s="34">
        <v>1.3</v>
      </c>
      <c r="D20" s="34">
        <v>13</v>
      </c>
      <c r="E20" s="34" t="s">
        <v>81</v>
      </c>
      <c r="F20" s="35" t="s">
        <v>82</v>
      </c>
      <c r="G20" s="35" t="s">
        <v>83</v>
      </c>
      <c r="H20" s="35" t="s">
        <v>84</v>
      </c>
      <c r="I20" s="34">
        <v>10</v>
      </c>
      <c r="J20" s="35" t="s">
        <v>85</v>
      </c>
      <c r="K20" s="35" t="s">
        <v>67</v>
      </c>
      <c r="L20" s="35" t="s">
        <v>42</v>
      </c>
      <c r="M20" s="36">
        <f>90800+76000</f>
        <v>166800</v>
      </c>
      <c r="N20" s="36" t="s">
        <v>42</v>
      </c>
      <c r="O20" s="36">
        <v>90800</v>
      </c>
      <c r="P20" s="35" t="s">
        <v>42</v>
      </c>
      <c r="Q20" s="35" t="s">
        <v>86</v>
      </c>
      <c r="R20" s="35" t="s">
        <v>87</v>
      </c>
      <c r="S20" s="22"/>
    </row>
    <row r="21" spans="1:19" s="23" customFormat="1" ht="95.25" customHeight="1" x14ac:dyDescent="0.25">
      <c r="A21" s="13">
        <v>6</v>
      </c>
      <c r="B21" s="16" t="s">
        <v>62</v>
      </c>
      <c r="C21" s="16">
        <v>1</v>
      </c>
      <c r="D21" s="16">
        <v>13</v>
      </c>
      <c r="E21" s="16" t="s">
        <v>88</v>
      </c>
      <c r="F21" s="37" t="s">
        <v>89</v>
      </c>
      <c r="G21" s="37" t="s">
        <v>90</v>
      </c>
      <c r="H21" s="35" t="s">
        <v>91</v>
      </c>
      <c r="I21" s="34">
        <v>9</v>
      </c>
      <c r="J21" s="37" t="s">
        <v>92</v>
      </c>
      <c r="K21" s="37" t="s">
        <v>67</v>
      </c>
      <c r="L21" s="37" t="s">
        <v>42</v>
      </c>
      <c r="M21" s="38">
        <f>19649.25+2873.3</f>
        <v>22522.55</v>
      </c>
      <c r="N21" s="32" t="s">
        <v>42</v>
      </c>
      <c r="O21" s="39">
        <v>19649.25</v>
      </c>
      <c r="P21" s="37" t="s">
        <v>42</v>
      </c>
      <c r="Q21" s="37" t="s">
        <v>93</v>
      </c>
      <c r="R21" s="37" t="s">
        <v>94</v>
      </c>
      <c r="S21" s="22"/>
    </row>
    <row r="22" spans="1:19" s="23" customFormat="1" ht="66.75" customHeight="1" x14ac:dyDescent="0.25">
      <c r="A22" s="13"/>
      <c r="B22" s="16"/>
      <c r="C22" s="16"/>
      <c r="D22" s="16"/>
      <c r="E22" s="16"/>
      <c r="F22" s="37"/>
      <c r="G22" s="37"/>
      <c r="H22" s="35" t="s">
        <v>95</v>
      </c>
      <c r="I22" s="34">
        <v>225</v>
      </c>
      <c r="J22" s="37"/>
      <c r="K22" s="37"/>
      <c r="L22" s="37"/>
      <c r="M22" s="38"/>
      <c r="N22" s="32"/>
      <c r="O22" s="39"/>
      <c r="P22" s="37"/>
      <c r="Q22" s="37"/>
      <c r="R22" s="37"/>
      <c r="S22" s="22"/>
    </row>
    <row r="23" spans="1:19" s="23" customFormat="1" ht="36.75" customHeight="1" x14ac:dyDescent="0.25">
      <c r="A23" s="13">
        <v>7</v>
      </c>
      <c r="B23" s="16" t="s">
        <v>62</v>
      </c>
      <c r="C23" s="16">
        <v>1</v>
      </c>
      <c r="D23" s="16">
        <v>6</v>
      </c>
      <c r="E23" s="16" t="s">
        <v>96</v>
      </c>
      <c r="F23" s="37" t="s">
        <v>97</v>
      </c>
      <c r="G23" s="37" t="s">
        <v>98</v>
      </c>
      <c r="H23" s="35" t="s">
        <v>76</v>
      </c>
      <c r="I23" s="34">
        <f>1+1</f>
        <v>2</v>
      </c>
      <c r="J23" s="37" t="s">
        <v>99</v>
      </c>
      <c r="K23" s="37" t="s">
        <v>67</v>
      </c>
      <c r="L23" s="37" t="s">
        <v>42</v>
      </c>
      <c r="M23" s="39">
        <f>58633.19+9745</f>
        <v>68378.19</v>
      </c>
      <c r="N23" s="37" t="s">
        <v>42</v>
      </c>
      <c r="O23" s="39">
        <v>58633.19</v>
      </c>
      <c r="P23" s="37" t="s">
        <v>42</v>
      </c>
      <c r="Q23" s="37" t="s">
        <v>100</v>
      </c>
      <c r="R23" s="37" t="s">
        <v>101</v>
      </c>
      <c r="S23" s="22"/>
    </row>
    <row r="24" spans="1:19" s="23" customFormat="1" ht="63" customHeight="1" x14ac:dyDescent="0.25">
      <c r="A24" s="13"/>
      <c r="B24" s="16"/>
      <c r="C24" s="16"/>
      <c r="D24" s="16"/>
      <c r="E24" s="16"/>
      <c r="F24" s="37"/>
      <c r="G24" s="37"/>
      <c r="H24" s="35" t="s">
        <v>78</v>
      </c>
      <c r="I24" s="34">
        <f>70+50</f>
        <v>120</v>
      </c>
      <c r="J24" s="37"/>
      <c r="K24" s="37"/>
      <c r="L24" s="37"/>
      <c r="M24" s="39"/>
      <c r="N24" s="37"/>
      <c r="O24" s="39"/>
      <c r="P24" s="37"/>
      <c r="Q24" s="37"/>
      <c r="R24" s="37"/>
      <c r="S24" s="22"/>
    </row>
    <row r="25" spans="1:19" s="23" customFormat="1" ht="48" customHeight="1" x14ac:dyDescent="0.25">
      <c r="A25" s="13"/>
      <c r="B25" s="16"/>
      <c r="C25" s="16"/>
      <c r="D25" s="16"/>
      <c r="E25" s="16"/>
      <c r="F25" s="37"/>
      <c r="G25" s="37"/>
      <c r="H25" s="35" t="s">
        <v>102</v>
      </c>
      <c r="I25" s="34">
        <v>1</v>
      </c>
      <c r="J25" s="37"/>
      <c r="K25" s="37"/>
      <c r="L25" s="37"/>
      <c r="M25" s="39"/>
      <c r="N25" s="37"/>
      <c r="O25" s="39"/>
      <c r="P25" s="37"/>
      <c r="Q25" s="37"/>
      <c r="R25" s="37"/>
      <c r="S25" s="22"/>
    </row>
    <row r="26" spans="1:19" s="23" customFormat="1" ht="77.25" customHeight="1" x14ac:dyDescent="0.25">
      <c r="A26" s="13"/>
      <c r="B26" s="16"/>
      <c r="C26" s="16"/>
      <c r="D26" s="16"/>
      <c r="E26" s="16"/>
      <c r="F26" s="37"/>
      <c r="G26" s="37"/>
      <c r="H26" s="35" t="s">
        <v>103</v>
      </c>
      <c r="I26" s="34">
        <v>1000</v>
      </c>
      <c r="J26" s="37"/>
      <c r="K26" s="37"/>
      <c r="L26" s="37"/>
      <c r="M26" s="39"/>
      <c r="N26" s="37"/>
      <c r="O26" s="39"/>
      <c r="P26" s="37"/>
      <c r="Q26" s="37"/>
      <c r="R26" s="37"/>
      <c r="S26" s="22"/>
    </row>
    <row r="27" spans="1:19" s="23" customFormat="1" ht="52.5" customHeight="1" x14ac:dyDescent="0.25">
      <c r="A27" s="13">
        <v>8</v>
      </c>
      <c r="B27" s="16" t="s">
        <v>80</v>
      </c>
      <c r="C27" s="16">
        <v>5</v>
      </c>
      <c r="D27" s="16">
        <v>4</v>
      </c>
      <c r="E27" s="16" t="s">
        <v>104</v>
      </c>
      <c r="F27" s="37" t="s">
        <v>105</v>
      </c>
      <c r="G27" s="37" t="s">
        <v>106</v>
      </c>
      <c r="H27" s="35" t="s">
        <v>107</v>
      </c>
      <c r="I27" s="34">
        <v>1</v>
      </c>
      <c r="J27" s="37" t="s">
        <v>108</v>
      </c>
      <c r="K27" s="37" t="s">
        <v>58</v>
      </c>
      <c r="L27" s="37" t="s">
        <v>42</v>
      </c>
      <c r="M27" s="39">
        <f>70000+7044</f>
        <v>77044</v>
      </c>
      <c r="N27" s="32" t="s">
        <v>42</v>
      </c>
      <c r="O27" s="39">
        <f>70000</f>
        <v>70000</v>
      </c>
      <c r="P27" s="40" t="s">
        <v>42</v>
      </c>
      <c r="Q27" s="37" t="s">
        <v>109</v>
      </c>
      <c r="R27" s="37" t="s">
        <v>110</v>
      </c>
      <c r="S27" s="22"/>
    </row>
    <row r="28" spans="1:19" s="23" customFormat="1" ht="59.25" customHeight="1" x14ac:dyDescent="0.25">
      <c r="A28" s="13"/>
      <c r="B28" s="16"/>
      <c r="C28" s="16"/>
      <c r="D28" s="16"/>
      <c r="E28" s="16"/>
      <c r="F28" s="37"/>
      <c r="G28" s="37"/>
      <c r="H28" s="35" t="s">
        <v>111</v>
      </c>
      <c r="I28" s="34">
        <v>40</v>
      </c>
      <c r="J28" s="37"/>
      <c r="K28" s="37"/>
      <c r="L28" s="37"/>
      <c r="M28" s="39"/>
      <c r="N28" s="32"/>
      <c r="O28" s="39"/>
      <c r="P28" s="40"/>
      <c r="Q28" s="37"/>
      <c r="R28" s="37"/>
      <c r="S28" s="22"/>
    </row>
    <row r="29" spans="1:19" s="23" customFormat="1" ht="27" customHeight="1" x14ac:dyDescent="0.25">
      <c r="A29" s="13"/>
      <c r="B29" s="16"/>
      <c r="C29" s="16"/>
      <c r="D29" s="16"/>
      <c r="E29" s="16"/>
      <c r="F29" s="37"/>
      <c r="G29" s="37"/>
      <c r="H29" s="35" t="s">
        <v>102</v>
      </c>
      <c r="I29" s="34">
        <v>1</v>
      </c>
      <c r="J29" s="37"/>
      <c r="K29" s="37"/>
      <c r="L29" s="37"/>
      <c r="M29" s="39"/>
      <c r="N29" s="32"/>
      <c r="O29" s="39"/>
      <c r="P29" s="40"/>
      <c r="Q29" s="37"/>
      <c r="R29" s="37"/>
      <c r="S29" s="22"/>
    </row>
    <row r="30" spans="1:19" s="23" customFormat="1" ht="36.75" customHeight="1" x14ac:dyDescent="0.25">
      <c r="A30" s="13"/>
      <c r="B30" s="16"/>
      <c r="C30" s="16"/>
      <c r="D30" s="16"/>
      <c r="E30" s="16"/>
      <c r="F30" s="37"/>
      <c r="G30" s="37"/>
      <c r="H30" s="35" t="s">
        <v>103</v>
      </c>
      <c r="I30" s="34">
        <v>400</v>
      </c>
      <c r="J30" s="37"/>
      <c r="K30" s="37"/>
      <c r="L30" s="37"/>
      <c r="M30" s="39"/>
      <c r="N30" s="32"/>
      <c r="O30" s="39"/>
      <c r="P30" s="40"/>
      <c r="Q30" s="37"/>
      <c r="R30" s="37"/>
      <c r="S30" s="22"/>
    </row>
    <row r="31" spans="1:19" s="23" customFormat="1" ht="36" customHeight="1" x14ac:dyDescent="0.25">
      <c r="A31" s="13"/>
      <c r="B31" s="16"/>
      <c r="C31" s="16"/>
      <c r="D31" s="16"/>
      <c r="E31" s="16"/>
      <c r="F31" s="37"/>
      <c r="G31" s="37"/>
      <c r="H31" s="35" t="s">
        <v>76</v>
      </c>
      <c r="I31" s="34">
        <v>1</v>
      </c>
      <c r="J31" s="37"/>
      <c r="K31" s="37"/>
      <c r="L31" s="37"/>
      <c r="M31" s="39"/>
      <c r="N31" s="32"/>
      <c r="O31" s="39"/>
      <c r="P31" s="40"/>
      <c r="Q31" s="37"/>
      <c r="R31" s="37"/>
      <c r="S31" s="22"/>
    </row>
    <row r="32" spans="1:19" s="23" customFormat="1" ht="46.5" customHeight="1" x14ac:dyDescent="0.25">
      <c r="A32" s="13"/>
      <c r="B32" s="16"/>
      <c r="C32" s="16"/>
      <c r="D32" s="16"/>
      <c r="E32" s="16"/>
      <c r="F32" s="37"/>
      <c r="G32" s="37"/>
      <c r="H32" s="35" t="s">
        <v>78</v>
      </c>
      <c r="I32" s="34" t="s">
        <v>112</v>
      </c>
      <c r="J32" s="37"/>
      <c r="K32" s="37"/>
      <c r="L32" s="37"/>
      <c r="M32" s="39"/>
      <c r="N32" s="32"/>
      <c r="O32" s="39"/>
      <c r="P32" s="40"/>
      <c r="Q32" s="37"/>
      <c r="R32" s="37"/>
      <c r="S32" s="22"/>
    </row>
    <row r="33" spans="1:19" s="23" customFormat="1" ht="29.25" customHeight="1" x14ac:dyDescent="0.25">
      <c r="A33" s="13"/>
      <c r="B33" s="16"/>
      <c r="C33" s="16"/>
      <c r="D33" s="16"/>
      <c r="E33" s="16"/>
      <c r="F33" s="37"/>
      <c r="G33" s="37"/>
      <c r="H33" s="35" t="s">
        <v>47</v>
      </c>
      <c r="I33" s="34">
        <v>1</v>
      </c>
      <c r="J33" s="37"/>
      <c r="K33" s="37"/>
      <c r="L33" s="37"/>
      <c r="M33" s="39"/>
      <c r="N33" s="32"/>
      <c r="O33" s="39"/>
      <c r="P33" s="40"/>
      <c r="Q33" s="37"/>
      <c r="R33" s="37"/>
      <c r="S33" s="22"/>
    </row>
    <row r="34" spans="1:19" s="23" customFormat="1" ht="39" customHeight="1" x14ac:dyDescent="0.25">
      <c r="A34" s="13"/>
      <c r="B34" s="16"/>
      <c r="C34" s="16"/>
      <c r="D34" s="16"/>
      <c r="E34" s="16"/>
      <c r="F34" s="37"/>
      <c r="G34" s="37"/>
      <c r="H34" s="35" t="s">
        <v>48</v>
      </c>
      <c r="I34" s="34">
        <v>60</v>
      </c>
      <c r="J34" s="37"/>
      <c r="K34" s="37"/>
      <c r="L34" s="37"/>
      <c r="M34" s="39"/>
      <c r="N34" s="32"/>
      <c r="O34" s="39"/>
      <c r="P34" s="40"/>
      <c r="Q34" s="37"/>
      <c r="R34" s="37"/>
      <c r="S34" s="22"/>
    </row>
    <row r="35" spans="1:19" s="23" customFormat="1" ht="87.75" customHeight="1" x14ac:dyDescent="0.25">
      <c r="A35" s="13">
        <v>9</v>
      </c>
      <c r="B35" s="14" t="s">
        <v>113</v>
      </c>
      <c r="C35" s="14">
        <v>1</v>
      </c>
      <c r="D35" s="14">
        <v>6</v>
      </c>
      <c r="E35" s="16" t="s">
        <v>114</v>
      </c>
      <c r="F35" s="15" t="s">
        <v>115</v>
      </c>
      <c r="G35" s="14" t="s">
        <v>116</v>
      </c>
      <c r="H35" s="17" t="s">
        <v>39</v>
      </c>
      <c r="I35" s="25">
        <v>3</v>
      </c>
      <c r="J35" s="15" t="s">
        <v>117</v>
      </c>
      <c r="K35" s="14" t="s">
        <v>118</v>
      </c>
      <c r="L35" s="14" t="s">
        <v>42</v>
      </c>
      <c r="M35" s="41">
        <f>62294.11+14082</f>
        <v>76376.11</v>
      </c>
      <c r="N35" s="20" t="s">
        <v>42</v>
      </c>
      <c r="O35" s="42">
        <f>62294.11</f>
        <v>62294.11</v>
      </c>
      <c r="P35" s="43" t="s">
        <v>42</v>
      </c>
      <c r="Q35" s="15" t="s">
        <v>119</v>
      </c>
      <c r="R35" s="15" t="s">
        <v>120</v>
      </c>
      <c r="S35" s="22"/>
    </row>
    <row r="36" spans="1:19" s="23" customFormat="1" ht="150" customHeight="1" x14ac:dyDescent="0.25">
      <c r="A36" s="13"/>
      <c r="B36" s="14"/>
      <c r="C36" s="14"/>
      <c r="D36" s="14"/>
      <c r="E36" s="16"/>
      <c r="F36" s="15"/>
      <c r="G36" s="14"/>
      <c r="H36" s="17" t="s">
        <v>121</v>
      </c>
      <c r="I36" s="25">
        <v>90</v>
      </c>
      <c r="J36" s="15"/>
      <c r="K36" s="14"/>
      <c r="L36" s="14"/>
      <c r="M36" s="41"/>
      <c r="N36" s="20"/>
      <c r="O36" s="42"/>
      <c r="P36" s="43"/>
      <c r="Q36" s="15"/>
      <c r="R36" s="15"/>
      <c r="S36" s="22"/>
    </row>
    <row r="37" spans="1:19" s="47" customFormat="1" ht="45" customHeight="1" x14ac:dyDescent="0.25">
      <c r="A37" s="44">
        <v>10</v>
      </c>
      <c r="B37" s="37" t="s">
        <v>62</v>
      </c>
      <c r="C37" s="16">
        <v>1</v>
      </c>
      <c r="D37" s="16">
        <v>6</v>
      </c>
      <c r="E37" s="45" t="s">
        <v>122</v>
      </c>
      <c r="F37" s="37" t="s">
        <v>123</v>
      </c>
      <c r="G37" s="37" t="s">
        <v>90</v>
      </c>
      <c r="H37" s="35" t="s">
        <v>91</v>
      </c>
      <c r="I37" s="34">
        <v>1</v>
      </c>
      <c r="J37" s="37" t="s">
        <v>124</v>
      </c>
      <c r="K37" s="37" t="s">
        <v>118</v>
      </c>
      <c r="L37" s="37" t="s">
        <v>42</v>
      </c>
      <c r="M37" s="38">
        <f>17194.61+3551.6</f>
        <v>20746.21</v>
      </c>
      <c r="N37" s="37"/>
      <c r="O37" s="38">
        <f>17194.61</f>
        <v>17194.61</v>
      </c>
      <c r="P37" s="37"/>
      <c r="Q37" s="37" t="s">
        <v>125</v>
      </c>
      <c r="R37" s="37" t="s">
        <v>126</v>
      </c>
      <c r="S37" s="46"/>
    </row>
    <row r="38" spans="1:19" s="47" customFormat="1" ht="120" customHeight="1" x14ac:dyDescent="0.25">
      <c r="A38" s="44"/>
      <c r="B38" s="37"/>
      <c r="C38" s="16"/>
      <c r="D38" s="16"/>
      <c r="E38" s="45"/>
      <c r="F38" s="37"/>
      <c r="G38" s="37"/>
      <c r="H38" s="35" t="s">
        <v>95</v>
      </c>
      <c r="I38" s="35" t="s">
        <v>127</v>
      </c>
      <c r="J38" s="37"/>
      <c r="K38" s="37"/>
      <c r="L38" s="37"/>
      <c r="M38" s="38"/>
      <c r="N38" s="37"/>
      <c r="O38" s="38"/>
      <c r="P38" s="37"/>
      <c r="Q38" s="37"/>
      <c r="R38" s="37"/>
      <c r="S38" s="46"/>
    </row>
    <row r="40" spans="1:19" x14ac:dyDescent="0.25">
      <c r="N40" s="48"/>
      <c r="O40" s="49" t="s">
        <v>128</v>
      </c>
      <c r="P40" s="50"/>
    </row>
    <row r="41" spans="1:19" x14ac:dyDescent="0.25">
      <c r="N41" s="51"/>
      <c r="O41" s="52" t="s">
        <v>129</v>
      </c>
      <c r="P41" s="53" t="s">
        <v>130</v>
      </c>
    </row>
    <row r="42" spans="1:19" x14ac:dyDescent="0.25">
      <c r="N42" s="51" t="s">
        <v>131</v>
      </c>
      <c r="O42" s="54">
        <v>10</v>
      </c>
      <c r="P42" s="55">
        <f>O7+O12+O13+O18+O20+O21+O23+O27+O35+O37</f>
        <v>476984.85</v>
      </c>
    </row>
  </sheetData>
  <mergeCells count="143">
    <mergeCell ref="Q37:Q38"/>
    <mergeCell ref="R37:R38"/>
    <mergeCell ref="O40:P40"/>
    <mergeCell ref="K37:K38"/>
    <mergeCell ref="L37:L38"/>
    <mergeCell ref="M37:M38"/>
    <mergeCell ref="N37:N38"/>
    <mergeCell ref="O37:O38"/>
    <mergeCell ref="P37:P38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J37:J38"/>
    <mergeCell ref="K35:K36"/>
    <mergeCell ref="L35:L36"/>
    <mergeCell ref="M35:M36"/>
    <mergeCell ref="N35:N36"/>
    <mergeCell ref="O35:O36"/>
    <mergeCell ref="P35:P36"/>
    <mergeCell ref="Q27:Q34"/>
    <mergeCell ref="R27:R34"/>
    <mergeCell ref="A35:A36"/>
    <mergeCell ref="B35:B36"/>
    <mergeCell ref="C35:C36"/>
    <mergeCell ref="D35:D36"/>
    <mergeCell ref="E35:E36"/>
    <mergeCell ref="F35:F36"/>
    <mergeCell ref="G35:G36"/>
    <mergeCell ref="J35:J36"/>
    <mergeCell ref="K27:K34"/>
    <mergeCell ref="L27:L34"/>
    <mergeCell ref="M27:M34"/>
    <mergeCell ref="N27:N34"/>
    <mergeCell ref="O27:O34"/>
    <mergeCell ref="P27:P34"/>
    <mergeCell ref="Q23:Q26"/>
    <mergeCell ref="R23:R26"/>
    <mergeCell ref="A27:A34"/>
    <mergeCell ref="B27:B34"/>
    <mergeCell ref="C27:C34"/>
    <mergeCell ref="D27:D34"/>
    <mergeCell ref="E27:E34"/>
    <mergeCell ref="F27:F34"/>
    <mergeCell ref="G27:G34"/>
    <mergeCell ref="J27:J34"/>
    <mergeCell ref="K23:K26"/>
    <mergeCell ref="L23:L26"/>
    <mergeCell ref="M23:M26"/>
    <mergeCell ref="N23:N26"/>
    <mergeCell ref="O23:O26"/>
    <mergeCell ref="P23:P26"/>
    <mergeCell ref="Q21:Q22"/>
    <mergeCell ref="R21:R22"/>
    <mergeCell ref="A23:A26"/>
    <mergeCell ref="B23:B26"/>
    <mergeCell ref="C23:C26"/>
    <mergeCell ref="D23:D26"/>
    <mergeCell ref="E23:E26"/>
    <mergeCell ref="F23:F26"/>
    <mergeCell ref="G23:G26"/>
    <mergeCell ref="J23:J26"/>
    <mergeCell ref="K21:K22"/>
    <mergeCell ref="L21:L22"/>
    <mergeCell ref="M21:M22"/>
    <mergeCell ref="N21:N22"/>
    <mergeCell ref="O21:O22"/>
    <mergeCell ref="P21:P22"/>
    <mergeCell ref="Q18:Q19"/>
    <mergeCell ref="R18:R19"/>
    <mergeCell ref="A21:A22"/>
    <mergeCell ref="B21:B22"/>
    <mergeCell ref="C21:C22"/>
    <mergeCell ref="D21:D22"/>
    <mergeCell ref="E21:E22"/>
    <mergeCell ref="F21:F22"/>
    <mergeCell ref="G21:G22"/>
    <mergeCell ref="J21:J22"/>
    <mergeCell ref="K18:K19"/>
    <mergeCell ref="L18:L19"/>
    <mergeCell ref="M18:M19"/>
    <mergeCell ref="N18:N19"/>
    <mergeCell ref="O18:O19"/>
    <mergeCell ref="P18:P19"/>
    <mergeCell ref="Q13:Q17"/>
    <mergeCell ref="R13:R17"/>
    <mergeCell ref="A18:A19"/>
    <mergeCell ref="B18:B19"/>
    <mergeCell ref="C18:C19"/>
    <mergeCell ref="D18:D19"/>
    <mergeCell ref="E18:E19"/>
    <mergeCell ref="F18:F19"/>
    <mergeCell ref="G18:G19"/>
    <mergeCell ref="J18:J19"/>
    <mergeCell ref="K13:K17"/>
    <mergeCell ref="L13:L17"/>
    <mergeCell ref="M13:M17"/>
    <mergeCell ref="N13:N17"/>
    <mergeCell ref="O13:O17"/>
    <mergeCell ref="P13:P17"/>
    <mergeCell ref="Q7:Q11"/>
    <mergeCell ref="R7:R11"/>
    <mergeCell ref="A13:A17"/>
    <mergeCell ref="B13:B17"/>
    <mergeCell ref="C13:C17"/>
    <mergeCell ref="D13:D17"/>
    <mergeCell ref="E13:E17"/>
    <mergeCell ref="F13:F17"/>
    <mergeCell ref="G13:G17"/>
    <mergeCell ref="J13:J17"/>
    <mergeCell ref="K7:K11"/>
    <mergeCell ref="L7:L11"/>
    <mergeCell ref="M7:M11"/>
    <mergeCell ref="N7:N11"/>
    <mergeCell ref="O7:O11"/>
    <mergeCell ref="P7:P11"/>
    <mergeCell ref="Q4:Q5"/>
    <mergeCell ref="R4:R5"/>
    <mergeCell ref="A7:A11"/>
    <mergeCell ref="B7:B11"/>
    <mergeCell ref="C7:C11"/>
    <mergeCell ref="D7:D11"/>
    <mergeCell ref="E7:E11"/>
    <mergeCell ref="F7:F11"/>
    <mergeCell ref="G7:G11"/>
    <mergeCell ref="J7:J11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Dolnośląska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2020-10-21T09:14:45Z</dcterms:created>
  <dcterms:modified xsi:type="dcterms:W3CDTF">2020-10-21T09:14:45Z</dcterms:modified>
</cp:coreProperties>
</file>